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ephanie Markert\Desktop\re-resubmission 20200915\Supplementary Figures and Tables\"/>
    </mc:Choice>
  </mc:AlternateContent>
  <bookViews>
    <workbookView xWindow="0" yWindow="0" windowWidth="20460" windowHeight="7680"/>
  </bookViews>
  <sheets>
    <sheet name="Supplementary File 6" sheetId="1" r:id="rId1"/>
  </sheets>
  <calcPr calcId="152511"/>
</workbook>
</file>

<file path=xl/calcChain.xml><?xml version="1.0" encoding="utf-8"?>
<calcChain xmlns="http://schemas.openxmlformats.org/spreadsheetml/2006/main">
  <c r="M5" i="1" l="1"/>
  <c r="M6" i="1"/>
  <c r="M22" i="1" l="1"/>
  <c r="M21" i="1"/>
  <c r="M20" i="1"/>
  <c r="M14" i="1"/>
  <c r="M13" i="1"/>
  <c r="M12" i="1"/>
  <c r="M31" i="1" l="1"/>
  <c r="M32" i="1"/>
  <c r="M8" i="1"/>
  <c r="M9" i="1"/>
  <c r="M10" i="1"/>
  <c r="M16" i="1"/>
  <c r="M17" i="1"/>
  <c r="M18" i="1"/>
  <c r="M35" i="1" l="1"/>
  <c r="M34" i="1"/>
  <c r="M29" i="1"/>
  <c r="M28" i="1"/>
</calcChain>
</file>

<file path=xl/sharedStrings.xml><?xml version="1.0" encoding="utf-8"?>
<sst xmlns="http://schemas.openxmlformats.org/spreadsheetml/2006/main" count="45" uniqueCount="41">
  <si>
    <t>20200212_Riftia 19 HOM  FA RNase_Syto9.fcs</t>
  </si>
  <si>
    <t>20200212_Riftia 19 RZ07  FA RNase_Syto9.fcs</t>
  </si>
  <si>
    <t>20200212_Riftia 19  RZ08 FA RNase_Syto9.fcs</t>
  </si>
  <si>
    <t>20200212_Riftia 19  RZ09 FA RNase_Syto9.fcs</t>
  </si>
  <si>
    <t>20200212_Riftia 19  RZ19 FA RNase_Syto9.fcs</t>
  </si>
  <si>
    <t>20200212_Riftia 19  RZ21 FA RNase_Syto9.fcs</t>
  </si>
  <si>
    <t>20200212_Riftia 19 RZ22  FA RNase_Syto9.fcs</t>
  </si>
  <si>
    <t>20200212_small Syto sorted.fcs</t>
  </si>
  <si>
    <t>20200212_large Syto sorted.fcs</t>
  </si>
  <si>
    <t>Sample description</t>
  </si>
  <si>
    <t>Sample name</t>
  </si>
  <si>
    <t>20200212_Riftia 21 HOM  FA RNase_Syto9.fcs</t>
  </si>
  <si>
    <t>20200212_Riftia 21  RZ07  FA RNase_Syto9.fcs</t>
  </si>
  <si>
    <t>20200212_Riftia 21  RZ08 FA RNase_Syto9.fcs</t>
  </si>
  <si>
    <t>20200212_Riftia 21  RZ09 FA RNase_Syto9.fcs</t>
  </si>
  <si>
    <t>20200212_Riftia 21  RZ19 FA RNase_Syto9.fcs</t>
  </si>
  <si>
    <t>20200212_Riftia 21  RZ20 FA RNase_Syto9.fcs</t>
  </si>
  <si>
    <t>20200212_Riftia 21  RZ22 FA RNase_Syto9.fcs</t>
  </si>
  <si>
    <t>average ratio (total):</t>
  </si>
  <si>
    <t>standard deviation (total):</t>
  </si>
  <si>
    <t>Population 1</t>
  </si>
  <si>
    <t>Population 2</t>
  </si>
  <si>
    <t>Count</t>
  </si>
  <si>
    <t>Freq. of Parent</t>
  </si>
  <si>
    <t>Mean FI</t>
  </si>
  <si>
    <t>Median FI</t>
  </si>
  <si>
    <t>Trophosome homogenate (BR 1)</t>
  </si>
  <si>
    <t>Trophosome homogenate (BR 2)</t>
  </si>
  <si>
    <t>Gradient fractions enriched in small symbionts (BR 1)</t>
  </si>
  <si>
    <t>Gradient fractions enriched in small symbionts (BR 2)</t>
  </si>
  <si>
    <t>Gradient fractions enriched in large symbionts (BR 1)</t>
  </si>
  <si>
    <t>Gradient fractions enriched in large symbionts (BR 2)</t>
  </si>
  <si>
    <t>Pop 1 sorted from trophosome homogenate</t>
  </si>
  <si>
    <t>Pop 2 sorted from trophosome homogenate</t>
  </si>
  <si>
    <t>ratio</t>
  </si>
  <si>
    <t>Median FI
Pop2:Pop1</t>
  </si>
  <si>
    <t>average ratio BR 1:</t>
  </si>
  <si>
    <t>standard deviation BR 1:</t>
  </si>
  <si>
    <t>average ratio BR 2:</t>
  </si>
  <si>
    <t>standard deviation BR 2</t>
  </si>
  <si>
    <r>
      <rPr>
        <b/>
        <sz val="10"/>
        <rFont val="Arial"/>
        <family val="2"/>
      </rPr>
      <t>Supplementary File 6</t>
    </r>
    <r>
      <rPr>
        <sz val="10"/>
        <rFont val="Arial"/>
        <family val="2"/>
      </rPr>
      <t xml:space="preserve">: </t>
    </r>
    <r>
      <rPr>
        <i/>
        <sz val="10"/>
        <rFont val="Arial"/>
        <family val="2"/>
      </rPr>
      <t>Riftia</t>
    </r>
    <r>
      <rPr>
        <sz val="10"/>
        <rFont val="Arial"/>
        <family val="2"/>
      </rPr>
      <t xml:space="preserve"> trophosome homogenate and gradient fractions enriched in small and large symbionts, respectively, were stained with Syto9 and subjected to flow cytometry analysis in a FACSAria high-speed cell sorter with 488 nm excitation (see Methods for details). Two cell populations were identified, Pop1 and Pop2, which correspond to smaller and larger symbiont cells, respectively (see main text and Figure 3-figure supplement 1). Median fluorescence intensity (FI) per particle, a measure of DNA content per cell, was compared between the two populations 1 and 2 to quantify differences in genome copy number between smaller and larger symbionts (column "ratio"). Note that FI ratios were not calculated for samples consisting of sorted populations (bottom rows), because these samples contained high cell numbers of either of the two populations, but very low cell numbers of the respective other population, preventing meaningful comparison. Analyses were performed with samples from two </t>
    </r>
    <r>
      <rPr>
        <i/>
        <sz val="10"/>
        <rFont val="Arial"/>
        <family val="2"/>
      </rPr>
      <t>Riftia</t>
    </r>
    <r>
      <rPr>
        <sz val="10"/>
        <rFont val="Arial"/>
        <family val="2"/>
      </rPr>
      <t xml:space="preserve"> specimens (two biological replicates, BR).</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</si>
</sst>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10"/>
      <name val="Arial"/>
      <family val="2"/>
    </font>
    <font>
      <b/>
      <sz val="10"/>
      <name val="Arial"/>
      <family val="2"/>
    </font>
    <font>
      <sz val="10"/>
      <color rgb="FFFF0000"/>
      <name val="Arial"/>
      <family val="2"/>
    </font>
    <font>
      <i/>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left" vertical="top" wrapText="1"/>
    </xf>
    <xf numFmtId="2" fontId="0" fillId="0" borderId="0" xfId="0" applyNumberFormat="1" applyAlignment="1">
      <alignment horizontal="left" vertical="top"/>
    </xf>
    <xf numFmtId="0" fontId="1" fillId="0" borderId="0" xfId="0" applyFont="1" applyAlignment="1">
      <alignment horizontal="left" vertical="top" wrapText="1"/>
    </xf>
    <xf numFmtId="0" fontId="0" fillId="0" borderId="0" xfId="0" applyAlignment="1">
      <alignment horizontal="left"/>
    </xf>
    <xf numFmtId="0" fontId="1" fillId="3" borderId="1" xfId="0" applyFont="1" applyFill="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0" fillId="0" borderId="2" xfId="0" applyBorder="1" applyAlignment="1">
      <alignment horizontal="left" vertical="top"/>
    </xf>
    <xf numFmtId="0" fontId="0" fillId="0" borderId="2" xfId="0" applyBorder="1" applyAlignment="1">
      <alignment horizontal="left"/>
    </xf>
    <xf numFmtId="0" fontId="0" fillId="0" borderId="3" xfId="0" applyBorder="1" applyAlignment="1">
      <alignment horizontal="left" vertical="top"/>
    </xf>
    <xf numFmtId="0" fontId="1" fillId="2" borderId="3" xfId="0" applyFont="1" applyFill="1" applyBorder="1" applyAlignment="1">
      <alignment horizontal="left" vertical="top" wrapText="1"/>
    </xf>
    <xf numFmtId="0" fontId="0" fillId="2" borderId="2" xfId="0" applyFill="1" applyBorder="1" applyAlignment="1">
      <alignment horizontal="left" vertical="top"/>
    </xf>
    <xf numFmtId="0" fontId="0" fillId="2" borderId="2" xfId="0" applyFill="1" applyBorder="1" applyAlignment="1">
      <alignment horizontal="left"/>
    </xf>
    <xf numFmtId="0" fontId="0" fillId="2" borderId="3" xfId="0" applyFill="1" applyBorder="1" applyAlignment="1">
      <alignment horizontal="left" vertical="top"/>
    </xf>
    <xf numFmtId="2" fontId="0" fillId="3" borderId="0" xfId="0" applyNumberFormat="1" applyFill="1" applyAlignment="1">
      <alignment horizontal="center" vertical="top"/>
    </xf>
    <xf numFmtId="2" fontId="0" fillId="3" borderId="0" xfId="0" applyNumberFormat="1" applyFill="1" applyAlignment="1">
      <alignment horizontal="center"/>
    </xf>
    <xf numFmtId="2" fontId="0" fillId="3" borderId="1" xfId="0" applyNumberFormat="1" applyFill="1" applyBorder="1" applyAlignment="1">
      <alignment horizontal="center" vertical="top"/>
    </xf>
    <xf numFmtId="0" fontId="0" fillId="0" borderId="0" xfId="0" applyAlignment="1">
      <alignment horizontal="center" vertical="top"/>
    </xf>
    <xf numFmtId="2" fontId="2" fillId="0" borderId="0" xfId="0" applyNumberFormat="1" applyFont="1" applyAlignment="1">
      <alignment horizontal="center" vertical="top"/>
    </xf>
    <xf numFmtId="2" fontId="0" fillId="0" borderId="0" xfId="0" applyNumberFormat="1" applyAlignment="1">
      <alignment horizontal="center" vertical="top"/>
    </xf>
    <xf numFmtId="0" fontId="1" fillId="4" borderId="0" xfId="0" applyFont="1" applyFill="1" applyBorder="1" applyAlignment="1">
      <alignment horizontal="center" vertical="top" wrapText="1"/>
    </xf>
    <xf numFmtId="0" fontId="1" fillId="0" borderId="0" xfId="0" applyFont="1" applyAlignment="1">
      <alignment horizontal="right" vertical="top"/>
    </xf>
    <xf numFmtId="0" fontId="0" fillId="0" borderId="0" xfId="0" applyAlignment="1">
      <alignment horizontal="right" vertical="top"/>
    </xf>
    <xf numFmtId="2" fontId="2" fillId="3" borderId="0" xfId="0" applyNumberFormat="1" applyFont="1" applyFill="1" applyAlignment="1">
      <alignment horizontal="center" vertical="top"/>
    </xf>
    <xf numFmtId="0" fontId="1"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xf>
    <xf numFmtId="0" fontId="0" fillId="0" borderId="0" xfId="0" applyBorder="1" applyAlignment="1">
      <alignment horizontal="left" vertical="top"/>
    </xf>
    <xf numFmtId="2" fontId="0" fillId="3" borderId="0" xfId="0" applyNumberFormat="1" applyFill="1" applyBorder="1" applyAlignment="1">
      <alignment horizontal="center" vertical="top"/>
    </xf>
    <xf numFmtId="0" fontId="1" fillId="0" borderId="0" xfId="0" applyFont="1" applyBorder="1" applyAlignment="1">
      <alignment horizontal="left" vertical="top" wrapText="1"/>
    </xf>
    <xf numFmtId="0" fontId="0" fillId="0" borderId="0" xfId="0" applyBorder="1" applyAlignment="1">
      <alignment horizontal="left"/>
    </xf>
    <xf numFmtId="0" fontId="1" fillId="0" borderId="0" xfId="0" applyFont="1" applyAlignment="1">
      <alignment horizontal="right" vertical="top"/>
    </xf>
    <xf numFmtId="0" fontId="2" fillId="3" borderId="0" xfId="0" applyFont="1" applyFill="1" applyAlignment="1">
      <alignment horizontal="right" vertical="top"/>
    </xf>
    <xf numFmtId="0" fontId="1" fillId="3" borderId="0" xfId="0" applyFont="1" applyFill="1" applyAlignment="1">
      <alignment horizontal="right" vertical="top"/>
    </xf>
    <xf numFmtId="0" fontId="2" fillId="0" borderId="0" xfId="0" applyFont="1" applyAlignment="1">
      <alignment horizontal="right" vertical="top"/>
    </xf>
    <xf numFmtId="0" fontId="1" fillId="0" borderId="0" xfId="0" applyFont="1" applyBorder="1" applyAlignment="1">
      <alignment horizontal="justify" vertical="top" wrapText="1"/>
    </xf>
    <xf numFmtId="0" fontId="1" fillId="0" borderId="0" xfId="0" applyFont="1" applyBorder="1" applyAlignment="1">
      <alignment horizontal="center" vertical="top" wrapText="1"/>
    </xf>
    <xf numFmtId="0" fontId="1" fillId="0" borderId="2" xfId="0" applyFont="1" applyBorder="1" applyAlignment="1">
      <alignment horizontal="center" vertical="top" wrapText="1"/>
    </xf>
    <xf numFmtId="0" fontId="1"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abSelected="1" workbookViewId="0">
      <selection sqref="A1:M1"/>
    </sheetView>
  </sheetViews>
  <sheetFormatPr baseColWidth="10" defaultColWidth="9.140625" defaultRowHeight="12.75" x14ac:dyDescent="0.2"/>
  <cols>
    <col min="1" max="1" width="37.42578125" style="1" customWidth="1"/>
    <col min="2" max="2" width="41.7109375" style="1" customWidth="1"/>
    <col min="3" max="3" width="0.85546875" style="1" customWidth="1"/>
    <col min="4" max="4" width="6.7109375" style="1" customWidth="1"/>
    <col min="5" max="5" width="7.7109375" style="1" customWidth="1"/>
    <col min="6" max="6" width="8" style="1" customWidth="1"/>
    <col min="7" max="7" width="9.28515625" style="1" customWidth="1"/>
    <col min="8" max="8" width="0.85546875" style="1" customWidth="1"/>
    <col min="9" max="9" width="7.42578125" style="1" customWidth="1"/>
    <col min="10" max="10" width="7.7109375" style="1" customWidth="1"/>
    <col min="11" max="11" width="8.28515625" style="1" customWidth="1"/>
    <col min="12" max="12" width="9.7109375" style="1" customWidth="1"/>
    <col min="13" max="13" width="10.7109375" style="23" customWidth="1"/>
    <col min="14" max="16384" width="9.140625" style="1"/>
  </cols>
  <sheetData>
    <row r="1" spans="1:13" ht="108.75" customHeight="1" x14ac:dyDescent="0.2">
      <c r="A1" s="41" t="s">
        <v>40</v>
      </c>
      <c r="B1" s="41"/>
      <c r="C1" s="41"/>
      <c r="D1" s="41"/>
      <c r="E1" s="41"/>
      <c r="F1" s="41"/>
      <c r="G1" s="41"/>
      <c r="H1" s="41"/>
      <c r="I1" s="41"/>
      <c r="J1" s="41"/>
      <c r="K1" s="41"/>
      <c r="L1" s="41"/>
      <c r="M1" s="41"/>
    </row>
    <row r="2" spans="1:13" ht="25.5" customHeight="1" x14ac:dyDescent="0.2">
      <c r="A2" s="8"/>
      <c r="B2" s="11"/>
      <c r="C2" s="35"/>
      <c r="D2" s="42" t="s">
        <v>20</v>
      </c>
      <c r="E2" s="42"/>
      <c r="F2" s="42"/>
      <c r="G2" s="43"/>
      <c r="H2" s="35"/>
      <c r="I2" s="42" t="s">
        <v>21</v>
      </c>
      <c r="J2" s="42"/>
      <c r="K2" s="42"/>
      <c r="L2" s="43"/>
      <c r="M2" s="26" t="s">
        <v>34</v>
      </c>
    </row>
    <row r="3" spans="1:13" ht="33.75" customHeight="1" x14ac:dyDescent="0.2">
      <c r="A3" s="4" t="s">
        <v>9</v>
      </c>
      <c r="B3" s="12" t="s">
        <v>10</v>
      </c>
      <c r="C3" s="4"/>
      <c r="D3" s="6" t="s">
        <v>22</v>
      </c>
      <c r="E3" s="6" t="s">
        <v>23</v>
      </c>
      <c r="F3" s="6" t="s">
        <v>24</v>
      </c>
      <c r="G3" s="16" t="s">
        <v>25</v>
      </c>
      <c r="H3" s="4"/>
      <c r="I3" s="6" t="s">
        <v>22</v>
      </c>
      <c r="J3" s="6" t="s">
        <v>23</v>
      </c>
      <c r="K3" s="6" t="s">
        <v>24</v>
      </c>
      <c r="L3" s="16" t="s">
        <v>25</v>
      </c>
      <c r="M3" s="10" t="s">
        <v>35</v>
      </c>
    </row>
    <row r="4" spans="1:13" ht="5.0999999999999996" customHeight="1" x14ac:dyDescent="0.2">
      <c r="A4" s="31"/>
      <c r="B4" s="13"/>
      <c r="C4" s="33"/>
      <c r="G4" s="17"/>
      <c r="H4" s="33"/>
      <c r="J4" s="3"/>
      <c r="L4" s="17"/>
      <c r="M4" s="20"/>
    </row>
    <row r="5" spans="1:13" ht="12.75" customHeight="1" x14ac:dyDescent="0.2">
      <c r="A5" s="3" t="s">
        <v>26</v>
      </c>
      <c r="B5" s="13" t="s">
        <v>0</v>
      </c>
      <c r="C5" s="33"/>
      <c r="D5" s="1">
        <v>2398</v>
      </c>
      <c r="E5" s="1">
        <v>12</v>
      </c>
      <c r="F5" s="1">
        <v>1212</v>
      </c>
      <c r="G5" s="17">
        <v>1097</v>
      </c>
      <c r="H5" s="33"/>
      <c r="I5" s="1">
        <v>2119</v>
      </c>
      <c r="J5" s="1">
        <v>10.6</v>
      </c>
      <c r="K5" s="1">
        <v>7341</v>
      </c>
      <c r="L5" s="17">
        <v>7033</v>
      </c>
      <c r="M5" s="20">
        <f>L5/G5</f>
        <v>6.4111212397447588</v>
      </c>
    </row>
    <row r="6" spans="1:13" s="9" customFormat="1" ht="12.75" customHeight="1" x14ac:dyDescent="0.2">
      <c r="A6" s="9" t="s">
        <v>27</v>
      </c>
      <c r="B6" s="14" t="s">
        <v>11</v>
      </c>
      <c r="C6" s="36"/>
      <c r="D6" s="9">
        <v>1802</v>
      </c>
      <c r="E6" s="9">
        <v>9.01</v>
      </c>
      <c r="F6" s="9">
        <v>253</v>
      </c>
      <c r="G6" s="18">
        <v>186</v>
      </c>
      <c r="H6" s="36"/>
      <c r="I6" s="9">
        <v>1444</v>
      </c>
      <c r="J6" s="9">
        <v>7.22</v>
      </c>
      <c r="K6" s="9">
        <v>3401</v>
      </c>
      <c r="L6" s="18">
        <v>3221</v>
      </c>
      <c r="M6" s="20">
        <f>L6/G6</f>
        <v>17.317204301075268</v>
      </c>
    </row>
    <row r="7" spans="1:13" s="9" customFormat="1" ht="12.75" customHeight="1" x14ac:dyDescent="0.2">
      <c r="B7" s="14"/>
      <c r="C7" s="36"/>
      <c r="G7" s="18"/>
      <c r="H7" s="36"/>
      <c r="L7" s="18"/>
      <c r="M7" s="21"/>
    </row>
    <row r="8" spans="1:13" ht="12.75" customHeight="1" x14ac:dyDescent="0.2">
      <c r="A8" s="44" t="s">
        <v>28</v>
      </c>
      <c r="B8" s="13" t="s">
        <v>1</v>
      </c>
      <c r="C8" s="33"/>
      <c r="D8" s="1">
        <v>4484</v>
      </c>
      <c r="E8" s="1">
        <v>43.8</v>
      </c>
      <c r="F8" s="1">
        <v>1373</v>
      </c>
      <c r="G8" s="17">
        <v>1136</v>
      </c>
      <c r="H8" s="33"/>
      <c r="I8" s="1">
        <v>53</v>
      </c>
      <c r="J8" s="3">
        <v>0.52</v>
      </c>
      <c r="K8" s="1">
        <v>10317</v>
      </c>
      <c r="L8" s="17">
        <v>9136</v>
      </c>
      <c r="M8" s="20">
        <f>L8/G8</f>
        <v>8.0422535211267601</v>
      </c>
    </row>
    <row r="9" spans="1:13" ht="12.75" customHeight="1" x14ac:dyDescent="0.2">
      <c r="A9" s="44"/>
      <c r="B9" s="13" t="s">
        <v>2</v>
      </c>
      <c r="C9" s="33"/>
      <c r="D9" s="1">
        <v>9085</v>
      </c>
      <c r="E9" s="1">
        <v>45.4</v>
      </c>
      <c r="F9" s="1">
        <v>1395</v>
      </c>
      <c r="G9" s="17">
        <v>1097</v>
      </c>
      <c r="H9" s="33"/>
      <c r="I9" s="1">
        <v>203</v>
      </c>
      <c r="J9" s="3">
        <v>1.02</v>
      </c>
      <c r="K9" s="1">
        <v>9828</v>
      </c>
      <c r="L9" s="17">
        <v>8716</v>
      </c>
      <c r="M9" s="20">
        <f>L9/G9</f>
        <v>7.9453053783044671</v>
      </c>
    </row>
    <row r="10" spans="1:13" ht="12.75" customHeight="1" x14ac:dyDescent="0.2">
      <c r="A10" s="44"/>
      <c r="B10" s="13" t="s">
        <v>3</v>
      </c>
      <c r="C10" s="33"/>
      <c r="D10" s="1">
        <v>8547</v>
      </c>
      <c r="E10" s="1">
        <v>42.7</v>
      </c>
      <c r="F10" s="1">
        <v>1470</v>
      </c>
      <c r="G10" s="17">
        <v>1150</v>
      </c>
      <c r="H10" s="33"/>
      <c r="I10" s="1">
        <v>294</v>
      </c>
      <c r="J10" s="3">
        <v>1.47</v>
      </c>
      <c r="K10" s="1">
        <v>9260</v>
      </c>
      <c r="L10" s="17">
        <v>8063</v>
      </c>
      <c r="M10" s="20">
        <f>L10/G10</f>
        <v>7.011304347826087</v>
      </c>
    </row>
    <row r="11" spans="1:13" ht="5.0999999999999996" customHeight="1" x14ac:dyDescent="0.2">
      <c r="A11" s="30"/>
      <c r="B11" s="13"/>
      <c r="C11" s="33"/>
      <c r="G11" s="17"/>
      <c r="H11" s="33"/>
      <c r="J11" s="3"/>
      <c r="L11" s="17"/>
      <c r="M11" s="20"/>
    </row>
    <row r="12" spans="1:13" s="9" customFormat="1" ht="12.75" customHeight="1" x14ac:dyDescent="0.2">
      <c r="A12" s="44" t="s">
        <v>29</v>
      </c>
      <c r="B12" s="14" t="s">
        <v>12</v>
      </c>
      <c r="C12" s="36"/>
      <c r="D12" s="9">
        <v>2946</v>
      </c>
      <c r="E12" s="9">
        <v>14</v>
      </c>
      <c r="F12" s="9">
        <v>685</v>
      </c>
      <c r="G12" s="18">
        <v>577</v>
      </c>
      <c r="H12" s="36"/>
      <c r="I12" s="9">
        <v>70</v>
      </c>
      <c r="J12" s="9">
        <v>0.33</v>
      </c>
      <c r="K12" s="9">
        <v>5748</v>
      </c>
      <c r="L12" s="18">
        <v>4407</v>
      </c>
      <c r="M12" s="21">
        <f t="shared" ref="M12:M14" si="0">L12/G12</f>
        <v>7.6377816291161178</v>
      </c>
    </row>
    <row r="13" spans="1:13" s="9" customFormat="1" ht="12.75" customHeight="1" x14ac:dyDescent="0.2">
      <c r="A13" s="44"/>
      <c r="B13" s="14" t="s">
        <v>13</v>
      </c>
      <c r="C13" s="36"/>
      <c r="D13" s="9">
        <v>2672</v>
      </c>
      <c r="E13" s="9">
        <v>13.4</v>
      </c>
      <c r="F13" s="9">
        <v>432</v>
      </c>
      <c r="G13" s="18">
        <v>359</v>
      </c>
      <c r="H13" s="36"/>
      <c r="I13" s="9">
        <v>64</v>
      </c>
      <c r="J13" s="9">
        <v>0.32</v>
      </c>
      <c r="K13" s="9">
        <v>3832</v>
      </c>
      <c r="L13" s="18">
        <v>2860</v>
      </c>
      <c r="M13" s="21">
        <f t="shared" si="0"/>
        <v>7.9665738161559885</v>
      </c>
    </row>
    <row r="14" spans="1:13" s="9" customFormat="1" ht="12.75" customHeight="1" x14ac:dyDescent="0.2">
      <c r="A14" s="44"/>
      <c r="B14" s="14" t="s">
        <v>14</v>
      </c>
      <c r="C14" s="36"/>
      <c r="D14" s="9">
        <v>2658</v>
      </c>
      <c r="E14" s="9">
        <v>13.3</v>
      </c>
      <c r="F14" s="9">
        <v>501</v>
      </c>
      <c r="G14" s="18">
        <v>431</v>
      </c>
      <c r="H14" s="36"/>
      <c r="I14" s="9">
        <v>57</v>
      </c>
      <c r="J14" s="9">
        <v>0.28999999999999998</v>
      </c>
      <c r="K14" s="9">
        <v>3466</v>
      </c>
      <c r="L14" s="18">
        <v>2712</v>
      </c>
      <c r="M14" s="21">
        <f t="shared" si="0"/>
        <v>6.2923433874709973</v>
      </c>
    </row>
    <row r="15" spans="1:13" ht="12.75" customHeight="1" x14ac:dyDescent="0.2">
      <c r="B15" s="13"/>
      <c r="C15" s="33"/>
      <c r="G15" s="17"/>
      <c r="H15" s="33"/>
      <c r="J15" s="2"/>
      <c r="L15" s="17"/>
      <c r="M15" s="20"/>
    </row>
    <row r="16" spans="1:13" ht="12.75" customHeight="1" x14ac:dyDescent="0.2">
      <c r="A16" s="44" t="s">
        <v>30</v>
      </c>
      <c r="B16" s="13" t="s">
        <v>4</v>
      </c>
      <c r="C16" s="33"/>
      <c r="D16" s="1">
        <v>2669</v>
      </c>
      <c r="E16" s="1">
        <v>13.3</v>
      </c>
      <c r="F16" s="1">
        <v>2549</v>
      </c>
      <c r="G16" s="17">
        <v>1994</v>
      </c>
      <c r="H16" s="33"/>
      <c r="I16" s="1">
        <v>3003</v>
      </c>
      <c r="J16" s="1">
        <v>15</v>
      </c>
      <c r="K16" s="1">
        <v>11734</v>
      </c>
      <c r="L16" s="17">
        <v>10459</v>
      </c>
      <c r="M16" s="20">
        <f>L16/G16</f>
        <v>5.2452357071213642</v>
      </c>
    </row>
    <row r="17" spans="1:13" ht="12.75" customHeight="1" x14ac:dyDescent="0.2">
      <c r="A17" s="44"/>
      <c r="B17" s="13" t="s">
        <v>5</v>
      </c>
      <c r="C17" s="33"/>
      <c r="D17" s="1">
        <v>2910</v>
      </c>
      <c r="E17" s="1">
        <v>14.5</v>
      </c>
      <c r="F17" s="1">
        <v>2125</v>
      </c>
      <c r="G17" s="17">
        <v>1686</v>
      </c>
      <c r="H17" s="33"/>
      <c r="I17" s="1">
        <v>3457</v>
      </c>
      <c r="J17" s="1">
        <v>17.3</v>
      </c>
      <c r="K17" s="1">
        <v>10249</v>
      </c>
      <c r="L17" s="17">
        <v>9074</v>
      </c>
      <c r="M17" s="20">
        <f>L17/G17</f>
        <v>5.3819691577698698</v>
      </c>
    </row>
    <row r="18" spans="1:13" ht="12.75" customHeight="1" x14ac:dyDescent="0.2">
      <c r="A18" s="44"/>
      <c r="B18" s="13" t="s">
        <v>6</v>
      </c>
      <c r="C18" s="33"/>
      <c r="D18" s="1">
        <v>2097</v>
      </c>
      <c r="E18" s="1">
        <v>10.5</v>
      </c>
      <c r="F18" s="1">
        <v>1957</v>
      </c>
      <c r="G18" s="17">
        <v>1535</v>
      </c>
      <c r="H18" s="33"/>
      <c r="I18" s="1">
        <v>2669</v>
      </c>
      <c r="J18" s="1">
        <v>13.3</v>
      </c>
      <c r="K18" s="1">
        <v>10218</v>
      </c>
      <c r="L18" s="17">
        <v>9534</v>
      </c>
      <c r="M18" s="20">
        <f>L18/G18</f>
        <v>6.2110749185667755</v>
      </c>
    </row>
    <row r="19" spans="1:13" ht="5.0999999999999996" customHeight="1" x14ac:dyDescent="0.2">
      <c r="A19" s="30"/>
      <c r="B19" s="13"/>
      <c r="C19" s="33"/>
      <c r="G19" s="17"/>
      <c r="H19" s="33"/>
      <c r="L19" s="17"/>
      <c r="M19" s="20"/>
    </row>
    <row r="20" spans="1:13" s="9" customFormat="1" ht="12.75" customHeight="1" x14ac:dyDescent="0.2">
      <c r="A20" s="44" t="s">
        <v>31</v>
      </c>
      <c r="B20" s="14" t="s">
        <v>15</v>
      </c>
      <c r="C20" s="36"/>
      <c r="D20" s="9">
        <v>1242</v>
      </c>
      <c r="E20" s="9">
        <v>6.21</v>
      </c>
      <c r="F20" s="9">
        <v>735</v>
      </c>
      <c r="G20" s="18">
        <v>451</v>
      </c>
      <c r="H20" s="36"/>
      <c r="I20" s="9">
        <v>2408</v>
      </c>
      <c r="J20" s="9">
        <v>12</v>
      </c>
      <c r="K20" s="9">
        <v>6746</v>
      </c>
      <c r="L20" s="18">
        <v>5750</v>
      </c>
      <c r="M20" s="21">
        <f t="shared" ref="M20:M22" si="1">L20/G20</f>
        <v>12.749445676274945</v>
      </c>
    </row>
    <row r="21" spans="1:13" s="9" customFormat="1" ht="12.75" customHeight="1" x14ac:dyDescent="0.2">
      <c r="A21" s="44"/>
      <c r="B21" s="14" t="s">
        <v>16</v>
      </c>
      <c r="C21" s="36"/>
      <c r="D21" s="9">
        <v>1123</v>
      </c>
      <c r="E21" s="9">
        <v>5.62</v>
      </c>
      <c r="F21" s="9">
        <v>705</v>
      </c>
      <c r="G21" s="18">
        <v>424</v>
      </c>
      <c r="H21" s="36"/>
      <c r="I21" s="9">
        <v>2026</v>
      </c>
      <c r="J21" s="9">
        <v>10.1</v>
      </c>
      <c r="K21" s="9">
        <v>7695</v>
      </c>
      <c r="L21" s="18">
        <v>6792</v>
      </c>
      <c r="M21" s="21">
        <f t="shared" si="1"/>
        <v>16.018867924528301</v>
      </c>
    </row>
    <row r="22" spans="1:13" s="9" customFormat="1" ht="12.75" customHeight="1" x14ac:dyDescent="0.2">
      <c r="A22" s="44"/>
      <c r="B22" s="14" t="s">
        <v>17</v>
      </c>
      <c r="C22" s="36"/>
      <c r="D22" s="9">
        <v>1633</v>
      </c>
      <c r="E22" s="9">
        <v>8.16</v>
      </c>
      <c r="F22" s="9">
        <v>893</v>
      </c>
      <c r="G22" s="18">
        <v>497</v>
      </c>
      <c r="H22" s="36"/>
      <c r="I22" s="9">
        <v>2043</v>
      </c>
      <c r="J22" s="9">
        <v>10.199999999999999</v>
      </c>
      <c r="K22" s="9">
        <v>11365</v>
      </c>
      <c r="L22" s="18">
        <v>10723</v>
      </c>
      <c r="M22" s="21">
        <f t="shared" si="1"/>
        <v>21.575452716297786</v>
      </c>
    </row>
    <row r="23" spans="1:13" ht="12.75" customHeight="1" x14ac:dyDescent="0.2">
      <c r="B23" s="13"/>
      <c r="C23" s="33"/>
      <c r="G23" s="17"/>
      <c r="H23" s="33"/>
      <c r="L23" s="17"/>
      <c r="M23" s="20"/>
    </row>
    <row r="24" spans="1:13" ht="12.75" customHeight="1" x14ac:dyDescent="0.2">
      <c r="A24" s="3" t="s">
        <v>32</v>
      </c>
      <c r="B24" s="13" t="s">
        <v>7</v>
      </c>
      <c r="C24" s="33"/>
      <c r="E24" s="1">
        <v>49.9</v>
      </c>
      <c r="F24" s="1">
        <v>485</v>
      </c>
      <c r="G24" s="17">
        <v>419</v>
      </c>
      <c r="H24" s="33"/>
      <c r="J24" s="1">
        <v>0.25</v>
      </c>
      <c r="K24" s="1">
        <v>7737</v>
      </c>
      <c r="L24" s="17">
        <v>7269</v>
      </c>
      <c r="M24" s="20"/>
    </row>
    <row r="25" spans="1:13" ht="12.75" customHeight="1" x14ac:dyDescent="0.2">
      <c r="A25" s="32" t="s">
        <v>33</v>
      </c>
      <c r="B25" s="13" t="s">
        <v>8</v>
      </c>
      <c r="C25" s="33"/>
      <c r="D25" s="33"/>
      <c r="E25" s="33">
        <v>7.61</v>
      </c>
      <c r="F25" s="33">
        <v>993</v>
      </c>
      <c r="G25" s="17">
        <v>527</v>
      </c>
      <c r="H25" s="33"/>
      <c r="I25" s="33"/>
      <c r="J25" s="33">
        <v>49.6</v>
      </c>
      <c r="K25" s="33">
        <v>3860</v>
      </c>
      <c r="L25" s="17">
        <v>3708</v>
      </c>
      <c r="M25" s="34"/>
    </row>
    <row r="26" spans="1:13" ht="5.0999999999999996" customHeight="1" x14ac:dyDescent="0.2">
      <c r="A26" s="6"/>
      <c r="B26" s="15"/>
      <c r="C26" s="5"/>
      <c r="D26" s="5"/>
      <c r="E26" s="5"/>
      <c r="F26" s="5"/>
      <c r="G26" s="19"/>
      <c r="H26" s="5"/>
      <c r="I26" s="5"/>
      <c r="J26" s="4"/>
      <c r="K26" s="5"/>
      <c r="L26" s="19"/>
      <c r="M26" s="22"/>
    </row>
    <row r="27" spans="1:13" x14ac:dyDescent="0.2">
      <c r="K27" s="7"/>
    </row>
    <row r="28" spans="1:13" x14ac:dyDescent="0.2">
      <c r="J28" s="40" t="s">
        <v>36</v>
      </c>
      <c r="K28" s="40"/>
      <c r="L28" s="40"/>
      <c r="M28" s="24">
        <f>AVERAGE(M5,M8:M10,M16:M18)</f>
        <v>6.6068948957800107</v>
      </c>
    </row>
    <row r="29" spans="1:13" x14ac:dyDescent="0.2">
      <c r="J29" s="37" t="s">
        <v>37</v>
      </c>
      <c r="K29" s="37"/>
      <c r="L29" s="37"/>
      <c r="M29" s="25">
        <f>_xlfn.STDEV.P(M5,M8:M10,M16:M18)</f>
        <v>1.039553722685824</v>
      </c>
    </row>
    <row r="30" spans="1:13" x14ac:dyDescent="0.2">
      <c r="J30" s="27"/>
      <c r="K30" s="27"/>
      <c r="L30" s="27"/>
      <c r="M30" s="25"/>
    </row>
    <row r="31" spans="1:13" x14ac:dyDescent="0.2">
      <c r="J31" s="40" t="s">
        <v>38</v>
      </c>
      <c r="K31" s="40"/>
      <c r="L31" s="40"/>
      <c r="M31" s="24">
        <f>AVERAGE(M6,M12:M14,M20:M22)</f>
        <v>12.793952778702772</v>
      </c>
    </row>
    <row r="32" spans="1:13" x14ac:dyDescent="0.2">
      <c r="J32" s="37" t="s">
        <v>39</v>
      </c>
      <c r="K32" s="37"/>
      <c r="L32" s="37"/>
      <c r="M32" s="25">
        <f>_xlfn.STDEV.P(M6,M12:M14,M20:M22)</f>
        <v>5.3470581673689646</v>
      </c>
    </row>
    <row r="33" spans="10:13" x14ac:dyDescent="0.2">
      <c r="J33" s="28"/>
      <c r="K33" s="28"/>
      <c r="L33" s="28"/>
    </row>
    <row r="34" spans="10:13" x14ac:dyDescent="0.2">
      <c r="J34" s="38" t="s">
        <v>18</v>
      </c>
      <c r="K34" s="38"/>
      <c r="L34" s="38"/>
      <c r="M34" s="29">
        <f>AVERAGE(M5:M6,M8:M14,M16:M22)</f>
        <v>9.7004238372413916</v>
      </c>
    </row>
    <row r="35" spans="10:13" x14ac:dyDescent="0.2">
      <c r="J35" s="39" t="s">
        <v>19</v>
      </c>
      <c r="K35" s="39"/>
      <c r="L35" s="39"/>
      <c r="M35" s="20">
        <f>_xlfn.STDEV.P(M5:M6,M8:M14,M16:M22)</f>
        <v>4.9402199146847403</v>
      </c>
    </row>
  </sheetData>
  <mergeCells count="13">
    <mergeCell ref="A1:M1"/>
    <mergeCell ref="D2:G2"/>
    <mergeCell ref="I2:L2"/>
    <mergeCell ref="J29:L29"/>
    <mergeCell ref="A8:A10"/>
    <mergeCell ref="A16:A18"/>
    <mergeCell ref="A12:A14"/>
    <mergeCell ref="A20:A22"/>
    <mergeCell ref="J32:L32"/>
    <mergeCell ref="J34:L34"/>
    <mergeCell ref="J35:L35"/>
    <mergeCell ref="J28:L28"/>
    <mergeCell ref="J31:L31"/>
  </mergeCells>
  <pageMargins left="0.75" right="0.75" top="1" bottom="1" header="0.5" footer="0.5"/>
  <pageSetup scale="7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Supplementary File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Markert</dc:creator>
  <cp:lastModifiedBy>Stephanie Markert</cp:lastModifiedBy>
  <cp:lastPrinted>2020-04-06T12:54:00Z</cp:lastPrinted>
  <dcterms:created xsi:type="dcterms:W3CDTF">2020-02-28T07:32:29Z</dcterms:created>
  <dcterms:modified xsi:type="dcterms:W3CDTF">2020-09-17T17:24:00Z</dcterms:modified>
</cp:coreProperties>
</file>