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0100" windowHeight="8760" activeTab="5"/>
  </bookViews>
  <sheets>
    <sheet name="panel A " sheetId="1" r:id="rId1"/>
    <sheet name="panel B" sheetId="2" r:id="rId2"/>
    <sheet name="panel D" sheetId="3" r:id="rId3"/>
    <sheet name="panel F" sheetId="4" r:id="rId4"/>
    <sheet name="panel G" sheetId="5" r:id="rId5"/>
    <sheet name="panel H" sheetId="6" r:id="rId6"/>
  </sheets>
  <calcPr calcId="145621"/>
</workbook>
</file>

<file path=xl/calcChain.xml><?xml version="1.0" encoding="utf-8"?>
<calcChain xmlns="http://schemas.openxmlformats.org/spreadsheetml/2006/main">
  <c r="B10" i="6" l="1"/>
  <c r="C10" i="6"/>
  <c r="D10" i="6"/>
  <c r="F10" i="6"/>
  <c r="G10" i="6"/>
  <c r="H10" i="6"/>
  <c r="J10" i="6"/>
  <c r="K10" i="6"/>
  <c r="L10" i="6"/>
  <c r="B11" i="6"/>
  <c r="C11" i="6"/>
  <c r="D11" i="6"/>
  <c r="F11" i="6"/>
  <c r="G11" i="6"/>
  <c r="H11" i="6"/>
  <c r="J11" i="6"/>
  <c r="K11" i="6"/>
  <c r="L11" i="6"/>
  <c r="B11" i="5"/>
  <c r="C11" i="5"/>
  <c r="D11" i="5"/>
  <c r="F11" i="5"/>
  <c r="G11" i="5"/>
  <c r="H11" i="5"/>
  <c r="J11" i="5"/>
  <c r="K11" i="5"/>
  <c r="L11" i="5"/>
  <c r="N11" i="5"/>
  <c r="O11" i="5"/>
  <c r="P11" i="5"/>
  <c r="R11" i="5"/>
  <c r="S11" i="5"/>
  <c r="T11" i="5"/>
  <c r="V11" i="5"/>
  <c r="W11" i="5"/>
  <c r="X11" i="5"/>
  <c r="B12" i="5"/>
  <c r="C12" i="5"/>
  <c r="D12" i="5"/>
  <c r="F12" i="5"/>
  <c r="G12" i="5"/>
  <c r="H12" i="5"/>
  <c r="J12" i="5"/>
  <c r="K12" i="5"/>
  <c r="L12" i="5"/>
  <c r="N12" i="5"/>
  <c r="O12" i="5"/>
  <c r="P12" i="5"/>
  <c r="R12" i="5"/>
  <c r="S12" i="5"/>
  <c r="T12" i="5"/>
  <c r="V12" i="5"/>
  <c r="W12" i="5"/>
  <c r="X12" i="5"/>
  <c r="B13" i="4"/>
  <c r="C13" i="4"/>
  <c r="D13" i="4"/>
  <c r="B14" i="4"/>
  <c r="C14" i="4"/>
  <c r="D14" i="4"/>
  <c r="B12" i="3"/>
  <c r="C12" i="3"/>
  <c r="D12" i="3"/>
  <c r="E12" i="3"/>
  <c r="F12" i="3"/>
  <c r="G12" i="3"/>
  <c r="B13" i="3"/>
  <c r="C13" i="3"/>
  <c r="D13" i="3"/>
  <c r="E13" i="3"/>
  <c r="F13" i="3"/>
  <c r="G13" i="3"/>
  <c r="B13" i="2"/>
  <c r="C13" i="2"/>
  <c r="D13" i="2"/>
  <c r="E13" i="2"/>
  <c r="B14" i="2"/>
  <c r="C14" i="2"/>
  <c r="D14" i="2"/>
  <c r="E14" i="2"/>
  <c r="B12" i="1"/>
  <c r="C12" i="1"/>
  <c r="D12" i="1"/>
  <c r="E12" i="1"/>
  <c r="G12" i="1"/>
  <c r="H12" i="1"/>
  <c r="I12" i="1"/>
  <c r="J12" i="1"/>
  <c r="L12" i="1"/>
  <c r="M12" i="1"/>
  <c r="N12" i="1"/>
  <c r="O12" i="1"/>
  <c r="B13" i="1"/>
  <c r="C13" i="1"/>
  <c r="D13" i="1"/>
  <c r="E13" i="1"/>
  <c r="G13" i="1"/>
  <c r="H13" i="1"/>
  <c r="I13" i="1"/>
  <c r="J13" i="1"/>
  <c r="L13" i="1"/>
  <c r="M13" i="1"/>
  <c r="N13" i="1"/>
  <c r="O13" i="1"/>
</calcChain>
</file>

<file path=xl/sharedStrings.xml><?xml version="1.0" encoding="utf-8"?>
<sst xmlns="http://schemas.openxmlformats.org/spreadsheetml/2006/main" count="120" uniqueCount="40">
  <si>
    <t>SEM</t>
  </si>
  <si>
    <t>Average</t>
  </si>
  <si>
    <t>5th</t>
  </si>
  <si>
    <t>4th</t>
  </si>
  <si>
    <t>3rd</t>
  </si>
  <si>
    <t>2nd</t>
  </si>
  <si>
    <t>1st</t>
  </si>
  <si>
    <t>72h</t>
  </si>
  <si>
    <t>48h</t>
  </si>
  <si>
    <t>24h</t>
  </si>
  <si>
    <t>0h</t>
  </si>
  <si>
    <t>Biological repetition</t>
  </si>
  <si>
    <t>BMP2K-S</t>
  </si>
  <si>
    <t>BMP2K-L</t>
  </si>
  <si>
    <t>TFRC</t>
  </si>
  <si>
    <t>Fold protein levels at different time-points of mouse fetal liver cell differentiation</t>
  </si>
  <si>
    <t>6th</t>
  </si>
  <si>
    <t>L/S ratio</t>
  </si>
  <si>
    <t>Different time-points of mouse fetal liver cell differentiation</t>
  </si>
  <si>
    <t>R5</t>
  </si>
  <si>
    <t>R4</t>
  </si>
  <si>
    <t>R3</t>
  </si>
  <si>
    <t>R2</t>
  </si>
  <si>
    <t>R1</t>
  </si>
  <si>
    <t>R0</t>
  </si>
  <si>
    <t>FACS-isolated differentiation stages of mouse fetal liver cells</t>
  </si>
  <si>
    <t>shBMP2K</t>
  </si>
  <si>
    <t>shCtr</t>
  </si>
  <si>
    <t>pLKO</t>
  </si>
  <si>
    <t>K562 cells</t>
  </si>
  <si>
    <t>TFR2</t>
  </si>
  <si>
    <t>GYPA</t>
  </si>
  <si>
    <t>HBE</t>
  </si>
  <si>
    <t>HBB</t>
  </si>
  <si>
    <t>HBA</t>
  </si>
  <si>
    <t>fold mRNA levels in K562 cells</t>
  </si>
  <si>
    <t>3 days</t>
  </si>
  <si>
    <t>2 days</t>
  </si>
  <si>
    <t>basal</t>
  </si>
  <si>
    <t>% of benzidine-positive K562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</si>
</sst>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1" xfId="0" applyNumberFormat="1" applyFont="1" applyBorder="1"/>
    <xf numFmtId="0" fontId="3" fillId="0" borderId="1" xfId="0" applyFont="1" applyBorder="1"/>
    <xf numFmtId="2" fontId="3" fillId="0" borderId="2" xfId="0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Normal" xfId="0" builtinId="0"/>
    <cellStyle name="Normal 2" xfId="1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3"/>
  <sheetViews>
    <sheetView workbookViewId="0">
      <selection activeCell="F22" sqref="F22"/>
    </sheetView>
  </sheetViews>
  <sheetFormatPr defaultRowHeight="13.2"/>
  <cols>
    <col min="1" max="1" width="16.19921875" style="1" customWidth="1"/>
    <col min="2" max="5" width="6.5" style="1" customWidth="1"/>
    <col min="6" max="6" width="3.09765625" style="1" customWidth="1"/>
    <col min="7" max="10" width="6.5" style="1" customWidth="1"/>
    <col min="11" max="11" width="3.09765625" style="1" customWidth="1"/>
    <col min="12" max="15" width="6.5" style="1" customWidth="1"/>
    <col min="16" max="16384" width="8.796875" style="1"/>
  </cols>
  <sheetData>
    <row r="2" spans="1:25">
      <c r="B2" s="18" t="s">
        <v>15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25">
      <c r="B4" s="16" t="s">
        <v>14</v>
      </c>
      <c r="C4" s="16"/>
      <c r="D4" s="16"/>
      <c r="E4" s="16"/>
      <c r="G4" s="17" t="s">
        <v>13</v>
      </c>
      <c r="H4" s="17"/>
      <c r="I4" s="17"/>
      <c r="J4" s="17"/>
      <c r="L4" s="17" t="s">
        <v>12</v>
      </c>
      <c r="M4" s="17"/>
      <c r="N4" s="17"/>
      <c r="O4" s="17"/>
      <c r="P4" s="9"/>
    </row>
    <row r="5" spans="1:25" ht="13.8" thickBot="1">
      <c r="A5" s="1" t="s">
        <v>11</v>
      </c>
      <c r="B5" s="10" t="s">
        <v>10</v>
      </c>
      <c r="C5" s="10" t="s">
        <v>9</v>
      </c>
      <c r="D5" s="10" t="s">
        <v>8</v>
      </c>
      <c r="E5" s="10" t="s">
        <v>7</v>
      </c>
      <c r="F5" s="9"/>
      <c r="G5" s="10" t="s">
        <v>10</v>
      </c>
      <c r="H5" s="10" t="s">
        <v>9</v>
      </c>
      <c r="I5" s="10" t="s">
        <v>8</v>
      </c>
      <c r="J5" s="10" t="s">
        <v>7</v>
      </c>
      <c r="K5" s="9"/>
      <c r="L5" s="10" t="s">
        <v>10</v>
      </c>
      <c r="M5" s="10" t="s">
        <v>9</v>
      </c>
      <c r="N5" s="10" t="s">
        <v>8</v>
      </c>
      <c r="O5" s="10" t="s">
        <v>7</v>
      </c>
      <c r="P5" s="4"/>
      <c r="Q5" s="9"/>
      <c r="R5" s="9"/>
      <c r="S5" s="9"/>
      <c r="T5" s="9"/>
      <c r="U5" s="9"/>
      <c r="V5" s="9"/>
      <c r="W5" s="9"/>
      <c r="X5" s="9"/>
      <c r="Y5" s="9"/>
    </row>
    <row r="6" spans="1:25">
      <c r="A6" s="1" t="s">
        <v>6</v>
      </c>
      <c r="B6" s="8">
        <v>1</v>
      </c>
      <c r="C6" s="7">
        <v>5.0928719999999998</v>
      </c>
      <c r="D6" s="7">
        <v>10.95359</v>
      </c>
      <c r="E6" s="7">
        <v>9.8339379999999998</v>
      </c>
      <c r="F6" s="3"/>
      <c r="G6" s="8">
        <v>1</v>
      </c>
      <c r="H6" s="7">
        <v>3.3124950000000002</v>
      </c>
      <c r="I6" s="7">
        <v>9.0852409999999999</v>
      </c>
      <c r="J6" s="7">
        <v>7.9155759999999997</v>
      </c>
      <c r="K6" s="3"/>
      <c r="L6" s="8">
        <v>1</v>
      </c>
      <c r="M6" s="7">
        <v>2.8225210000000001</v>
      </c>
      <c r="N6" s="7">
        <v>2.5610680000000001</v>
      </c>
      <c r="O6" s="7">
        <v>1.889087</v>
      </c>
      <c r="P6" s="4"/>
      <c r="Q6" s="3"/>
      <c r="R6" s="3"/>
      <c r="S6" s="3"/>
      <c r="T6" s="3"/>
      <c r="U6" s="3"/>
      <c r="V6" s="3"/>
      <c r="W6" s="3"/>
      <c r="X6" s="3"/>
      <c r="Y6" s="3"/>
    </row>
    <row r="7" spans="1:25">
      <c r="A7" s="4" t="s">
        <v>5</v>
      </c>
      <c r="B7" s="6">
        <v>1</v>
      </c>
      <c r="C7" s="5">
        <v>3.7562329999999999</v>
      </c>
      <c r="D7" s="5">
        <v>5.4214859999999998</v>
      </c>
      <c r="E7" s="5">
        <v>5.851337</v>
      </c>
      <c r="F7" s="3"/>
      <c r="G7" s="6">
        <v>1</v>
      </c>
      <c r="H7" s="5">
        <v>2.810692</v>
      </c>
      <c r="I7" s="5">
        <v>4.3407479999999996</v>
      </c>
      <c r="J7" s="5">
        <v>2.01248</v>
      </c>
      <c r="K7" s="3"/>
      <c r="L7" s="6">
        <v>1</v>
      </c>
      <c r="M7" s="5">
        <v>2.295096</v>
      </c>
      <c r="N7" s="5">
        <v>2.3317700000000001</v>
      </c>
      <c r="O7" s="5">
        <v>1.8484320000000001</v>
      </c>
      <c r="P7" s="4"/>
      <c r="Q7" s="3"/>
      <c r="R7" s="3"/>
      <c r="S7" s="3"/>
      <c r="T7" s="3"/>
      <c r="U7" s="3"/>
      <c r="V7" s="3"/>
      <c r="W7" s="3"/>
      <c r="X7" s="3"/>
      <c r="Y7" s="3"/>
    </row>
    <row r="8" spans="1:25">
      <c r="A8" s="4" t="s">
        <v>4</v>
      </c>
      <c r="B8" s="6">
        <v>1</v>
      </c>
      <c r="C8" s="5">
        <v>11.6943</v>
      </c>
      <c r="D8" s="5">
        <v>14.7399</v>
      </c>
      <c r="E8" s="5">
        <v>16.011520000000001</v>
      </c>
      <c r="F8" s="3"/>
      <c r="G8" s="6">
        <v>1</v>
      </c>
      <c r="H8" s="5">
        <v>4.2633089999999996</v>
      </c>
      <c r="I8" s="5">
        <v>4.4389839999999996</v>
      </c>
      <c r="J8" s="5">
        <v>3.3030409999999999</v>
      </c>
      <c r="K8" s="3"/>
      <c r="L8" s="6">
        <v>1</v>
      </c>
      <c r="M8" s="5">
        <v>3.9181759999999999</v>
      </c>
      <c r="N8" s="5">
        <v>3.8667980000000002</v>
      </c>
      <c r="O8" s="5">
        <v>3.2374809999999998</v>
      </c>
      <c r="P8" s="4"/>
      <c r="Q8" s="3"/>
      <c r="R8" s="3"/>
      <c r="S8" s="3"/>
      <c r="T8" s="3"/>
      <c r="U8" s="3"/>
      <c r="V8" s="3"/>
      <c r="W8" s="3"/>
      <c r="X8" s="3"/>
      <c r="Y8" s="3"/>
    </row>
    <row r="9" spans="1:25">
      <c r="A9" s="4" t="s">
        <v>3</v>
      </c>
      <c r="B9" s="6">
        <v>1</v>
      </c>
      <c r="C9" s="5">
        <v>6.8485449999999997</v>
      </c>
      <c r="D9" s="5">
        <v>8.3876539999999995</v>
      </c>
      <c r="E9" s="5">
        <v>7.5514720000000004</v>
      </c>
      <c r="F9" s="3"/>
      <c r="G9" s="6">
        <v>1</v>
      </c>
      <c r="H9" s="5">
        <v>6.3182660000000004</v>
      </c>
      <c r="I9" s="5">
        <v>8.2656709999999993</v>
      </c>
      <c r="J9" s="5">
        <v>5.8430059999999999</v>
      </c>
      <c r="K9" s="3"/>
      <c r="L9" s="6">
        <v>1</v>
      </c>
      <c r="M9" s="5">
        <v>5.6578739999999996</v>
      </c>
      <c r="N9" s="5">
        <v>5.1529470000000002</v>
      </c>
      <c r="O9" s="5">
        <v>3.7017570000000002</v>
      </c>
      <c r="P9" s="4"/>
      <c r="Q9" s="3"/>
      <c r="R9" s="3"/>
      <c r="S9" s="3"/>
      <c r="T9" s="3"/>
      <c r="U9" s="3"/>
      <c r="V9" s="3"/>
      <c r="W9" s="3"/>
      <c r="X9" s="3"/>
      <c r="Y9" s="3"/>
    </row>
    <row r="10" spans="1:25">
      <c r="A10" s="4" t="s">
        <v>2</v>
      </c>
      <c r="B10" s="6">
        <v>1</v>
      </c>
      <c r="C10" s="5">
        <v>5.6659199999999998</v>
      </c>
      <c r="D10" s="5">
        <v>6.03329</v>
      </c>
      <c r="E10" s="5">
        <v>6.6655749999999996</v>
      </c>
      <c r="F10" s="3"/>
      <c r="G10" s="6">
        <v>1</v>
      </c>
      <c r="H10" s="5">
        <v>2.7562500000000001</v>
      </c>
      <c r="I10" s="5">
        <v>4.548521</v>
      </c>
      <c r="J10" s="5">
        <v>3.1298149999999998</v>
      </c>
      <c r="K10" s="3"/>
      <c r="L10" s="6">
        <v>1</v>
      </c>
      <c r="M10" s="5">
        <v>2.7932540000000001</v>
      </c>
      <c r="N10" s="5">
        <v>2.616825</v>
      </c>
      <c r="O10" s="5">
        <v>1.8270090000000001</v>
      </c>
      <c r="P10" s="4"/>
      <c r="Q10" s="3"/>
      <c r="R10" s="3"/>
      <c r="S10" s="3"/>
      <c r="T10" s="3"/>
      <c r="U10" s="3"/>
      <c r="V10" s="3"/>
      <c r="W10" s="3"/>
      <c r="X10" s="3"/>
      <c r="Y10" s="3"/>
    </row>
    <row r="12" spans="1:25" s="2" customFormat="1">
      <c r="A12" s="2" t="s">
        <v>1</v>
      </c>
      <c r="B12" s="2">
        <f>AVERAGE(B6:B10)</f>
        <v>1</v>
      </c>
      <c r="C12" s="2">
        <f>AVERAGE(C6:C10)</f>
        <v>6.6115740000000001</v>
      </c>
      <c r="D12" s="2">
        <f>AVERAGE(D6:D10)</f>
        <v>9.1071840000000002</v>
      </c>
      <c r="E12" s="2">
        <f>AVERAGE(E6:E10)</f>
        <v>9.1827683999999987</v>
      </c>
      <c r="G12" s="2">
        <f>AVERAGE(G6:G10)</f>
        <v>1</v>
      </c>
      <c r="H12" s="2">
        <f>AVERAGE(H6:H10)</f>
        <v>3.8922024</v>
      </c>
      <c r="I12" s="2">
        <f>AVERAGE(I6:I10)</f>
        <v>6.1358329999999999</v>
      </c>
      <c r="J12" s="2">
        <f>AVERAGE(J6:J10)</f>
        <v>4.4407836000000005</v>
      </c>
      <c r="L12" s="2">
        <f>AVERAGE(L6:L10)</f>
        <v>1</v>
      </c>
      <c r="M12" s="2">
        <f>AVERAGE(M6:M10)</f>
        <v>3.4973841999999999</v>
      </c>
      <c r="N12" s="2">
        <f>AVERAGE(N6:N10)</f>
        <v>3.3058816000000002</v>
      </c>
      <c r="O12" s="2">
        <f>AVERAGE(O6:O10)</f>
        <v>2.5007532000000001</v>
      </c>
    </row>
    <row r="13" spans="1:25" s="2" customFormat="1">
      <c r="A13" s="2" t="s">
        <v>0</v>
      </c>
      <c r="B13" s="2">
        <f>_xlfn.STDEV.S(B6:B10)/(5^0.5)</f>
        <v>0</v>
      </c>
      <c r="C13" s="2">
        <f>_xlfn.STDEV.S(C6:C10)/(5^0.5)</f>
        <v>1.3646235437789787</v>
      </c>
      <c r="D13" s="2">
        <f>_xlfn.STDEV.S(D6:D10)/(5^0.5)</f>
        <v>1.7130035339256027</v>
      </c>
      <c r="E13" s="2">
        <f>_xlfn.STDEV.S(E6:E10)/(5^0.5)</f>
        <v>1.8323713596461464</v>
      </c>
      <c r="G13" s="2">
        <f>_xlfn.STDEV.S(G6:G10)/(5^0.5)</f>
        <v>0</v>
      </c>
      <c r="H13" s="2">
        <f>_xlfn.STDEV.S(H6:H10)/(5^0.5)</f>
        <v>0.66406392650847978</v>
      </c>
      <c r="I13" s="2">
        <f>_xlfn.STDEV.S(I6:I10)/(5^0.5)</f>
        <v>1.0453803979432081</v>
      </c>
      <c r="J13" s="2">
        <f>_xlfn.STDEV.S(J6:J10)/(5^0.5)</f>
        <v>1.0712181185447989</v>
      </c>
      <c r="L13" s="2">
        <f>_xlfn.STDEV.S(L6:L10)/(5^0.5)</f>
        <v>0</v>
      </c>
      <c r="M13" s="2">
        <f>_xlfn.STDEV.S(M6:M10)/(5^0.5)</f>
        <v>0.60172745109296777</v>
      </c>
      <c r="N13" s="2">
        <f>_xlfn.STDEV.S(N6:N10)/(5^0.5)</f>
        <v>0.53407478435464484</v>
      </c>
      <c r="O13" s="2">
        <f>_xlfn.STDEV.S(O6:O10)/(5^0.5)</f>
        <v>0.40241568769947339</v>
      </c>
    </row>
  </sheetData>
  <mergeCells count="4">
    <mergeCell ref="B4:E4"/>
    <mergeCell ref="G4:J4"/>
    <mergeCell ref="L4:O4"/>
    <mergeCell ref="B2:O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A12" sqref="A12:E13"/>
    </sheetView>
  </sheetViews>
  <sheetFormatPr defaultRowHeight="13.2"/>
  <cols>
    <col min="1" max="1" width="20.796875" style="1" customWidth="1"/>
    <col min="2" max="2" width="5.5" style="1" customWidth="1"/>
    <col min="3" max="3" width="5.8984375" style="1" customWidth="1"/>
    <col min="4" max="4" width="5.796875" style="1" customWidth="1"/>
    <col min="5" max="5" width="5.59765625" style="1" customWidth="1"/>
    <col min="6" max="16384" width="8.796875" style="1"/>
  </cols>
  <sheetData>
    <row r="2" spans="1:7">
      <c r="A2" s="18" t="s">
        <v>18</v>
      </c>
      <c r="B2" s="18"/>
      <c r="C2" s="18"/>
      <c r="D2" s="18"/>
      <c r="E2" s="18"/>
      <c r="F2" s="18"/>
      <c r="G2" s="18"/>
    </row>
    <row r="3" spans="1:7">
      <c r="A3" s="11"/>
      <c r="B3" s="11"/>
      <c r="C3" s="11"/>
      <c r="D3" s="11"/>
      <c r="E3" s="11"/>
      <c r="F3" s="11"/>
      <c r="G3" s="11"/>
    </row>
    <row r="4" spans="1:7">
      <c r="A4" s="11"/>
      <c r="B4" s="16" t="s">
        <v>17</v>
      </c>
      <c r="C4" s="16"/>
      <c r="D4" s="16"/>
      <c r="E4" s="16"/>
      <c r="F4" s="11"/>
    </row>
    <row r="5" spans="1:7" ht="13.8" thickBot="1">
      <c r="A5" s="1" t="s">
        <v>11</v>
      </c>
      <c r="B5" s="10" t="s">
        <v>10</v>
      </c>
      <c r="C5" s="10" t="s">
        <v>9</v>
      </c>
      <c r="D5" s="10" t="s">
        <v>8</v>
      </c>
      <c r="E5" s="10" t="s">
        <v>7</v>
      </c>
    </row>
    <row r="6" spans="1:7">
      <c r="A6" s="4" t="s">
        <v>6</v>
      </c>
      <c r="B6" s="7">
        <v>0.50784899999999999</v>
      </c>
      <c r="C6" s="7">
        <v>0.738012</v>
      </c>
      <c r="D6" s="7">
        <v>1.4050670000000001</v>
      </c>
      <c r="E6" s="7">
        <v>0.831453</v>
      </c>
    </row>
    <row r="7" spans="1:7">
      <c r="A7" s="4" t="s">
        <v>5</v>
      </c>
      <c r="B7" s="5">
        <v>0.71892</v>
      </c>
      <c r="C7" s="5">
        <v>0.84372100000000005</v>
      </c>
      <c r="D7" s="5">
        <v>2.5503279999999999</v>
      </c>
      <c r="E7" s="5">
        <v>3.012391</v>
      </c>
    </row>
    <row r="8" spans="1:7">
      <c r="A8" s="4" t="s">
        <v>4</v>
      </c>
      <c r="B8" s="5">
        <v>0.87329900000000005</v>
      </c>
      <c r="C8" s="5">
        <v>1.0694870000000001</v>
      </c>
      <c r="D8" s="5">
        <v>1.625705</v>
      </c>
      <c r="E8" s="5">
        <v>0.95080399999999998</v>
      </c>
    </row>
    <row r="9" spans="1:7">
      <c r="A9" s="4" t="s">
        <v>3</v>
      </c>
      <c r="B9" s="5">
        <v>0.61320300000000005</v>
      </c>
      <c r="C9" s="5">
        <v>0.66721699999999995</v>
      </c>
      <c r="D9" s="5">
        <v>0.70394100000000004</v>
      </c>
      <c r="E9" s="5">
        <v>0.62562099999999998</v>
      </c>
    </row>
    <row r="10" spans="1:7">
      <c r="A10" s="4" t="s">
        <v>2</v>
      </c>
      <c r="B10" s="5">
        <v>0.448515</v>
      </c>
      <c r="C10" s="5">
        <v>0.50086600000000003</v>
      </c>
      <c r="D10" s="5">
        <v>0.71944799999999998</v>
      </c>
      <c r="E10" s="5">
        <v>0.70795399999999997</v>
      </c>
    </row>
    <row r="11" spans="1:7">
      <c r="A11" s="4" t="s">
        <v>16</v>
      </c>
      <c r="B11" s="5">
        <v>0.81683799999999995</v>
      </c>
      <c r="C11" s="5">
        <v>0.80601699999999998</v>
      </c>
      <c r="D11" s="5">
        <v>1.4198139999999999</v>
      </c>
      <c r="E11" s="5">
        <v>1.3993100000000001</v>
      </c>
    </row>
    <row r="13" spans="1:7">
      <c r="A13" s="2" t="s">
        <v>1</v>
      </c>
      <c r="B13" s="2">
        <f>AVERAGE(B6:B11)</f>
        <v>0.66310400000000003</v>
      </c>
      <c r="C13" s="2">
        <f>AVERAGE(C6:C11)</f>
        <v>0.77088666666666672</v>
      </c>
      <c r="D13" s="2">
        <f>AVERAGE(D6:D11)</f>
        <v>1.4040505000000001</v>
      </c>
      <c r="E13" s="2">
        <f>AVERAGE(E6:E11)</f>
        <v>1.2545888333333333</v>
      </c>
    </row>
    <row r="14" spans="1:7">
      <c r="A14" s="2" t="s">
        <v>0</v>
      </c>
      <c r="B14" s="2">
        <f>_xlfn.STDEV.S(B6:B11)/(6^0.5)</f>
        <v>6.9179517774169835E-2</v>
      </c>
      <c r="C14" s="2">
        <f>_xlfn.STDEV.S(C6:C11)/(6^0.5)</f>
        <v>7.7554377357940046E-2</v>
      </c>
      <c r="D14" s="2">
        <f>_xlfn.STDEV.S(D6:D11)/(6^0.5)</f>
        <v>0.2782185136768997</v>
      </c>
      <c r="E14" s="2">
        <f>_xlfn.STDEV.S(E6:E11)/(6^0.5)</f>
        <v>0.36862591733874034</v>
      </c>
    </row>
  </sheetData>
  <mergeCells count="2">
    <mergeCell ref="A2:G2"/>
    <mergeCell ref="B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A12" sqref="A12:E13"/>
    </sheetView>
  </sheetViews>
  <sheetFormatPr defaultRowHeight="13.2"/>
  <cols>
    <col min="1" max="1" width="17.8984375" style="1" customWidth="1"/>
    <col min="2" max="7" width="5.796875" style="1" customWidth="1"/>
    <col min="8" max="16384" width="8.796875" style="1"/>
  </cols>
  <sheetData>
    <row r="2" spans="1:9" ht="13.8" customHeight="1">
      <c r="A2" s="18" t="s">
        <v>25</v>
      </c>
      <c r="B2" s="18"/>
      <c r="C2" s="18"/>
      <c r="D2" s="18"/>
      <c r="E2" s="18"/>
      <c r="F2" s="18"/>
      <c r="G2" s="18"/>
      <c r="H2" s="18"/>
      <c r="I2" s="18"/>
    </row>
    <row r="3" spans="1:9">
      <c r="B3" s="12"/>
    </row>
    <row r="4" spans="1:9">
      <c r="B4" s="16" t="s">
        <v>17</v>
      </c>
      <c r="C4" s="16"/>
      <c r="D4" s="16"/>
      <c r="E4" s="16"/>
      <c r="F4" s="16"/>
      <c r="G4" s="16"/>
    </row>
    <row r="5" spans="1:9" ht="13.8" thickBot="1">
      <c r="A5" s="1" t="s">
        <v>11</v>
      </c>
      <c r="B5" s="10" t="s">
        <v>24</v>
      </c>
      <c r="C5" s="10" t="s">
        <v>23</v>
      </c>
      <c r="D5" s="10" t="s">
        <v>22</v>
      </c>
      <c r="E5" s="10" t="s">
        <v>21</v>
      </c>
      <c r="F5" s="10" t="s">
        <v>20</v>
      </c>
      <c r="G5" s="10" t="s">
        <v>19</v>
      </c>
    </row>
    <row r="6" spans="1:9">
      <c r="A6" s="4" t="s">
        <v>6</v>
      </c>
      <c r="B6" s="7">
        <v>0.72354907000000002</v>
      </c>
      <c r="C6" s="7">
        <v>1.3604222500000001</v>
      </c>
      <c r="D6" s="7">
        <v>2.8644450799999999</v>
      </c>
      <c r="E6" s="7">
        <v>3.2166871600000002</v>
      </c>
      <c r="F6" s="7">
        <v>2.9233017399999999</v>
      </c>
      <c r="G6" s="7">
        <v>3.0148576199999999</v>
      </c>
    </row>
    <row r="7" spans="1:9">
      <c r="A7" s="4" t="s">
        <v>5</v>
      </c>
      <c r="B7" s="5">
        <v>0.776972</v>
      </c>
      <c r="C7" s="5">
        <v>1.4299249999999999</v>
      </c>
      <c r="D7" s="5">
        <v>2.2769029999999999</v>
      </c>
      <c r="E7" s="5">
        <v>3.1085889999999998</v>
      </c>
      <c r="F7" s="5">
        <v>1.9862960000000001</v>
      </c>
      <c r="G7" s="5">
        <v>2.3709380000000002</v>
      </c>
    </row>
    <row r="8" spans="1:9">
      <c r="A8" s="4" t="s">
        <v>4</v>
      </c>
      <c r="B8" s="5">
        <v>0.70071799999999995</v>
      </c>
      <c r="C8" s="5">
        <v>0.93945999999999996</v>
      </c>
      <c r="D8" s="5">
        <v>1.9523889999999999</v>
      </c>
      <c r="E8" s="5">
        <v>2.0925530000000001</v>
      </c>
      <c r="F8" s="5">
        <v>1.446942</v>
      </c>
      <c r="G8" s="5">
        <v>1.7407589999999999</v>
      </c>
    </row>
    <row r="9" spans="1:9">
      <c r="A9" s="4" t="s">
        <v>3</v>
      </c>
      <c r="B9" s="5">
        <v>0.79455900000000002</v>
      </c>
      <c r="C9" s="5">
        <v>1.0126520000000001</v>
      </c>
      <c r="D9" s="5">
        <v>3.0522670000000001</v>
      </c>
      <c r="E9" s="5">
        <v>3.393329</v>
      </c>
      <c r="F9" s="5">
        <v>2.9684629999999999</v>
      </c>
      <c r="G9" s="5">
        <v>2.168034</v>
      </c>
    </row>
    <row r="10" spans="1:9">
      <c r="A10" s="4" t="s">
        <v>2</v>
      </c>
      <c r="B10" s="5">
        <v>0.72155899999999995</v>
      </c>
      <c r="C10" s="5">
        <v>0.78105599999999997</v>
      </c>
      <c r="D10" s="5">
        <v>1.9186430000000001</v>
      </c>
      <c r="E10" s="5">
        <v>2.0957499999999998</v>
      </c>
      <c r="F10" s="5">
        <v>1.644477</v>
      </c>
      <c r="G10" s="5">
        <v>1.3934530000000001</v>
      </c>
    </row>
    <row r="12" spans="1:9">
      <c r="A12" s="2" t="s">
        <v>1</v>
      </c>
      <c r="B12" s="2">
        <f t="shared" ref="B12:G12" si="0">AVERAGE(B6:B10)</f>
        <v>0.74347141399999994</v>
      </c>
      <c r="C12" s="2">
        <f t="shared" si="0"/>
        <v>1.1047030499999999</v>
      </c>
      <c r="D12" s="2">
        <f t="shared" si="0"/>
        <v>2.4129294159999999</v>
      </c>
      <c r="E12" s="2">
        <f t="shared" si="0"/>
        <v>2.781381632</v>
      </c>
      <c r="F12" s="2">
        <f t="shared" si="0"/>
        <v>2.1938959479999998</v>
      </c>
      <c r="G12" s="2">
        <f t="shared" si="0"/>
        <v>2.1376083239999999</v>
      </c>
    </row>
    <row r="13" spans="1:9">
      <c r="A13" s="2" t="s">
        <v>0</v>
      </c>
      <c r="B13" s="2">
        <f t="shared" ref="B13:G13" si="1">_xlfn.STDEV.S(B6:B10)/(5^0.5)</f>
        <v>1.7940371779965884E-2</v>
      </c>
      <c r="C13" s="2">
        <f t="shared" si="1"/>
        <v>0.12483743436236425</v>
      </c>
      <c r="D13" s="2">
        <f t="shared" si="1"/>
        <v>0.23318862137909976</v>
      </c>
      <c r="E13" s="2">
        <f t="shared" si="1"/>
        <v>0.28421917287939497</v>
      </c>
      <c r="F13" s="2">
        <f t="shared" si="1"/>
        <v>0.31897382703843719</v>
      </c>
      <c r="G13" s="2">
        <f t="shared" si="1"/>
        <v>0.27714538774726366</v>
      </c>
    </row>
  </sheetData>
  <mergeCells count="2">
    <mergeCell ref="B4:G4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zoomScale="115" zoomScaleNormal="115" workbookViewId="0">
      <selection activeCell="A12" sqref="A12:E13"/>
    </sheetView>
  </sheetViews>
  <sheetFormatPr defaultRowHeight="13.2"/>
  <cols>
    <col min="1" max="1" width="17.3984375" style="1" customWidth="1"/>
    <col min="2" max="4" width="8.19921875" style="1" customWidth="1"/>
    <col min="5" max="16384" width="8.796875" style="1"/>
  </cols>
  <sheetData>
    <row r="2" spans="1:6" ht="13.8" customHeight="1">
      <c r="B2" s="18" t="s">
        <v>29</v>
      </c>
      <c r="C2" s="18"/>
      <c r="D2" s="18"/>
      <c r="E2" s="13"/>
      <c r="F2" s="13"/>
    </row>
    <row r="4" spans="1:6">
      <c r="B4" s="17" t="s">
        <v>17</v>
      </c>
      <c r="C4" s="17"/>
      <c r="D4" s="17"/>
    </row>
    <row r="5" spans="1:6" ht="13.8" thickBot="1">
      <c r="A5" s="1" t="s">
        <v>11</v>
      </c>
      <c r="B5" s="10" t="s">
        <v>28</v>
      </c>
      <c r="C5" s="10" t="s">
        <v>27</v>
      </c>
      <c r="D5" s="10" t="s">
        <v>26</v>
      </c>
    </row>
    <row r="6" spans="1:6">
      <c r="A6" s="4" t="s">
        <v>6</v>
      </c>
      <c r="B6" s="7">
        <v>5.1293996999999996</v>
      </c>
      <c r="C6" s="7">
        <v>2.7392428999999998</v>
      </c>
      <c r="D6" s="7">
        <v>15.473357999999999</v>
      </c>
    </row>
    <row r="7" spans="1:6">
      <c r="A7" s="4" t="s">
        <v>5</v>
      </c>
      <c r="B7" s="5">
        <v>1.851315</v>
      </c>
      <c r="C7" s="5">
        <v>2.06873</v>
      </c>
      <c r="D7" s="5">
        <v>18.22775</v>
      </c>
    </row>
    <row r="8" spans="1:6">
      <c r="A8" s="4" t="s">
        <v>4</v>
      </c>
      <c r="B8" s="5">
        <v>1.84809</v>
      </c>
      <c r="C8" s="5">
        <v>1.800098</v>
      </c>
      <c r="D8" s="5">
        <v>5.8835150000000001</v>
      </c>
    </row>
    <row r="9" spans="1:6">
      <c r="A9" s="4" t="s">
        <v>3</v>
      </c>
      <c r="B9" s="5">
        <v>3.0846439999999999</v>
      </c>
      <c r="C9" s="5">
        <v>4.228497</v>
      </c>
      <c r="D9" s="5">
        <v>27.633289999999999</v>
      </c>
    </row>
    <row r="10" spans="1:6">
      <c r="A10" s="4" t="s">
        <v>2</v>
      </c>
      <c r="B10" s="5">
        <v>2.6982390000000001</v>
      </c>
      <c r="C10" s="5">
        <v>2.8526349999999998</v>
      </c>
      <c r="D10" s="5">
        <v>7.3292659999999996</v>
      </c>
    </row>
    <row r="11" spans="1:6">
      <c r="A11" s="4" t="s">
        <v>16</v>
      </c>
      <c r="B11" s="5">
        <v>1.9820899999999999</v>
      </c>
      <c r="C11" s="5">
        <v>1.673467</v>
      </c>
      <c r="D11" s="5">
        <v>5.9753489999999996</v>
      </c>
    </row>
    <row r="13" spans="1:6">
      <c r="A13" s="2" t="s">
        <v>1</v>
      </c>
      <c r="B13" s="2">
        <f>AVERAGE(B6:B11)</f>
        <v>2.7656296166666667</v>
      </c>
      <c r="C13" s="2">
        <f>AVERAGE(C6:C11)</f>
        <v>2.5604449833333329</v>
      </c>
      <c r="D13" s="2">
        <f>AVERAGE(D6:D11)</f>
        <v>13.420421333333332</v>
      </c>
      <c r="E13" s="2"/>
    </row>
    <row r="14" spans="1:6">
      <c r="A14" s="2" t="s">
        <v>0</v>
      </c>
      <c r="B14" s="2">
        <f>_xlfn.STDEV.S(B6:B11)/(6^0.5)</f>
        <v>0.51592974896908861</v>
      </c>
      <c r="C14" s="2">
        <f>_xlfn.STDEV.S(C6:C11)/(6^0.5)</f>
        <v>0.38757288922929956</v>
      </c>
      <c r="D14" s="2">
        <f>_xlfn.STDEV.S(D6:D11)/(6^0.5)</f>
        <v>3.552777439428743</v>
      </c>
      <c r="E14" s="2"/>
    </row>
  </sheetData>
  <mergeCells count="2">
    <mergeCell ref="B4:D4"/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4"/>
  <sheetViews>
    <sheetView zoomScale="110" zoomScaleNormal="110" workbookViewId="0">
      <selection activeCell="A12" sqref="A12:E13"/>
    </sheetView>
  </sheetViews>
  <sheetFormatPr defaultRowHeight="13.2"/>
  <cols>
    <col min="1" max="1" width="16.59765625" style="1" customWidth="1"/>
    <col min="2" max="3" width="5.69921875" style="1" customWidth="1"/>
    <col min="4" max="4" width="7.796875" style="1" customWidth="1"/>
    <col min="5" max="5" width="2.19921875" style="1" customWidth="1"/>
    <col min="6" max="7" width="5.69921875" style="1" customWidth="1"/>
    <col min="8" max="8" width="7.796875" style="1" customWidth="1"/>
    <col min="9" max="9" width="2.19921875" style="1" customWidth="1"/>
    <col min="10" max="11" width="5.69921875" style="1" customWidth="1"/>
    <col min="12" max="12" width="7.796875" style="1" customWidth="1"/>
    <col min="13" max="13" width="2.19921875" style="1" customWidth="1"/>
    <col min="14" max="15" width="5.69921875" style="1" customWidth="1"/>
    <col min="16" max="16" width="7.796875" style="1" customWidth="1"/>
    <col min="17" max="17" width="2.19921875" style="1" customWidth="1"/>
    <col min="18" max="19" width="5.69921875" style="1" customWidth="1"/>
    <col min="20" max="20" width="7.796875" style="1" customWidth="1"/>
    <col min="21" max="21" width="2.19921875" style="1" customWidth="1"/>
    <col min="22" max="23" width="5.69921875" style="1" customWidth="1"/>
    <col min="24" max="24" width="7.796875" style="1" customWidth="1"/>
    <col min="25" max="16384" width="8.796875" style="1"/>
  </cols>
  <sheetData>
    <row r="2" spans="1:24">
      <c r="B2" s="18" t="s">
        <v>35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4" spans="1:24">
      <c r="B4" s="19" t="s">
        <v>34</v>
      </c>
      <c r="C4" s="19"/>
      <c r="D4" s="19"/>
      <c r="E4" s="3"/>
      <c r="F4" s="19" t="s">
        <v>33</v>
      </c>
      <c r="G4" s="19"/>
      <c r="H4" s="19"/>
      <c r="I4" s="3"/>
      <c r="J4" s="19" t="s">
        <v>32</v>
      </c>
      <c r="K4" s="19"/>
      <c r="L4" s="19"/>
      <c r="N4" s="19" t="s">
        <v>31</v>
      </c>
      <c r="O4" s="19"/>
      <c r="P4" s="19"/>
      <c r="R4" s="19" t="s">
        <v>14</v>
      </c>
      <c r="S4" s="19"/>
      <c r="T4" s="19"/>
      <c r="V4" s="19" t="s">
        <v>30</v>
      </c>
      <c r="W4" s="19"/>
      <c r="X4" s="19"/>
    </row>
    <row r="5" spans="1:24" ht="13.8" thickBot="1">
      <c r="A5" s="1" t="s">
        <v>11</v>
      </c>
      <c r="B5" s="10" t="s">
        <v>28</v>
      </c>
      <c r="C5" s="10" t="s">
        <v>27</v>
      </c>
      <c r="D5" s="10" t="s">
        <v>26</v>
      </c>
      <c r="E5" s="3"/>
      <c r="F5" s="10" t="s">
        <v>28</v>
      </c>
      <c r="G5" s="10" t="s">
        <v>27</v>
      </c>
      <c r="H5" s="10" t="s">
        <v>26</v>
      </c>
      <c r="I5" s="3"/>
      <c r="J5" s="10" t="s">
        <v>28</v>
      </c>
      <c r="K5" s="10" t="s">
        <v>27</v>
      </c>
      <c r="L5" s="10" t="s">
        <v>26</v>
      </c>
      <c r="N5" s="10" t="s">
        <v>28</v>
      </c>
      <c r="O5" s="10" t="s">
        <v>27</v>
      </c>
      <c r="P5" s="10" t="s">
        <v>26</v>
      </c>
      <c r="R5" s="10" t="s">
        <v>28</v>
      </c>
      <c r="S5" s="10" t="s">
        <v>27</v>
      </c>
      <c r="T5" s="10" t="s">
        <v>26</v>
      </c>
      <c r="V5" s="10" t="s">
        <v>28</v>
      </c>
      <c r="W5" s="10" t="s">
        <v>27</v>
      </c>
      <c r="X5" s="10" t="s">
        <v>26</v>
      </c>
    </row>
    <row r="6" spans="1:24">
      <c r="A6" s="1" t="s">
        <v>6</v>
      </c>
      <c r="B6" s="8">
        <v>0.96921400000000002</v>
      </c>
      <c r="C6" s="8">
        <v>1.0317639999999999</v>
      </c>
      <c r="D6" s="8">
        <v>1.605569</v>
      </c>
      <c r="F6" s="8">
        <v>1</v>
      </c>
      <c r="G6" s="8">
        <v>1.370897</v>
      </c>
      <c r="H6" s="8">
        <v>1.9934050000000001</v>
      </c>
      <c r="J6" s="8">
        <v>0.98906400000000005</v>
      </c>
      <c r="K6" s="8">
        <v>1.0110570000000001</v>
      </c>
      <c r="L6" s="8">
        <v>2.0982129999999999</v>
      </c>
      <c r="N6" s="8">
        <v>1</v>
      </c>
      <c r="O6" s="8">
        <v>1.068228</v>
      </c>
      <c r="P6" s="8">
        <v>3.3353060000000001</v>
      </c>
      <c r="R6" s="8">
        <v>0.98032600000000003</v>
      </c>
      <c r="S6" s="8">
        <v>1.0200689999999999</v>
      </c>
      <c r="T6" s="8">
        <v>1.4357329999999999</v>
      </c>
      <c r="V6" s="8">
        <v>0.96717299999999995</v>
      </c>
      <c r="W6" s="8">
        <v>1.033941</v>
      </c>
      <c r="X6" s="8">
        <v>2.009379</v>
      </c>
    </row>
    <row r="7" spans="1:24">
      <c r="A7" s="4" t="s">
        <v>5</v>
      </c>
      <c r="B7" s="6">
        <v>0.93</v>
      </c>
      <c r="C7" s="6">
        <v>1.07</v>
      </c>
      <c r="D7" s="6">
        <v>1.24</v>
      </c>
      <c r="E7" s="3"/>
      <c r="F7" s="6">
        <v>0.92681500000000006</v>
      </c>
      <c r="G7" s="6">
        <v>1.078964</v>
      </c>
      <c r="H7" s="6">
        <v>1.201767</v>
      </c>
      <c r="I7" s="3"/>
      <c r="J7" s="6">
        <v>0.95</v>
      </c>
      <c r="K7" s="6">
        <v>1.06</v>
      </c>
      <c r="L7" s="6">
        <v>1.44</v>
      </c>
      <c r="N7" s="6">
        <v>0.98389400000000005</v>
      </c>
      <c r="O7" s="6">
        <v>1.01637</v>
      </c>
      <c r="P7" s="6">
        <v>2.7460270000000002</v>
      </c>
      <c r="R7" s="6">
        <v>0.94</v>
      </c>
      <c r="S7" s="6">
        <v>1.07</v>
      </c>
      <c r="T7" s="6">
        <v>1.63</v>
      </c>
      <c r="V7" s="6">
        <v>0.92</v>
      </c>
      <c r="W7" s="6">
        <v>1.0900000000000001</v>
      </c>
      <c r="X7" s="6">
        <v>1.52</v>
      </c>
    </row>
    <row r="8" spans="1:24">
      <c r="A8" s="4" t="s">
        <v>4</v>
      </c>
      <c r="B8" s="6">
        <v>1.01</v>
      </c>
      <c r="C8" s="6">
        <v>0.99</v>
      </c>
      <c r="D8" s="6">
        <v>1.59</v>
      </c>
      <c r="E8" s="3"/>
      <c r="F8" s="6">
        <v>0.92</v>
      </c>
      <c r="G8" s="6">
        <v>1.0900000000000001</v>
      </c>
      <c r="H8" s="6">
        <v>1.39</v>
      </c>
      <c r="I8" s="3"/>
      <c r="J8" s="6">
        <v>0.98</v>
      </c>
      <c r="K8" s="6">
        <v>1.02</v>
      </c>
      <c r="L8" s="6">
        <v>1.94</v>
      </c>
      <c r="N8" s="6">
        <v>1.05</v>
      </c>
      <c r="O8" s="6">
        <v>0.95</v>
      </c>
      <c r="P8" s="6">
        <v>1.1200000000000001</v>
      </c>
      <c r="R8" s="6">
        <v>0.96</v>
      </c>
      <c r="S8" s="6">
        <v>1.04</v>
      </c>
      <c r="T8" s="6">
        <v>1.66</v>
      </c>
      <c r="V8" s="6">
        <v>1</v>
      </c>
      <c r="W8" s="6">
        <v>1</v>
      </c>
      <c r="X8" s="6">
        <v>1.75</v>
      </c>
    </row>
    <row r="9" spans="1:24">
      <c r="A9" s="4" t="s">
        <v>3</v>
      </c>
      <c r="B9" s="15"/>
      <c r="C9" s="6"/>
      <c r="D9" s="6"/>
      <c r="E9" s="3"/>
      <c r="F9" s="6">
        <v>0.93</v>
      </c>
      <c r="G9" s="6">
        <v>1.08</v>
      </c>
      <c r="H9" s="6">
        <v>2.08</v>
      </c>
      <c r="I9" s="3"/>
      <c r="J9" s="14"/>
      <c r="K9" s="14"/>
      <c r="L9" s="14"/>
      <c r="N9" s="6">
        <v>0.95</v>
      </c>
      <c r="O9" s="6">
        <v>1.06</v>
      </c>
      <c r="P9" s="6">
        <v>1.81</v>
      </c>
      <c r="R9" s="14"/>
      <c r="S9" s="14"/>
      <c r="T9" s="14"/>
      <c r="V9" s="14"/>
      <c r="W9" s="14"/>
      <c r="X9" s="14"/>
    </row>
    <row r="10" spans="1:24">
      <c r="A10" s="4"/>
    </row>
    <row r="11" spans="1:24">
      <c r="A11" s="2" t="s">
        <v>1</v>
      </c>
      <c r="B11" s="2">
        <f>AVERAGE(B6:B9)</f>
        <v>0.9697380000000001</v>
      </c>
      <c r="C11" s="2">
        <f>AVERAGE(C6:C9)</f>
        <v>1.0305880000000001</v>
      </c>
      <c r="D11" s="2">
        <f>AVERAGE(D6:D9)</f>
        <v>1.478523</v>
      </c>
      <c r="E11" s="2"/>
      <c r="F11" s="2">
        <f>AVERAGE(F6:F9)</f>
        <v>0.94420375000000001</v>
      </c>
      <c r="G11" s="2">
        <f>AVERAGE(G6:G9)</f>
        <v>1.1549652500000001</v>
      </c>
      <c r="H11" s="2">
        <f>AVERAGE(H6:H9)</f>
        <v>1.666293</v>
      </c>
      <c r="J11" s="2">
        <f>AVERAGE(J6:J9)</f>
        <v>0.9730213333333334</v>
      </c>
      <c r="K11" s="2">
        <f>AVERAGE(K6:K9)</f>
        <v>1.0303523333333333</v>
      </c>
      <c r="L11" s="2">
        <f>AVERAGE(L6:L9)</f>
        <v>1.826071</v>
      </c>
      <c r="M11" s="2"/>
      <c r="N11" s="2">
        <f>AVERAGE(N6:N9)</f>
        <v>0.99597350000000007</v>
      </c>
      <c r="O11" s="2">
        <f>AVERAGE(O6:O9)</f>
        <v>1.0236494999999999</v>
      </c>
      <c r="P11" s="2">
        <f>AVERAGE(P6:P9)</f>
        <v>2.2528332500000001</v>
      </c>
      <c r="R11" s="2">
        <f>AVERAGE(R6:R9)</f>
        <v>0.96010866666666672</v>
      </c>
      <c r="S11" s="2">
        <f>AVERAGE(S6:S9)</f>
        <v>1.0433563333333333</v>
      </c>
      <c r="T11" s="2">
        <f>AVERAGE(T6:T9)</f>
        <v>1.5752443333333332</v>
      </c>
      <c r="V11" s="2">
        <f>AVERAGE(V6:V9)</f>
        <v>0.96239099999999989</v>
      </c>
      <c r="W11" s="2">
        <f>AVERAGE(W6:W9)</f>
        <v>1.0413136666666667</v>
      </c>
      <c r="X11" s="2">
        <f>AVERAGE(X6:X9)</f>
        <v>1.7597930000000002</v>
      </c>
    </row>
    <row r="12" spans="1:24">
      <c r="A12" s="2" t="s">
        <v>0</v>
      </c>
      <c r="B12" s="2">
        <f>_xlfn.STDEV.S(B5:B9)/(3^0.5)</f>
        <v>2.3095496905962704E-2</v>
      </c>
      <c r="C12" s="2">
        <f>_xlfn.STDEV.S(C5:C9)/(3^0.5)</f>
        <v>2.3101495131989492E-2</v>
      </c>
      <c r="D12" s="2">
        <f>_xlfn.STDEV.S(D5:D9)/(3^0.5)</f>
        <v>0.11934615562444095</v>
      </c>
      <c r="E12" s="2"/>
      <c r="F12" s="2">
        <f>_xlfn.STDEV.S(F5:F9)/(4^0.5)</f>
        <v>1.8715319412961305E-2</v>
      </c>
      <c r="G12" s="2">
        <f>_xlfn.STDEV.S(G5:G9)/(4^0.5)</f>
        <v>7.2020241989521505E-2</v>
      </c>
      <c r="H12" s="2">
        <f>_xlfn.STDEV.S(H5:H9)/(4^0.5)</f>
        <v>0.2179980827358349</v>
      </c>
      <c r="I12" s="3"/>
      <c r="J12" s="2">
        <f>_xlfn.STDEV.S(J5:J9)/(3^0.5)</f>
        <v>1.1804312281723364E-2</v>
      </c>
      <c r="K12" s="2">
        <f>_xlfn.STDEV.S(K5:K9)/(3^0.5)</f>
        <v>1.5046953360878218E-2</v>
      </c>
      <c r="L12" s="2">
        <f>_xlfn.STDEV.S(L5:L9)/(3^0.5)</f>
        <v>0.19836494240246472</v>
      </c>
      <c r="M12" s="2"/>
      <c r="N12" s="2">
        <f>_xlfn.STDEV.S(N5:N9)/(4^0.5)</f>
        <v>2.0805753264822386E-2</v>
      </c>
      <c r="O12" s="2">
        <f>_xlfn.STDEV.S(O5:O9)/(4^0.5)</f>
        <v>2.7058334333743963E-2</v>
      </c>
      <c r="P12" s="2">
        <f>_xlfn.STDEV.S(P5:P9)/(4^0.5)</f>
        <v>0.49112114842324034</v>
      </c>
      <c r="R12" s="2">
        <f>_xlfn.STDEV.S(R5:R9)/(3^0.5)</f>
        <v>1.1641240273747111E-2</v>
      </c>
      <c r="S12" s="2">
        <f>_xlfn.STDEV.S(S5:S9)/(3^0.5)</f>
        <v>1.4511201654048013E-2</v>
      </c>
      <c r="T12" s="2">
        <f>_xlfn.STDEV.S(T5:T9)/(3^0.5)</f>
        <v>7.0291201669278006E-2</v>
      </c>
      <c r="V12" s="2">
        <f>_xlfn.STDEV.S(V5:V9)/(3^0.5)</f>
        <v>2.3217454949527368E-2</v>
      </c>
      <c r="W12" s="2">
        <f>_xlfn.STDEV.S(W5:W9)/(3^0.5)</f>
        <v>2.6240980420793081E-2</v>
      </c>
      <c r="X12" s="2">
        <f>_xlfn.STDEV.S(X5:X9)/(3^0.5)</f>
        <v>0.14135638005528128</v>
      </c>
    </row>
    <row r="13" spans="1:24">
      <c r="B13" s="4"/>
      <c r="C13" s="3"/>
      <c r="D13" s="3"/>
      <c r="E13" s="3"/>
      <c r="F13" s="3"/>
      <c r="G13" s="3"/>
      <c r="H13" s="3"/>
      <c r="I13" s="3"/>
    </row>
    <row r="14" spans="1:24">
      <c r="B14" s="4"/>
      <c r="C14" s="3"/>
      <c r="D14" s="3"/>
      <c r="E14" s="3"/>
      <c r="F14" s="3"/>
      <c r="G14" s="3"/>
      <c r="H14" s="3"/>
      <c r="I14" s="3"/>
    </row>
    <row r="24" spans="6:6">
      <c r="F24" s="3"/>
    </row>
  </sheetData>
  <mergeCells count="7">
    <mergeCell ref="B2:X2"/>
    <mergeCell ref="B4:D4"/>
    <mergeCell ref="F4:H4"/>
    <mergeCell ref="J4:L4"/>
    <mergeCell ref="N4:P4"/>
    <mergeCell ref="R4:T4"/>
    <mergeCell ref="V4:X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workbookViewId="0">
      <selection activeCell="J16" sqref="J16"/>
    </sheetView>
  </sheetViews>
  <sheetFormatPr defaultRowHeight="13.2"/>
  <cols>
    <col min="1" max="1" width="16.5" style="1" customWidth="1"/>
    <col min="2" max="3" width="6.5" style="1" customWidth="1"/>
    <col min="4" max="4" width="8.5" style="1" customWidth="1"/>
    <col min="5" max="5" width="3.5" style="1" customWidth="1"/>
    <col min="6" max="7" width="6.5" style="1" customWidth="1"/>
    <col min="8" max="8" width="8.5" style="1" customWidth="1"/>
    <col min="9" max="9" width="3.5" style="1" customWidth="1"/>
    <col min="10" max="11" width="6.5" style="1" customWidth="1"/>
    <col min="12" max="12" width="8.5" style="1" customWidth="1"/>
    <col min="13" max="16384" width="8.796875" style="1"/>
  </cols>
  <sheetData>
    <row r="2" spans="1:12">
      <c r="B2" s="18" t="s">
        <v>39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4" spans="1:12">
      <c r="B4" s="16" t="s">
        <v>38</v>
      </c>
      <c r="C4" s="16"/>
      <c r="D4" s="16"/>
      <c r="F4" s="16" t="s">
        <v>37</v>
      </c>
      <c r="G4" s="16"/>
      <c r="H4" s="16"/>
      <c r="J4" s="19" t="s">
        <v>36</v>
      </c>
      <c r="K4" s="19"/>
      <c r="L4" s="19"/>
    </row>
    <row r="5" spans="1:12" ht="13.8" thickBot="1">
      <c r="A5" s="1" t="s">
        <v>11</v>
      </c>
      <c r="B5" s="10" t="s">
        <v>28</v>
      </c>
      <c r="C5" s="10" t="s">
        <v>27</v>
      </c>
      <c r="D5" s="10" t="s">
        <v>26</v>
      </c>
      <c r="F5" s="10" t="s">
        <v>28</v>
      </c>
      <c r="G5" s="10" t="s">
        <v>27</v>
      </c>
      <c r="H5" s="10" t="s">
        <v>26</v>
      </c>
      <c r="J5" s="10" t="s">
        <v>28</v>
      </c>
      <c r="K5" s="10" t="s">
        <v>27</v>
      </c>
      <c r="L5" s="10" t="s">
        <v>26</v>
      </c>
    </row>
    <row r="6" spans="1:12">
      <c r="A6" s="1" t="s">
        <v>6</v>
      </c>
      <c r="B6" s="7">
        <v>0.99113499999999999</v>
      </c>
      <c r="C6" s="7">
        <v>1.315283</v>
      </c>
      <c r="D6" s="7">
        <v>10.31854</v>
      </c>
      <c r="E6" s="2"/>
      <c r="F6" s="7">
        <v>6.5777549999999998</v>
      </c>
      <c r="G6" s="7">
        <v>7.7940009999999997</v>
      </c>
      <c r="H6" s="7">
        <v>30.819939999999999</v>
      </c>
      <c r="I6" s="2"/>
      <c r="J6" s="7">
        <v>7.8156109999999996</v>
      </c>
      <c r="K6" s="7">
        <v>10.600899999999999</v>
      </c>
      <c r="L6" s="7">
        <v>29.154879999999999</v>
      </c>
    </row>
    <row r="7" spans="1:12">
      <c r="A7" s="4" t="s">
        <v>5</v>
      </c>
      <c r="B7" s="5">
        <v>1.2852380000000001</v>
      </c>
      <c r="C7" s="5">
        <v>0.96423199999999998</v>
      </c>
      <c r="D7" s="5">
        <v>9.4691019999999995</v>
      </c>
      <c r="E7" s="2"/>
      <c r="F7" s="5">
        <v>7.8622069999999997</v>
      </c>
      <c r="G7" s="5">
        <v>7.9686219999999999</v>
      </c>
      <c r="H7" s="5">
        <v>30.027349999999998</v>
      </c>
      <c r="I7" s="2"/>
      <c r="J7" s="5">
        <v>9</v>
      </c>
      <c r="K7" s="5">
        <v>11</v>
      </c>
      <c r="L7" s="5">
        <v>31.941770000000002</v>
      </c>
    </row>
    <row r="8" spans="1:12">
      <c r="A8" s="4" t="s">
        <v>4</v>
      </c>
      <c r="B8" s="5">
        <v>0.80729399999999996</v>
      </c>
      <c r="C8" s="5">
        <v>0.96724699999999997</v>
      </c>
      <c r="D8" s="5">
        <v>5.8400489999999996</v>
      </c>
      <c r="E8" s="2"/>
      <c r="F8" s="5">
        <v>3.39161</v>
      </c>
      <c r="G8" s="5">
        <v>4.7199200000000001</v>
      </c>
      <c r="H8" s="5">
        <v>27.394069999999999</v>
      </c>
      <c r="I8" s="2"/>
      <c r="J8" s="5">
        <v>3.8181769999999999</v>
      </c>
      <c r="K8" s="5">
        <v>5.0509149999999998</v>
      </c>
      <c r="L8" s="5">
        <v>17.93103</v>
      </c>
    </row>
    <row r="10" spans="1:12">
      <c r="A10" s="2" t="s">
        <v>1</v>
      </c>
      <c r="B10" s="2">
        <f>AVERAGE(B6:B8)</f>
        <v>1.0278890000000001</v>
      </c>
      <c r="C10" s="2">
        <f>AVERAGE(C6:C8)</f>
        <v>1.082254</v>
      </c>
      <c r="D10" s="2">
        <f>AVERAGE(D6:D8)</f>
        <v>8.5425636666666662</v>
      </c>
      <c r="F10" s="2">
        <f>AVERAGE(F6:F8)</f>
        <v>5.9438573333333338</v>
      </c>
      <c r="G10" s="2">
        <f>AVERAGE(G6:G8)</f>
        <v>6.8275143333333332</v>
      </c>
      <c r="H10" s="2">
        <f>AVERAGE(H6:H8)</f>
        <v>29.413786666666667</v>
      </c>
      <c r="J10" s="2">
        <f>AVERAGE(J6:J8)</f>
        <v>6.8779293333333333</v>
      </c>
      <c r="K10" s="2">
        <f>AVERAGE(K6:K8)</f>
        <v>8.883938333333333</v>
      </c>
      <c r="L10" s="2">
        <f>AVERAGE(L6:L8)</f>
        <v>26.342560000000002</v>
      </c>
    </row>
    <row r="11" spans="1:12">
      <c r="A11" s="2" t="s">
        <v>0</v>
      </c>
      <c r="B11" s="2">
        <f>_xlfn.STDEV.S(B6:B8)/(3^0.5)</f>
        <v>0.13918903114230397</v>
      </c>
      <c r="C11" s="2">
        <f>_xlfn.STDEV.S(C6:C8)/(3^0.5)</f>
        <v>0.11651775070348756</v>
      </c>
      <c r="D11" s="2">
        <f>_xlfn.STDEV.S(D6:D8)/(3^0.5)</f>
        <v>1.373326299127094</v>
      </c>
      <c r="F11" s="2">
        <f>_xlfn.STDEV.S(F6:F8)/(3^0.5)</f>
        <v>1.3289004318052229</v>
      </c>
      <c r="G11" s="2">
        <f>_xlfn.STDEV.S(G6:G8)/(3^0.5)</f>
        <v>1.0550021372544425</v>
      </c>
      <c r="H11" s="2">
        <f>_xlfn.STDEV.S(H6:H8)/(3^0.5)</f>
        <v>1.0354534090972471</v>
      </c>
      <c r="J11" s="2">
        <f>_xlfn.STDEV.S(J6:J8)/(3^0.5)</f>
        <v>1.5676157673182489</v>
      </c>
      <c r="K11" s="2">
        <f>_xlfn.STDEV.S(K6:K8)/(3^0.5)</f>
        <v>1.9199714501270004</v>
      </c>
      <c r="L11" s="2">
        <f>_xlfn.STDEV.S(L6:L8)/(3^0.5)</f>
        <v>4.2820192539540622</v>
      </c>
    </row>
  </sheetData>
  <mergeCells count="4">
    <mergeCell ref="B4:D4"/>
    <mergeCell ref="F4:H4"/>
    <mergeCell ref="J4:L4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panel A </vt:lpstr>
      <vt:lpstr>panel B</vt:lpstr>
      <vt:lpstr>panel D</vt:lpstr>
      <vt:lpstr>panel F</vt:lpstr>
      <vt:lpstr>panel G</vt:lpstr>
      <vt:lpstr>panel 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</dc:creator>
  <cp:lastModifiedBy>Jarek</cp:lastModifiedBy>
  <dcterms:created xsi:type="dcterms:W3CDTF">2020-07-31T10:49:59Z</dcterms:created>
  <dcterms:modified xsi:type="dcterms:W3CDTF">2020-07-31T11:17:20Z</dcterms:modified>
</cp:coreProperties>
</file>