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84" windowWidth="19812" windowHeight="8484" activeTab="3"/>
  </bookViews>
  <sheets>
    <sheet name="panel C" sheetId="1" r:id="rId1"/>
    <sheet name="panel E" sheetId="2" r:id="rId2"/>
    <sheet name="panel G" sheetId="3" r:id="rId3"/>
    <sheet name="panel H" sheetId="4" r:id="rId4"/>
  </sheets>
  <calcPr calcId="145621"/>
</workbook>
</file>

<file path=xl/calcChain.xml><?xml version="1.0" encoding="utf-8"?>
<calcChain xmlns="http://schemas.openxmlformats.org/spreadsheetml/2006/main">
  <c r="B10" i="4" l="1"/>
  <c r="C10" i="4"/>
  <c r="D10" i="4"/>
  <c r="B11" i="4"/>
  <c r="C11" i="4"/>
  <c r="D11" i="4"/>
  <c r="B10" i="3"/>
  <c r="C10" i="3"/>
  <c r="D10" i="3"/>
  <c r="F10" i="3"/>
  <c r="G10" i="3"/>
  <c r="H10" i="3"/>
  <c r="B11" i="3"/>
  <c r="C11" i="3"/>
  <c r="D11" i="3"/>
  <c r="F11" i="3"/>
  <c r="G11" i="3"/>
  <c r="H11" i="3"/>
  <c r="F11" i="2"/>
  <c r="G11" i="2"/>
  <c r="H11" i="2"/>
  <c r="I11" i="2"/>
  <c r="K11" i="2"/>
  <c r="L11" i="2"/>
  <c r="M11" i="2"/>
  <c r="N11" i="2"/>
  <c r="P11" i="2"/>
  <c r="Q11" i="2"/>
  <c r="R11" i="2"/>
  <c r="S11" i="2"/>
  <c r="F12" i="2"/>
  <c r="G12" i="2"/>
  <c r="H12" i="2"/>
  <c r="I12" i="2"/>
  <c r="K12" i="2"/>
  <c r="L12" i="2"/>
  <c r="M12" i="2"/>
  <c r="N12" i="2"/>
  <c r="P12" i="2"/>
  <c r="Q12" i="2"/>
  <c r="R12" i="2"/>
  <c r="S12" i="2"/>
  <c r="B11" i="1"/>
  <c r="C11" i="1"/>
  <c r="D11" i="1"/>
  <c r="F11" i="1"/>
  <c r="G11" i="1"/>
  <c r="H11" i="1"/>
  <c r="J11" i="1"/>
  <c r="K11" i="1"/>
  <c r="L11" i="1"/>
  <c r="B12" i="1"/>
  <c r="C12" i="1"/>
  <c r="D12" i="1"/>
  <c r="F12" i="1"/>
  <c r="G12" i="1"/>
  <c r="H12" i="1"/>
  <c r="J12" i="1"/>
  <c r="K12" i="1"/>
  <c r="L12" i="1"/>
</calcChain>
</file>

<file path=xl/sharedStrings.xml><?xml version="1.0" encoding="utf-8"?>
<sst xmlns="http://schemas.openxmlformats.org/spreadsheetml/2006/main" count="71" uniqueCount="23">
  <si>
    <t>SEM</t>
  </si>
  <si>
    <t>Average</t>
  </si>
  <si>
    <t>4th</t>
  </si>
  <si>
    <t>3rd</t>
  </si>
  <si>
    <t>2nd</t>
  </si>
  <si>
    <t>1st</t>
  </si>
  <si>
    <t>shBMP2K</t>
  </si>
  <si>
    <t>shCtr</t>
  </si>
  <si>
    <t>pLKO</t>
  </si>
  <si>
    <t>Biological repetition</t>
  </si>
  <si>
    <t>40'</t>
  </si>
  <si>
    <t>5'</t>
  </si>
  <si>
    <t xml:space="preserve">dextran uptake </t>
  </si>
  <si>
    <t xml:space="preserve">continuous Tf uptake </t>
  </si>
  <si>
    <t>gBMP2K#2</t>
  </si>
  <si>
    <t>gBMP2K#1</t>
  </si>
  <si>
    <t>gCtr#2</t>
  </si>
  <si>
    <t>gCtr#1</t>
  </si>
  <si>
    <t>dextran uptake</t>
  </si>
  <si>
    <t>0'</t>
  </si>
  <si>
    <t xml:space="preserve">pulse chase Tf uptake </t>
  </si>
  <si>
    <t>Tf endocytosis efficiency (%)</t>
  </si>
  <si>
    <t>Pulse chase Tf uptake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</si>
</sst>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3" fillId="0" borderId="1" xfId="0" applyFont="1" applyBorder="1"/>
    <xf numFmtId="0" fontId="2" fillId="0" borderId="0" xfId="0" applyFont="1" applyFill="1" applyBorder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0" fontId="2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G23" sqref="G23"/>
    </sheetView>
  </sheetViews>
  <sheetFormatPr defaultRowHeight="13.2"/>
  <cols>
    <col min="1" max="1" width="17.09765625" style="1" customWidth="1"/>
    <col min="2" max="2" width="7.3984375" style="1" customWidth="1"/>
    <col min="3" max="3" width="6.59765625" style="1" customWidth="1"/>
    <col min="4" max="4" width="8.19921875" style="1" customWidth="1"/>
    <col min="5" max="5" width="3" style="1" customWidth="1"/>
    <col min="6" max="7" width="6.59765625" style="1" customWidth="1"/>
    <col min="8" max="8" width="8.19921875" style="1" customWidth="1"/>
    <col min="9" max="9" width="3" style="1" customWidth="1"/>
    <col min="10" max="11" width="6.59765625" style="1" customWidth="1"/>
    <col min="12" max="12" width="8.19921875" style="1" customWidth="1"/>
    <col min="13" max="16384" width="8.796875" style="1"/>
  </cols>
  <sheetData>
    <row r="2" spans="1:12">
      <c r="B2" s="11" t="s">
        <v>13</v>
      </c>
      <c r="C2" s="11"/>
      <c r="D2" s="11"/>
      <c r="E2" s="11"/>
      <c r="F2" s="11"/>
      <c r="G2" s="11"/>
      <c r="H2" s="11"/>
      <c r="I2" s="2"/>
      <c r="J2" s="11" t="s">
        <v>12</v>
      </c>
      <c r="K2" s="11"/>
      <c r="L2" s="11"/>
    </row>
    <row r="4" spans="1:12">
      <c r="B4" s="10" t="s">
        <v>11</v>
      </c>
      <c r="C4" s="10"/>
      <c r="D4" s="10"/>
      <c r="E4" s="2"/>
      <c r="F4" s="10" t="s">
        <v>10</v>
      </c>
      <c r="G4" s="10"/>
      <c r="H4" s="10"/>
      <c r="I4" s="2"/>
      <c r="J4" s="10" t="s">
        <v>10</v>
      </c>
      <c r="K4" s="10"/>
      <c r="L4" s="10"/>
    </row>
    <row r="5" spans="1:12" ht="13.8" thickBot="1">
      <c r="A5" s="1" t="s">
        <v>9</v>
      </c>
      <c r="B5" s="9" t="s">
        <v>8</v>
      </c>
      <c r="C5" s="9" t="s">
        <v>7</v>
      </c>
      <c r="D5" s="9" t="s">
        <v>6</v>
      </c>
      <c r="E5" s="2"/>
      <c r="F5" s="9" t="s">
        <v>8</v>
      </c>
      <c r="G5" s="9" t="s">
        <v>7</v>
      </c>
      <c r="H5" s="9" t="s">
        <v>6</v>
      </c>
      <c r="I5" s="2"/>
      <c r="J5" s="9" t="s">
        <v>8</v>
      </c>
      <c r="K5" s="9" t="s">
        <v>7</v>
      </c>
      <c r="L5" s="9" t="s">
        <v>6</v>
      </c>
    </row>
    <row r="6" spans="1:12">
      <c r="A6" s="1" t="s">
        <v>5</v>
      </c>
      <c r="B6" s="8">
        <v>34340</v>
      </c>
      <c r="C6" s="8">
        <v>29588</v>
      </c>
      <c r="D6" s="8">
        <v>48092</v>
      </c>
      <c r="F6" s="8">
        <v>43115</v>
      </c>
      <c r="G6" s="8">
        <v>46694</v>
      </c>
      <c r="H6" s="8">
        <v>61283</v>
      </c>
      <c r="J6" s="8">
        <v>393</v>
      </c>
      <c r="K6" s="8">
        <v>396</v>
      </c>
      <c r="L6" s="8">
        <v>515</v>
      </c>
    </row>
    <row r="7" spans="1:12">
      <c r="A7" s="7" t="s">
        <v>4</v>
      </c>
      <c r="B7" s="5">
        <v>32549</v>
      </c>
      <c r="C7" s="5">
        <v>36165</v>
      </c>
      <c r="D7" s="5">
        <v>49810</v>
      </c>
      <c r="E7" s="2"/>
      <c r="F7" s="5">
        <v>37626</v>
      </c>
      <c r="G7" s="5">
        <v>41182</v>
      </c>
      <c r="H7" s="5">
        <v>60619</v>
      </c>
      <c r="I7" s="2"/>
      <c r="J7" s="5">
        <v>382</v>
      </c>
      <c r="K7" s="5">
        <v>388</v>
      </c>
      <c r="L7" s="5">
        <v>505</v>
      </c>
    </row>
    <row r="8" spans="1:12">
      <c r="A8" s="7" t="s">
        <v>3</v>
      </c>
      <c r="B8" s="5">
        <v>45139</v>
      </c>
      <c r="C8" s="5">
        <v>31369</v>
      </c>
      <c r="D8" s="5">
        <v>53184</v>
      </c>
      <c r="E8" s="2"/>
      <c r="F8" s="5">
        <v>53792</v>
      </c>
      <c r="G8" s="5">
        <v>38873</v>
      </c>
      <c r="H8" s="5">
        <v>65978</v>
      </c>
      <c r="I8" s="2"/>
      <c r="J8" s="5">
        <v>342</v>
      </c>
      <c r="K8" s="5">
        <v>345</v>
      </c>
      <c r="L8" s="5">
        <v>535</v>
      </c>
    </row>
    <row r="9" spans="1:12">
      <c r="A9" s="6" t="s">
        <v>2</v>
      </c>
      <c r="B9" s="5"/>
      <c r="C9" s="5">
        <v>49281</v>
      </c>
      <c r="D9" s="5">
        <v>63429</v>
      </c>
      <c r="E9" s="2"/>
      <c r="F9" s="5"/>
      <c r="G9" s="5">
        <v>53903</v>
      </c>
      <c r="H9" s="5">
        <v>68888</v>
      </c>
      <c r="I9" s="2"/>
      <c r="J9" s="5"/>
      <c r="K9" s="5"/>
      <c r="L9" s="5"/>
    </row>
    <row r="11" spans="1:12" s="3" customFormat="1">
      <c r="A11" s="3" t="s">
        <v>1</v>
      </c>
      <c r="B11" s="3">
        <f>AVERAGE(B6:B9)</f>
        <v>37342.666666666664</v>
      </c>
      <c r="C11" s="3">
        <f>AVERAGE(C6:C9)</f>
        <v>36600.75</v>
      </c>
      <c r="D11" s="3">
        <f>AVERAGE(D6:D9)</f>
        <v>53628.75</v>
      </c>
      <c r="F11" s="3">
        <f>AVERAGE(F6:F9)</f>
        <v>44844.333333333336</v>
      </c>
      <c r="G11" s="3">
        <f>AVERAGE(G6:G9)</f>
        <v>45163</v>
      </c>
      <c r="H11" s="3">
        <f>AVERAGE(H6:H9)</f>
        <v>64192</v>
      </c>
      <c r="J11" s="4">
        <f>AVERAGE(J6:J9)</f>
        <v>372.33333333333331</v>
      </c>
      <c r="K11" s="4">
        <f>AVERAGE(K6:K9)</f>
        <v>376.33333333333331</v>
      </c>
      <c r="L11" s="4">
        <f>AVERAGE(L6:L9)</f>
        <v>518.33333333333337</v>
      </c>
    </row>
    <row r="12" spans="1:12" s="3" customFormat="1">
      <c r="A12" s="3" t="s">
        <v>0</v>
      </c>
      <c r="B12" s="3">
        <f>_xlfn.STDEV.S(B6:B9)/(3^0.5)</f>
        <v>3932.3034103577365</v>
      </c>
      <c r="C12" s="3">
        <f>_xlfn.STDEV.S(C6:C9)/(4^0.5)</f>
        <v>4449.0494186024353</v>
      </c>
      <c r="D12" s="3">
        <f>_xlfn.STDEV.S(D6:D9)/(4^0.5)</f>
        <v>3433.6709552848342</v>
      </c>
      <c r="F12" s="3">
        <f>_xlfn.STDEV.S(F6:F9)/(3^0.5)</f>
        <v>4746.1505220312847</v>
      </c>
      <c r="G12" s="3">
        <f>_xlfn.STDEV.S(G6:G9)/(4^0.5)</f>
        <v>3343.4515848147107</v>
      </c>
      <c r="H12" s="3">
        <f>_xlfn.STDEV.S(H6:H9)/(4^0.5)</f>
        <v>1967.884269971179</v>
      </c>
      <c r="J12" s="4">
        <f>_xlfn.STDEV.S(J6:J9)/(3^0.5)</f>
        <v>15.495519065559279</v>
      </c>
      <c r="K12" s="4">
        <f>_xlfn.STDEV.S(K6:K9)/(3^0.5)</f>
        <v>15.835964693626272</v>
      </c>
      <c r="L12" s="4">
        <f>_xlfn.STDEV.S(L6:L9)/(3^0.5)</f>
        <v>8.8191710368819685</v>
      </c>
    </row>
    <row r="13" spans="1:12">
      <c r="B13" s="2"/>
      <c r="E13" s="2"/>
    </row>
    <row r="14" spans="1:12">
      <c r="B14" s="2"/>
      <c r="E14" s="2"/>
    </row>
    <row r="15" spans="1:12">
      <c r="B15" s="2"/>
      <c r="E15" s="2"/>
    </row>
    <row r="16" spans="1:12">
      <c r="B16" s="2"/>
      <c r="E16" s="2"/>
    </row>
    <row r="17" spans="2:5">
      <c r="B17" s="2"/>
      <c r="E17" s="2"/>
    </row>
    <row r="18" spans="2:5">
      <c r="B18" s="2"/>
      <c r="E18" s="2"/>
    </row>
    <row r="19" spans="2:5">
      <c r="B19" s="2"/>
      <c r="E19" s="2"/>
    </row>
    <row r="20" spans="2:5">
      <c r="B20" s="2"/>
      <c r="E20" s="2"/>
    </row>
    <row r="21" spans="2:5">
      <c r="B21" s="2"/>
      <c r="E21" s="2"/>
    </row>
    <row r="22" spans="2:5">
      <c r="B22" s="2"/>
      <c r="E22" s="2"/>
    </row>
    <row r="23" spans="2:5">
      <c r="B23" s="2"/>
      <c r="E23" s="2"/>
    </row>
    <row r="24" spans="2:5">
      <c r="B24" s="2"/>
    </row>
  </sheetData>
  <mergeCells count="5">
    <mergeCell ref="B2:H2"/>
    <mergeCell ref="J2:L2"/>
    <mergeCell ref="B4:D4"/>
    <mergeCell ref="F4:H4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S12"/>
  <sheetViews>
    <sheetView topLeftCell="E1" workbookViewId="0">
      <selection activeCell="G23" sqref="G23"/>
    </sheetView>
  </sheetViews>
  <sheetFormatPr defaultRowHeight="13.2"/>
  <cols>
    <col min="1" max="4" width="8.796875" style="1"/>
    <col min="5" max="5" width="16.59765625" style="1" customWidth="1"/>
    <col min="6" max="7" width="7.09765625" style="1" customWidth="1"/>
    <col min="8" max="9" width="8.796875" style="1"/>
    <col min="10" max="10" width="3.3984375" style="1" customWidth="1"/>
    <col min="11" max="12" width="7.09765625" style="1" customWidth="1"/>
    <col min="13" max="15" width="8.796875" style="1"/>
    <col min="16" max="17" width="7.09765625" style="1" customWidth="1"/>
    <col min="18" max="16384" width="8.796875" style="1"/>
  </cols>
  <sheetData>
    <row r="2" spans="5:19">
      <c r="F2" s="11" t="s">
        <v>13</v>
      </c>
      <c r="G2" s="11"/>
      <c r="H2" s="11"/>
      <c r="I2" s="11"/>
      <c r="J2" s="11"/>
      <c r="K2" s="11"/>
      <c r="L2" s="11"/>
      <c r="M2" s="11"/>
      <c r="N2" s="11"/>
      <c r="P2" s="11" t="s">
        <v>18</v>
      </c>
      <c r="Q2" s="11"/>
      <c r="R2" s="11"/>
      <c r="S2" s="11"/>
    </row>
    <row r="4" spans="5:19">
      <c r="F4" s="13" t="s">
        <v>11</v>
      </c>
      <c r="G4" s="13"/>
      <c r="H4" s="13"/>
      <c r="I4" s="13"/>
      <c r="J4" s="2"/>
      <c r="K4" s="13" t="s">
        <v>10</v>
      </c>
      <c r="L4" s="13"/>
      <c r="M4" s="13"/>
      <c r="N4" s="13"/>
      <c r="O4" s="14"/>
      <c r="P4" s="13" t="s">
        <v>10</v>
      </c>
      <c r="Q4" s="13"/>
      <c r="R4" s="13"/>
      <c r="S4" s="13"/>
    </row>
    <row r="5" spans="5:19" ht="13.8" thickBot="1">
      <c r="E5" s="1" t="s">
        <v>9</v>
      </c>
      <c r="F5" s="9" t="s">
        <v>17</v>
      </c>
      <c r="G5" s="9" t="s">
        <v>16</v>
      </c>
      <c r="H5" s="9" t="s">
        <v>15</v>
      </c>
      <c r="I5" s="9" t="s">
        <v>14</v>
      </c>
      <c r="K5" s="9" t="s">
        <v>17</v>
      </c>
      <c r="L5" s="9" t="s">
        <v>16</v>
      </c>
      <c r="M5" s="9" t="s">
        <v>15</v>
      </c>
      <c r="N5" s="9" t="s">
        <v>14</v>
      </c>
      <c r="O5" s="12"/>
      <c r="P5" s="9" t="s">
        <v>17</v>
      </c>
      <c r="Q5" s="9" t="s">
        <v>16</v>
      </c>
      <c r="R5" s="9" t="s">
        <v>15</v>
      </c>
      <c r="S5" s="9" t="s">
        <v>14</v>
      </c>
    </row>
    <row r="6" spans="5:19">
      <c r="E6" s="1" t="s">
        <v>5</v>
      </c>
      <c r="F6" s="8">
        <v>17361</v>
      </c>
      <c r="G6" s="8">
        <v>16923</v>
      </c>
      <c r="H6" s="8">
        <v>20647</v>
      </c>
      <c r="I6" s="8">
        <v>21533</v>
      </c>
      <c r="K6" s="8">
        <v>21007</v>
      </c>
      <c r="L6" s="8">
        <v>21514</v>
      </c>
      <c r="M6" s="8">
        <v>24308</v>
      </c>
      <c r="N6" s="8">
        <v>25903</v>
      </c>
      <c r="O6" s="7"/>
      <c r="P6" s="8">
        <v>1006</v>
      </c>
      <c r="Q6" s="8">
        <v>973</v>
      </c>
      <c r="R6" s="8">
        <v>1099</v>
      </c>
      <c r="S6" s="8">
        <v>1162</v>
      </c>
    </row>
    <row r="7" spans="5:19">
      <c r="E7" s="7" t="s">
        <v>4</v>
      </c>
      <c r="F7" s="5">
        <v>18704</v>
      </c>
      <c r="G7" s="5">
        <v>19222</v>
      </c>
      <c r="H7" s="5">
        <v>20783</v>
      </c>
      <c r="I7" s="5">
        <v>22364</v>
      </c>
      <c r="K7" s="5">
        <v>20837</v>
      </c>
      <c r="L7" s="5">
        <v>21975</v>
      </c>
      <c r="M7" s="5">
        <v>24609</v>
      </c>
      <c r="N7" s="5">
        <v>25887</v>
      </c>
      <c r="O7" s="7"/>
      <c r="P7" s="5">
        <v>955</v>
      </c>
      <c r="Q7" s="5">
        <v>933</v>
      </c>
      <c r="R7" s="5">
        <v>994</v>
      </c>
      <c r="S7" s="5">
        <v>1087</v>
      </c>
    </row>
    <row r="8" spans="5:19">
      <c r="E8" s="7" t="s">
        <v>3</v>
      </c>
      <c r="F8" s="5">
        <v>20049</v>
      </c>
      <c r="G8" s="5">
        <v>19732</v>
      </c>
      <c r="H8" s="5">
        <v>22000</v>
      </c>
      <c r="I8" s="5">
        <v>21556</v>
      </c>
      <c r="K8" s="5">
        <v>23600</v>
      </c>
      <c r="L8" s="5">
        <v>23346</v>
      </c>
      <c r="M8" s="5">
        <v>26538</v>
      </c>
      <c r="N8" s="5">
        <v>25782</v>
      </c>
      <c r="O8" s="7"/>
      <c r="P8" s="5">
        <v>1018</v>
      </c>
      <c r="Q8" s="5">
        <v>962</v>
      </c>
      <c r="R8" s="5">
        <v>1029</v>
      </c>
      <c r="S8" s="5">
        <v>1262</v>
      </c>
    </row>
    <row r="9" spans="5:19">
      <c r="E9" s="6" t="s">
        <v>2</v>
      </c>
      <c r="F9" s="5">
        <v>22946</v>
      </c>
      <c r="G9" s="5">
        <v>20517</v>
      </c>
      <c r="H9" s="5">
        <v>24445</v>
      </c>
      <c r="I9" s="5">
        <v>28061</v>
      </c>
      <c r="K9" s="5">
        <v>26402</v>
      </c>
      <c r="L9" s="5">
        <v>24905</v>
      </c>
      <c r="M9" s="5">
        <v>29028</v>
      </c>
      <c r="N9" s="5">
        <v>32515</v>
      </c>
      <c r="O9" s="7"/>
      <c r="P9" s="5">
        <v>1112</v>
      </c>
      <c r="Q9" s="5">
        <v>1064</v>
      </c>
      <c r="R9" s="5">
        <v>1157</v>
      </c>
      <c r="S9" s="5">
        <v>1199</v>
      </c>
    </row>
    <row r="11" spans="5:19">
      <c r="E11" s="3" t="s">
        <v>1</v>
      </c>
      <c r="F11" s="3">
        <f>AVERAGE(F6:F9)</f>
        <v>19765</v>
      </c>
      <c r="G11" s="3">
        <f>AVERAGE(G6:G9)</f>
        <v>19098.5</v>
      </c>
      <c r="H11" s="3">
        <f>AVERAGE(H6:H9)</f>
        <v>21968.75</v>
      </c>
      <c r="I11" s="3">
        <f>AVERAGE(I6:I9)</f>
        <v>23378.5</v>
      </c>
      <c r="J11" s="3"/>
      <c r="K11" s="3">
        <f>AVERAGE(K6:K9)</f>
        <v>22961.5</v>
      </c>
      <c r="L11" s="3">
        <f>AVERAGE(L6:L9)</f>
        <v>22935</v>
      </c>
      <c r="M11" s="3">
        <f>AVERAGE(M6:M9)</f>
        <v>26120.75</v>
      </c>
      <c r="N11" s="3">
        <f>AVERAGE(N6:N9)</f>
        <v>27521.75</v>
      </c>
      <c r="P11" s="3">
        <f>AVERAGE(P6:P9)</f>
        <v>1022.75</v>
      </c>
      <c r="Q11" s="3">
        <f>AVERAGE(Q6:Q9)</f>
        <v>983</v>
      </c>
      <c r="R11" s="3">
        <f>AVERAGE(R6:R9)</f>
        <v>1069.75</v>
      </c>
      <c r="S11" s="3">
        <f>AVERAGE(S6:S9)</f>
        <v>1177.5</v>
      </c>
    </row>
    <row r="12" spans="5:19">
      <c r="E12" s="3" t="s">
        <v>0</v>
      </c>
      <c r="F12" s="3">
        <f>_xlfn.STDEV.S(F6:F9)/(4^0.5)</f>
        <v>1193.885603118378</v>
      </c>
      <c r="G12" s="3">
        <f>_xlfn.STDEV.S(G6:G9)/(4^0.5)</f>
        <v>772.52383997733909</v>
      </c>
      <c r="H12" s="3">
        <f>_xlfn.STDEV.S(H6:H9)/(4^0.5)</f>
        <v>879.66929155222874</v>
      </c>
      <c r="I12" s="3">
        <f>_xlfn.STDEV.S(I6:I9)/(4^0.5)</f>
        <v>1572.7468804610614</v>
      </c>
      <c r="J12" s="3"/>
      <c r="K12" s="3">
        <f>_xlfn.STDEV.S(K6:K9)/(4^0.5)</f>
        <v>1309.525772942251</v>
      </c>
      <c r="L12" s="3">
        <f>_xlfn.STDEV.S(L6:L9)/(4^0.5)</f>
        <v>763.25301615300975</v>
      </c>
      <c r="M12" s="3">
        <f>_xlfn.STDEV.S(M6:M9)/(4^0.5)</f>
        <v>1087.721270592793</v>
      </c>
      <c r="N12" s="3">
        <f>_xlfn.STDEV.S(N6:N9)/(4^0.5)</f>
        <v>1664.6329612960731</v>
      </c>
      <c r="P12" s="3">
        <f>_xlfn.STDEV.S(P6:P9)/(4^0.5)</f>
        <v>32.734729264192794</v>
      </c>
      <c r="Q12" s="3">
        <f>_xlfn.STDEV.S(Q6:Q9)/(4^0.5)</f>
        <v>28.287217372280836</v>
      </c>
      <c r="R12" s="3">
        <f>_xlfn.STDEV.S(R6:R9)/(4^0.5)</f>
        <v>36.362469204753779</v>
      </c>
      <c r="S12" s="3">
        <f>_xlfn.STDEV.S(S6:S9)/(4^0.5)</f>
        <v>36.552473696500122</v>
      </c>
    </row>
  </sheetData>
  <mergeCells count="5">
    <mergeCell ref="F2:N2"/>
    <mergeCell ref="P2:S2"/>
    <mergeCell ref="F4:I4"/>
    <mergeCell ref="K4:N4"/>
    <mergeCell ref="P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G23" sqref="G23"/>
    </sheetView>
  </sheetViews>
  <sheetFormatPr defaultRowHeight="13.2"/>
  <cols>
    <col min="1" max="1" width="17.296875" style="1" customWidth="1"/>
    <col min="2" max="4" width="8.796875" style="1"/>
    <col min="5" max="5" width="3.296875" style="1" customWidth="1"/>
    <col min="6" max="16384" width="8.796875" style="1"/>
  </cols>
  <sheetData>
    <row r="2" spans="1:8">
      <c r="B2" s="11" t="s">
        <v>20</v>
      </c>
      <c r="C2" s="11"/>
      <c r="D2" s="11"/>
      <c r="E2" s="11"/>
      <c r="F2" s="11"/>
      <c r="G2" s="11"/>
      <c r="H2" s="11"/>
    </row>
    <row r="4" spans="1:8">
      <c r="B4" s="10" t="s">
        <v>19</v>
      </c>
      <c r="C4" s="10"/>
      <c r="D4" s="10"/>
      <c r="E4" s="2"/>
      <c r="F4" s="10" t="s">
        <v>11</v>
      </c>
      <c r="G4" s="10"/>
      <c r="H4" s="10"/>
    </row>
    <row r="5" spans="1:8" ht="13.8" thickBot="1">
      <c r="A5" s="1" t="s">
        <v>9</v>
      </c>
      <c r="B5" s="9" t="s">
        <v>8</v>
      </c>
      <c r="C5" s="9" t="s">
        <v>7</v>
      </c>
      <c r="D5" s="9" t="s">
        <v>6</v>
      </c>
      <c r="E5" s="2"/>
      <c r="F5" s="9" t="s">
        <v>8</v>
      </c>
      <c r="G5" s="9" t="s">
        <v>7</v>
      </c>
      <c r="H5" s="9" t="s">
        <v>6</v>
      </c>
    </row>
    <row r="6" spans="1:8">
      <c r="A6" s="1" t="s">
        <v>5</v>
      </c>
      <c r="B6" s="8">
        <v>11274</v>
      </c>
      <c r="C6" s="8">
        <v>11862</v>
      </c>
      <c r="D6" s="8">
        <v>19562</v>
      </c>
      <c r="F6" s="8">
        <v>7865</v>
      </c>
      <c r="G6" s="8">
        <v>8035</v>
      </c>
      <c r="H6" s="8">
        <v>12220</v>
      </c>
    </row>
    <row r="7" spans="1:8">
      <c r="A7" s="7" t="s">
        <v>4</v>
      </c>
      <c r="B7" s="5">
        <v>14844</v>
      </c>
      <c r="C7" s="5">
        <v>14427</v>
      </c>
      <c r="D7" s="5">
        <v>23260</v>
      </c>
      <c r="E7" s="2"/>
      <c r="F7" s="5">
        <v>10176</v>
      </c>
      <c r="G7" s="5">
        <v>9690</v>
      </c>
      <c r="H7" s="5">
        <v>14086</v>
      </c>
    </row>
    <row r="8" spans="1:8">
      <c r="A8" s="7" t="s">
        <v>3</v>
      </c>
      <c r="B8" s="5">
        <v>14782</v>
      </c>
      <c r="C8" s="5">
        <v>18146</v>
      </c>
      <c r="D8" s="5">
        <v>35441</v>
      </c>
      <c r="E8" s="2"/>
      <c r="F8" s="5">
        <v>10519</v>
      </c>
      <c r="G8" s="5">
        <v>13314</v>
      </c>
      <c r="H8" s="5">
        <v>21749</v>
      </c>
    </row>
    <row r="10" spans="1:8">
      <c r="A10" s="3" t="s">
        <v>1</v>
      </c>
      <c r="B10" s="3">
        <f>AVERAGE(B6:B8)</f>
        <v>13633.333333333334</v>
      </c>
      <c r="C10" s="3">
        <f>AVERAGE(C6:C8)</f>
        <v>14811.666666666666</v>
      </c>
      <c r="D10" s="3">
        <f>AVERAGE(D6:D8)</f>
        <v>26087.666666666668</v>
      </c>
      <c r="F10" s="3">
        <f>AVERAGE(F6:F8)</f>
        <v>9520</v>
      </c>
      <c r="G10" s="3">
        <f>AVERAGE(G6:G8)</f>
        <v>10346.333333333334</v>
      </c>
      <c r="H10" s="3">
        <f>AVERAGE(H6:H8)</f>
        <v>16018.333333333334</v>
      </c>
    </row>
    <row r="11" spans="1:8">
      <c r="A11" s="3" t="s">
        <v>0</v>
      </c>
      <c r="B11" s="3">
        <f>_xlfn.STDEV.S(B6:B8)/(3^0.5)</f>
        <v>1179.8024316714097</v>
      </c>
      <c r="C11" s="3">
        <f>_xlfn.STDEV.S(C6:C8)/(3^0.5)</f>
        <v>1824.2021391404073</v>
      </c>
      <c r="D11" s="3">
        <f>_xlfn.STDEV.S(D6:D8)/(3^0.5)</f>
        <v>4796.958561885277</v>
      </c>
      <c r="F11" s="3">
        <f>_xlfn.STDEV.S(F6:F8)/(3^0.5)</f>
        <v>833.40286376597805</v>
      </c>
      <c r="G11" s="3">
        <f>_xlfn.STDEV.S(G6:G8)/(3^0.5)</f>
        <v>1558.8500391135922</v>
      </c>
      <c r="H11" s="3">
        <f>_xlfn.STDEV.S(H6:H8)/(3^0.5)</f>
        <v>2915.5270726081594</v>
      </c>
    </row>
    <row r="12" spans="1:8">
      <c r="B12" s="7"/>
      <c r="C12" s="7"/>
      <c r="D12" s="7"/>
    </row>
    <row r="13" spans="1:8">
      <c r="B13" s="2"/>
      <c r="C13" s="2"/>
      <c r="D13" s="2"/>
    </row>
    <row r="14" spans="1:8">
      <c r="B14" s="2"/>
      <c r="C14" s="2"/>
      <c r="D14" s="2"/>
    </row>
    <row r="15" spans="1:8">
      <c r="B15" s="2"/>
      <c r="C15" s="2"/>
      <c r="D15" s="2"/>
    </row>
    <row r="16" spans="1:8">
      <c r="B16" s="2"/>
      <c r="C16" s="2"/>
      <c r="D16" s="2"/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</sheetData>
  <mergeCells count="3">
    <mergeCell ref="B2:H2"/>
    <mergeCell ref="B4:D4"/>
    <mergeCell ref="F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F25" sqref="F25"/>
    </sheetView>
  </sheetViews>
  <sheetFormatPr defaultRowHeight="13.2"/>
  <cols>
    <col min="1" max="1" width="19.296875" style="1" customWidth="1"/>
    <col min="2" max="16384" width="8.796875" style="1"/>
  </cols>
  <sheetData>
    <row r="2" spans="1:4">
      <c r="B2" s="11" t="s">
        <v>22</v>
      </c>
      <c r="C2" s="11"/>
      <c r="D2" s="11"/>
    </row>
    <row r="4" spans="1:4">
      <c r="B4" s="18" t="s">
        <v>21</v>
      </c>
      <c r="C4" s="18"/>
      <c r="D4" s="18"/>
    </row>
    <row r="5" spans="1:4" ht="13.8" thickBot="1">
      <c r="A5" s="1" t="s">
        <v>9</v>
      </c>
      <c r="B5" s="9" t="s">
        <v>8</v>
      </c>
      <c r="C5" s="9" t="s">
        <v>7</v>
      </c>
      <c r="D5" s="9" t="s">
        <v>6</v>
      </c>
    </row>
    <row r="6" spans="1:4">
      <c r="A6" s="1" t="s">
        <v>5</v>
      </c>
      <c r="B6" s="17">
        <v>69.762280000000004</v>
      </c>
      <c r="C6" s="17">
        <v>67.737309999999994</v>
      </c>
      <c r="D6" s="17">
        <v>62.468049999999998</v>
      </c>
    </row>
    <row r="7" spans="1:4">
      <c r="A7" s="7" t="s">
        <v>4</v>
      </c>
      <c r="B7" s="16">
        <v>68.552949999999996</v>
      </c>
      <c r="C7" s="16">
        <v>67.165729999999996</v>
      </c>
      <c r="D7" s="16">
        <v>60.558900000000001</v>
      </c>
    </row>
    <row r="8" spans="1:4">
      <c r="A8" s="7" t="s">
        <v>3</v>
      </c>
      <c r="B8" s="16">
        <v>71.160870000000003</v>
      </c>
      <c r="C8" s="16">
        <v>73.371539999999996</v>
      </c>
      <c r="D8" s="16">
        <v>61.366779999999999</v>
      </c>
    </row>
    <row r="10" spans="1:4">
      <c r="A10" s="3" t="s">
        <v>1</v>
      </c>
      <c r="B10" s="15">
        <f>AVERAGE(B6:B8)</f>
        <v>69.825366666666653</v>
      </c>
      <c r="C10" s="15">
        <f>AVERAGE(C6:C8)</f>
        <v>69.424859999999981</v>
      </c>
      <c r="D10" s="15">
        <f>AVERAGE(D6:D8)</f>
        <v>61.464576666666666</v>
      </c>
    </row>
    <row r="11" spans="1:4">
      <c r="A11" s="3" t="s">
        <v>0</v>
      </c>
      <c r="B11" s="15">
        <f>_xlfn.STDEV.S(B6:B8)/(3^0.5)</f>
        <v>0.75350218474209762</v>
      </c>
      <c r="C11" s="15">
        <f>_xlfn.STDEV.S(C6:C8)/(3^0.5)</f>
        <v>1.980226265766954</v>
      </c>
      <c r="D11" s="15">
        <f>_xlfn.STDEV.S(D6:D8)/(3^0.5)</f>
        <v>0.55328912623610282</v>
      </c>
    </row>
  </sheetData>
  <mergeCells count="2">
    <mergeCell ref="B2:D2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C</vt:lpstr>
      <vt:lpstr>panel E</vt:lpstr>
      <vt:lpstr>panel G</vt:lpstr>
      <vt:lpstr>panel 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Jarek</cp:lastModifiedBy>
  <dcterms:created xsi:type="dcterms:W3CDTF">2020-07-31T10:59:12Z</dcterms:created>
  <dcterms:modified xsi:type="dcterms:W3CDTF">2020-07-31T10:59:42Z</dcterms:modified>
</cp:coreProperties>
</file>