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0100" windowHeight="8760"/>
  </bookViews>
  <sheets>
    <sheet name="A" sheetId="1" r:id="rId1"/>
    <sheet name="B" sheetId="2" r:id="rId2"/>
    <sheet name="D" sheetId="3" r:id="rId3"/>
    <sheet name="E" sheetId="4" r:id="rId4"/>
  </sheets>
  <calcPr calcId="145621"/>
</workbook>
</file>

<file path=xl/calcChain.xml><?xml version="1.0" encoding="utf-8"?>
<calcChain xmlns="http://schemas.openxmlformats.org/spreadsheetml/2006/main">
  <c r="B11" i="4" l="1"/>
  <c r="C11" i="4"/>
  <c r="D11" i="4"/>
  <c r="E11" i="4"/>
  <c r="F11" i="4"/>
  <c r="H11" i="4"/>
  <c r="I11" i="4"/>
  <c r="J11" i="4"/>
  <c r="K11" i="4"/>
  <c r="L11" i="4"/>
  <c r="B12" i="4"/>
  <c r="C12" i="4"/>
  <c r="D12" i="4"/>
  <c r="E12" i="4"/>
  <c r="F12" i="4"/>
  <c r="H12" i="4"/>
  <c r="I12" i="4"/>
  <c r="J12" i="4"/>
  <c r="K12" i="4"/>
  <c r="L12" i="4"/>
  <c r="B11" i="3"/>
  <c r="C11" i="3"/>
  <c r="D11" i="3"/>
  <c r="E11" i="3"/>
  <c r="F11" i="3"/>
  <c r="H11" i="3"/>
  <c r="I11" i="3"/>
  <c r="J11" i="3"/>
  <c r="K11" i="3"/>
  <c r="L11" i="3"/>
  <c r="B12" i="3"/>
  <c r="C12" i="3"/>
  <c r="D12" i="3"/>
  <c r="E12" i="3"/>
  <c r="F12" i="3"/>
  <c r="H12" i="3"/>
  <c r="I12" i="3"/>
  <c r="J12" i="3"/>
  <c r="K12" i="3"/>
  <c r="L12" i="3"/>
  <c r="B12" i="2"/>
  <c r="C12" i="2"/>
  <c r="D12" i="2"/>
  <c r="E12" i="2"/>
  <c r="F12" i="2"/>
  <c r="H12" i="2"/>
  <c r="I12" i="2"/>
  <c r="J12" i="2"/>
  <c r="K12" i="2"/>
  <c r="L12" i="2"/>
  <c r="B13" i="2"/>
  <c r="C13" i="2"/>
  <c r="D13" i="2"/>
  <c r="E13" i="2"/>
  <c r="F13" i="2"/>
  <c r="H13" i="2"/>
  <c r="I13" i="2"/>
  <c r="J13" i="2"/>
  <c r="K13" i="2"/>
  <c r="L13" i="2"/>
  <c r="B10" i="1"/>
  <c r="C10" i="1"/>
  <c r="D10" i="1"/>
  <c r="E10" i="1"/>
  <c r="F10" i="1"/>
  <c r="G10" i="1"/>
  <c r="B11" i="1"/>
  <c r="C11" i="1"/>
  <c r="D11" i="1"/>
  <c r="E11" i="1"/>
  <c r="F11" i="1"/>
  <c r="G11" i="1"/>
</calcChain>
</file>

<file path=xl/sharedStrings.xml><?xml version="1.0" encoding="utf-8"?>
<sst xmlns="http://schemas.openxmlformats.org/spreadsheetml/2006/main" count="75" uniqueCount="23">
  <si>
    <t>SEM</t>
  </si>
  <si>
    <t>Average</t>
  </si>
  <si>
    <t>3rd</t>
  </si>
  <si>
    <t>2nd</t>
  </si>
  <si>
    <t>1st</t>
  </si>
  <si>
    <t>shBMP2K-S#2</t>
  </si>
  <si>
    <t>shBMP2K-S</t>
  </si>
  <si>
    <t>shBMP2K-L#2</t>
  </si>
  <si>
    <t>shBMP2K-L</t>
  </si>
  <si>
    <t>shCtr</t>
  </si>
  <si>
    <t>pLKO</t>
  </si>
  <si>
    <t>Biological repetition</t>
  </si>
  <si>
    <t>SEC16A</t>
  </si>
  <si>
    <t>Fold protein levels in K562 cells</t>
  </si>
  <si>
    <t>5th</t>
  </si>
  <si>
    <t>4th</t>
  </si>
  <si>
    <t>shBMP2K</t>
  </si>
  <si>
    <t>shCtrl</t>
  </si>
  <si>
    <t>dispersed</t>
  </si>
  <si>
    <t>juxtanuclear</t>
  </si>
  <si>
    <r>
      <t>Integral fluorescence of SEC16A-positive vesicular structures/cell  (a.u. x 10</t>
    </r>
    <r>
      <rPr>
        <b/>
        <vertAlign val="superscript"/>
        <sz val="10"/>
        <color theme="1"/>
        <rFont val="Arial"/>
        <family val="2"/>
        <charset val="238"/>
      </rPr>
      <t>5</t>
    </r>
    <r>
      <rPr>
        <b/>
        <sz val="10"/>
        <color theme="1"/>
        <rFont val="Arial"/>
        <family val="2"/>
        <charset val="238"/>
      </rPr>
      <t>)</t>
    </r>
  </si>
  <si>
    <r>
      <t>Integral fluorescence of SEC24B-positive vesicular structures/cell  (a.u. x 10</t>
    </r>
    <r>
      <rPr>
        <b/>
        <vertAlign val="superscript"/>
        <sz val="10"/>
        <color theme="1"/>
        <rFont val="Arial"/>
        <family val="2"/>
        <charset val="238"/>
      </rPr>
      <t>5</t>
    </r>
    <r>
      <rPr>
        <b/>
        <sz val="10"/>
        <color theme="1"/>
        <rFont val="Arial"/>
        <family val="2"/>
        <charset val="238"/>
      </rPr>
      <t>)</t>
    </r>
  </si>
  <si>
    <r>
      <t>Mean fluorescence intensity of SEC31A/SEC24B-positive vesicular structure (a.u. x 10</t>
    </r>
    <r>
      <rPr>
        <b/>
        <vertAlign val="superscript"/>
        <sz val="10"/>
        <color theme="1"/>
        <rFont val="Arial"/>
        <family val="2"/>
        <charset val="238"/>
      </rPr>
      <t>5</t>
    </r>
    <r>
      <rPr>
        <b/>
        <sz val="10"/>
        <color theme="1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</si>
</sst>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left"/>
    </xf>
    <xf numFmtId="2" fontId="3" fillId="0" borderId="1" xfId="0" applyNumberFormat="1" applyFont="1" applyBorder="1"/>
    <xf numFmtId="0" fontId="3" fillId="0" borderId="1" xfId="0" applyFont="1" applyBorder="1"/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3">
    <cellStyle name="Normal" xfId="0" builtinId="0"/>
    <cellStyle name="Normal 2" xfId="1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workbookViewId="0">
      <selection activeCell="H29" sqref="H29"/>
    </sheetView>
  </sheetViews>
  <sheetFormatPr defaultRowHeight="13.2"/>
  <cols>
    <col min="1" max="1" width="15.796875" style="1" customWidth="1"/>
    <col min="2" max="7" width="11.19921875" style="1" customWidth="1"/>
    <col min="8" max="16384" width="8.796875" style="1"/>
  </cols>
  <sheetData>
    <row r="2" spans="1:12">
      <c r="B2" s="11" t="s">
        <v>13</v>
      </c>
      <c r="C2" s="11"/>
      <c r="D2" s="11"/>
      <c r="E2" s="11"/>
      <c r="F2" s="11"/>
      <c r="G2" s="11"/>
      <c r="H2" s="10"/>
      <c r="I2" s="10"/>
      <c r="J2" s="10"/>
      <c r="K2" s="10"/>
      <c r="L2" s="10"/>
    </row>
    <row r="4" spans="1:12">
      <c r="B4" s="9" t="s">
        <v>12</v>
      </c>
      <c r="C4" s="9"/>
      <c r="D4" s="9"/>
      <c r="E4" s="9"/>
      <c r="F4" s="9"/>
      <c r="G4" s="9"/>
    </row>
    <row r="5" spans="1:12" ht="13.8" thickBot="1">
      <c r="A5" s="1" t="s">
        <v>11</v>
      </c>
      <c r="B5" s="8" t="s">
        <v>10</v>
      </c>
      <c r="C5" s="8" t="s">
        <v>9</v>
      </c>
      <c r="D5" s="8" t="s">
        <v>8</v>
      </c>
      <c r="E5" s="8" t="s">
        <v>7</v>
      </c>
      <c r="F5" s="8" t="s">
        <v>6</v>
      </c>
      <c r="G5" s="8" t="s">
        <v>5</v>
      </c>
    </row>
    <row r="6" spans="1:12">
      <c r="A6" s="3" t="s">
        <v>4</v>
      </c>
      <c r="B6" s="7">
        <v>1</v>
      </c>
      <c r="C6" s="6">
        <v>0.84003613399999999</v>
      </c>
      <c r="D6" s="6">
        <v>1.3159335059999999</v>
      </c>
      <c r="E6" s="6">
        <v>1.705453324</v>
      </c>
      <c r="F6" s="6">
        <v>5.9092826000000001E-2</v>
      </c>
      <c r="G6" s="6">
        <v>0.53234071400000005</v>
      </c>
    </row>
    <row r="7" spans="1:12">
      <c r="A7" s="3" t="s">
        <v>3</v>
      </c>
      <c r="B7" s="5">
        <v>1</v>
      </c>
      <c r="C7" s="4">
        <v>1.2645869999999999</v>
      </c>
      <c r="D7" s="4">
        <v>1.541086</v>
      </c>
      <c r="E7" s="4">
        <v>1.7327920000000001</v>
      </c>
      <c r="F7" s="4">
        <v>0.33567599999999997</v>
      </c>
      <c r="G7" s="4">
        <v>0.80493000000000003</v>
      </c>
    </row>
    <row r="8" spans="1:12">
      <c r="A8" s="3" t="s">
        <v>2</v>
      </c>
      <c r="B8" s="5">
        <v>1</v>
      </c>
      <c r="C8" s="4">
        <v>1.227144</v>
      </c>
      <c r="D8" s="4">
        <v>1.632412</v>
      </c>
      <c r="E8" s="4">
        <v>2.6344910000000001</v>
      </c>
      <c r="F8" s="4">
        <v>0.240782</v>
      </c>
      <c r="G8" s="4">
        <v>0.63624199999999997</v>
      </c>
    </row>
    <row r="9" spans="1:12">
      <c r="A9" s="3"/>
    </row>
    <row r="10" spans="1:12">
      <c r="A10" s="2" t="s">
        <v>1</v>
      </c>
      <c r="B10" s="2">
        <f>AVERAGE(B6:B8)</f>
        <v>1</v>
      </c>
      <c r="C10" s="2">
        <f>AVERAGE(C6:C8)</f>
        <v>1.1105890446666666</v>
      </c>
      <c r="D10" s="2">
        <f>AVERAGE(D6:D8)</f>
        <v>1.4964771686666667</v>
      </c>
      <c r="E10" s="2">
        <f>AVERAGE(E6:E8)</f>
        <v>2.0242454413333335</v>
      </c>
      <c r="F10" s="2">
        <f>AVERAGE(F6:F8)</f>
        <v>0.21185027533333334</v>
      </c>
      <c r="G10" s="2">
        <f>AVERAGE(G6:G8)</f>
        <v>0.65783757133333343</v>
      </c>
    </row>
    <row r="11" spans="1:12">
      <c r="A11" s="2" t="s">
        <v>0</v>
      </c>
      <c r="B11" s="2">
        <f>_xlfn.STDEV.S(B6:B8)/(3^0.5)</f>
        <v>0</v>
      </c>
      <c r="C11" s="2">
        <f>_xlfn.STDEV.S(C6:C8)/(3^0.5)</f>
        <v>0.13570759333324531</v>
      </c>
      <c r="D11" s="2">
        <f>_xlfn.STDEV.S(D6:D8)/(3^0.5)</f>
        <v>9.4042756527410371E-2</v>
      </c>
      <c r="E11" s="2">
        <f>_xlfn.STDEV.S(E6:E8)/(3^0.5)</f>
        <v>0.30522482544601559</v>
      </c>
      <c r="F11" s="2">
        <f>_xlfn.STDEV.S(F6:F8)/(3^0.5)</f>
        <v>8.1142562925013692E-2</v>
      </c>
      <c r="G11" s="2">
        <f>_xlfn.STDEV.S(G6:G8)/(3^0.5)</f>
        <v>7.9427128523377272E-2</v>
      </c>
    </row>
  </sheetData>
  <mergeCells count="2">
    <mergeCell ref="B4:G4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workbookViewId="0">
      <selection activeCell="H29" sqref="H29"/>
    </sheetView>
  </sheetViews>
  <sheetFormatPr defaultRowHeight="13.2"/>
  <cols>
    <col min="1" max="1" width="15" style="1" customWidth="1"/>
    <col min="2" max="6" width="9.296875" style="1" customWidth="1"/>
    <col min="7" max="7" width="3.19921875" style="1" customWidth="1"/>
    <col min="8" max="12" width="9.296875" style="1" customWidth="1"/>
    <col min="13" max="16384" width="8.796875" style="1"/>
  </cols>
  <sheetData>
    <row r="2" spans="1:12" ht="15.6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2">
      <c r="B4" s="9" t="s">
        <v>19</v>
      </c>
      <c r="C4" s="9"/>
      <c r="D4" s="9"/>
      <c r="E4" s="9"/>
      <c r="F4" s="9"/>
      <c r="H4" s="9" t="s">
        <v>18</v>
      </c>
      <c r="I4" s="9"/>
      <c r="J4" s="9"/>
      <c r="K4" s="9"/>
      <c r="L4" s="9"/>
    </row>
    <row r="5" spans="1:12" ht="13.8" thickBot="1">
      <c r="A5" s="1" t="s">
        <v>11</v>
      </c>
      <c r="B5" s="8" t="s">
        <v>10</v>
      </c>
      <c r="C5" s="8" t="s">
        <v>17</v>
      </c>
      <c r="D5" s="8" t="s">
        <v>8</v>
      </c>
      <c r="E5" s="8" t="s">
        <v>6</v>
      </c>
      <c r="F5" s="8" t="s">
        <v>16</v>
      </c>
      <c r="H5" s="8" t="s">
        <v>10</v>
      </c>
      <c r="I5" s="8" t="s">
        <v>17</v>
      </c>
      <c r="J5" s="8" t="s">
        <v>8</v>
      </c>
      <c r="K5" s="8" t="s">
        <v>6</v>
      </c>
      <c r="L5" s="8" t="s">
        <v>16</v>
      </c>
    </row>
    <row r="6" spans="1:12">
      <c r="A6" s="3" t="s">
        <v>4</v>
      </c>
      <c r="B6" s="7">
        <v>3.81</v>
      </c>
      <c r="C6" s="7">
        <v>4.76</v>
      </c>
      <c r="D6" s="7">
        <v>4.05</v>
      </c>
      <c r="E6" s="7">
        <v>1.42</v>
      </c>
      <c r="F6" s="7">
        <v>1.03</v>
      </c>
      <c r="H6" s="7">
        <v>2.27</v>
      </c>
      <c r="I6" s="7">
        <v>2.25</v>
      </c>
      <c r="J6" s="7">
        <v>3.71</v>
      </c>
      <c r="K6" s="7">
        <v>3.19</v>
      </c>
      <c r="L6" s="7">
        <v>1.86</v>
      </c>
    </row>
    <row r="7" spans="1:12">
      <c r="A7" s="3" t="s">
        <v>3</v>
      </c>
      <c r="B7" s="5">
        <v>2.31</v>
      </c>
      <c r="C7" s="5">
        <v>3.02</v>
      </c>
      <c r="D7" s="5">
        <v>2.91</v>
      </c>
      <c r="E7" s="5">
        <v>1.38</v>
      </c>
      <c r="F7" s="5">
        <v>1.5</v>
      </c>
      <c r="H7" s="5">
        <v>0.8</v>
      </c>
      <c r="I7" s="5">
        <v>0.93</v>
      </c>
      <c r="J7" s="5">
        <v>1.25</v>
      </c>
      <c r="K7" s="5">
        <v>2.34</v>
      </c>
      <c r="L7" s="5">
        <v>0.73</v>
      </c>
    </row>
    <row r="8" spans="1:12">
      <c r="A8" s="3" t="s">
        <v>2</v>
      </c>
      <c r="B8" s="5">
        <v>2.67</v>
      </c>
      <c r="C8" s="5">
        <v>2.31</v>
      </c>
      <c r="D8" s="5">
        <v>2.72</v>
      </c>
      <c r="E8" s="5">
        <v>1.5</v>
      </c>
      <c r="F8" s="5">
        <v>1.1599999999999999</v>
      </c>
      <c r="H8" s="5">
        <v>0.87</v>
      </c>
      <c r="I8" s="5">
        <v>0.6</v>
      </c>
      <c r="J8" s="5">
        <v>2.1800000000000002</v>
      </c>
      <c r="K8" s="5">
        <v>3.72</v>
      </c>
      <c r="L8" s="5">
        <v>0.93</v>
      </c>
    </row>
    <row r="9" spans="1:12">
      <c r="A9" s="3" t="s">
        <v>15</v>
      </c>
      <c r="B9" s="5">
        <v>1.53</v>
      </c>
      <c r="C9" s="5">
        <v>1.63</v>
      </c>
      <c r="D9" s="5">
        <v>1.27</v>
      </c>
      <c r="E9" s="5">
        <v>0.64</v>
      </c>
      <c r="F9" s="5">
        <v>0.84</v>
      </c>
      <c r="H9" s="5">
        <v>0.48</v>
      </c>
      <c r="I9" s="5">
        <v>0.49</v>
      </c>
      <c r="J9" s="5">
        <v>0.54</v>
      </c>
      <c r="K9" s="5">
        <v>1.02</v>
      </c>
      <c r="L9" s="5">
        <v>0.54</v>
      </c>
    </row>
    <row r="10" spans="1:12">
      <c r="A10" s="3" t="s">
        <v>14</v>
      </c>
      <c r="B10" s="5">
        <v>2.61</v>
      </c>
      <c r="C10" s="5">
        <v>3.27</v>
      </c>
      <c r="D10" s="5">
        <v>2.23</v>
      </c>
      <c r="E10" s="5">
        <v>0.97</v>
      </c>
      <c r="F10" s="5">
        <v>1.23</v>
      </c>
      <c r="H10" s="5">
        <v>0.75</v>
      </c>
      <c r="I10" s="5">
        <v>0.73</v>
      </c>
      <c r="J10" s="5">
        <v>1.77</v>
      </c>
      <c r="K10" s="5">
        <v>1.76</v>
      </c>
      <c r="L10" s="5">
        <v>0.77</v>
      </c>
    </row>
    <row r="12" spans="1:12">
      <c r="A12" s="2" t="s">
        <v>1</v>
      </c>
      <c r="B12" s="2">
        <f>AVERAGE(B6:B10)</f>
        <v>2.5859999999999994</v>
      </c>
      <c r="C12" s="2">
        <f>AVERAGE(C6:C10)</f>
        <v>2.9979999999999998</v>
      </c>
      <c r="D12" s="2">
        <f>AVERAGE(D6:D10)</f>
        <v>2.6360000000000001</v>
      </c>
      <c r="E12" s="2">
        <f>AVERAGE(E6:E10)</f>
        <v>1.1819999999999999</v>
      </c>
      <c r="F12" s="2">
        <f>AVERAGE(F6:F10)</f>
        <v>1.1519999999999999</v>
      </c>
      <c r="H12" s="2">
        <f>AVERAGE(H6:H10)</f>
        <v>1.034</v>
      </c>
      <c r="I12" s="2">
        <f>AVERAGE(I6:I10)</f>
        <v>1</v>
      </c>
      <c r="J12" s="2">
        <f>AVERAGE(J6:J10)</f>
        <v>1.8900000000000001</v>
      </c>
      <c r="K12" s="2">
        <f>AVERAGE(K6:K10)</f>
        <v>2.4059999999999997</v>
      </c>
      <c r="L12" s="2">
        <f>AVERAGE(L6:L10)</f>
        <v>0.96599999999999997</v>
      </c>
    </row>
    <row r="13" spans="1:12">
      <c r="A13" s="2" t="s">
        <v>0</v>
      </c>
      <c r="B13" s="2">
        <f>_xlfn.STDEV.S(B6:B10)/(5^0.5)</f>
        <v>0.36722744995438489</v>
      </c>
      <c r="C13" s="2">
        <f>_xlfn.STDEV.S(C6:C10)/(5^0.5)</f>
        <v>0.52554162537329108</v>
      </c>
      <c r="D13" s="2">
        <f>_xlfn.STDEV.S(D6:D10)/(5^0.5)</f>
        <v>0.45344900485060113</v>
      </c>
      <c r="E13" s="2">
        <f>_xlfn.STDEV.S(E6:E10)/(5^0.5)</f>
        <v>0.16365818036383042</v>
      </c>
      <c r="F13" s="2">
        <f>_xlfn.STDEV.S(F6:F10)/(5^0.5)</f>
        <v>0.10942577392918003</v>
      </c>
      <c r="H13" s="2">
        <f>_xlfn.STDEV.S(H6:H10)/(5^0.5)</f>
        <v>0.31598417681902996</v>
      </c>
      <c r="I13" s="2">
        <f>_xlfn.STDEV.S(I6:I10)/(5^0.5)</f>
        <v>0.32096728805284819</v>
      </c>
      <c r="J13" s="2">
        <f>_xlfn.STDEV.S(J6:J10)/(5^0.5)</f>
        <v>0.53117793628877286</v>
      </c>
      <c r="K13" s="2">
        <f>_xlfn.STDEV.S(K6:K10)/(5^0.5)</f>
        <v>0.48393801255946001</v>
      </c>
      <c r="L13" s="2">
        <f>_xlfn.STDEV.S(L6:L10)/(5^0.5)</f>
        <v>0.23196120365267991</v>
      </c>
    </row>
  </sheetData>
  <mergeCells count="3">
    <mergeCell ref="B2:L2"/>
    <mergeCell ref="B4:F4"/>
    <mergeCell ref="H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workbookViewId="0">
      <selection activeCell="H29" sqref="H29"/>
    </sheetView>
  </sheetViews>
  <sheetFormatPr defaultRowHeight="13.2"/>
  <cols>
    <col min="1" max="1" width="15" style="1" customWidth="1"/>
    <col min="2" max="6" width="9.5" style="1" customWidth="1"/>
    <col min="7" max="7" width="3.69921875" style="1" customWidth="1"/>
    <col min="8" max="12" width="9.5" style="1" customWidth="1"/>
    <col min="13" max="16384" width="8.796875" style="1"/>
  </cols>
  <sheetData>
    <row r="2" spans="1:12" ht="15.6">
      <c r="B2" s="11" t="s">
        <v>21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2">
      <c r="B4" s="9" t="s">
        <v>19</v>
      </c>
      <c r="C4" s="9"/>
      <c r="D4" s="9"/>
      <c r="E4" s="9"/>
      <c r="F4" s="9"/>
      <c r="H4" s="9" t="s">
        <v>18</v>
      </c>
      <c r="I4" s="9"/>
      <c r="J4" s="9"/>
      <c r="K4" s="9"/>
      <c r="L4" s="9"/>
    </row>
    <row r="5" spans="1:12" ht="13.8" thickBot="1">
      <c r="A5" s="1" t="s">
        <v>11</v>
      </c>
      <c r="B5" s="8" t="s">
        <v>10</v>
      </c>
      <c r="C5" s="8" t="s">
        <v>17</v>
      </c>
      <c r="D5" s="8" t="s">
        <v>8</v>
      </c>
      <c r="E5" s="8" t="s">
        <v>6</v>
      </c>
      <c r="F5" s="8" t="s">
        <v>16</v>
      </c>
      <c r="H5" s="8" t="s">
        <v>10</v>
      </c>
      <c r="I5" s="8" t="s">
        <v>17</v>
      </c>
      <c r="J5" s="8" t="s">
        <v>8</v>
      </c>
      <c r="K5" s="8" t="s">
        <v>6</v>
      </c>
      <c r="L5" s="8" t="s">
        <v>16</v>
      </c>
    </row>
    <row r="6" spans="1:12">
      <c r="A6" s="3" t="s">
        <v>4</v>
      </c>
      <c r="B6" s="7">
        <v>1.23</v>
      </c>
      <c r="C6" s="7">
        <v>1.21</v>
      </c>
      <c r="D6" s="7">
        <v>0.9</v>
      </c>
      <c r="E6" s="7">
        <v>0.66</v>
      </c>
      <c r="F6" s="7">
        <v>0.65</v>
      </c>
      <c r="H6" s="7">
        <v>1.69</v>
      </c>
      <c r="I6" s="7">
        <v>1.48</v>
      </c>
      <c r="J6" s="7">
        <v>1.53</v>
      </c>
      <c r="K6" s="7">
        <v>2.06</v>
      </c>
      <c r="L6" s="7">
        <v>1.37</v>
      </c>
    </row>
    <row r="7" spans="1:12">
      <c r="A7" s="3" t="s">
        <v>3</v>
      </c>
      <c r="B7" s="5">
        <v>1.25</v>
      </c>
      <c r="C7" s="5">
        <v>1.26</v>
      </c>
      <c r="D7" s="5">
        <v>0.7</v>
      </c>
      <c r="E7" s="5">
        <v>0.95</v>
      </c>
      <c r="F7" s="5">
        <v>0.57999999999999996</v>
      </c>
      <c r="H7" s="5">
        <v>1.42</v>
      </c>
      <c r="I7" s="5">
        <v>1.32</v>
      </c>
      <c r="J7" s="5">
        <v>1.4</v>
      </c>
      <c r="K7" s="5">
        <v>2.06</v>
      </c>
      <c r="L7" s="5">
        <v>1.27</v>
      </c>
    </row>
    <row r="8" spans="1:12">
      <c r="A8" s="3" t="s">
        <v>2</v>
      </c>
      <c r="B8" s="5">
        <v>0.75</v>
      </c>
      <c r="C8" s="5">
        <v>1</v>
      </c>
      <c r="D8" s="5">
        <v>0.65</v>
      </c>
      <c r="E8" s="5">
        <v>0.8</v>
      </c>
      <c r="F8" s="5">
        <v>0.63</v>
      </c>
      <c r="H8" s="5">
        <v>1.1200000000000001</v>
      </c>
      <c r="I8" s="5">
        <v>1.19</v>
      </c>
      <c r="J8" s="5">
        <v>1.52</v>
      </c>
      <c r="K8" s="5">
        <v>1.8</v>
      </c>
      <c r="L8" s="5">
        <v>1.6</v>
      </c>
    </row>
    <row r="9" spans="1:12">
      <c r="A9" s="3" t="s">
        <v>15</v>
      </c>
      <c r="B9" s="5">
        <v>1.07</v>
      </c>
      <c r="C9" s="5">
        <v>1.08</v>
      </c>
      <c r="D9" s="5">
        <v>0.59</v>
      </c>
      <c r="E9" s="5">
        <v>0.63</v>
      </c>
      <c r="F9" s="5">
        <v>0.47</v>
      </c>
      <c r="H9" s="5">
        <v>1.1000000000000001</v>
      </c>
      <c r="I9" s="5">
        <v>0.98</v>
      </c>
      <c r="J9" s="5">
        <v>1.19</v>
      </c>
      <c r="K9" s="5">
        <v>1.62</v>
      </c>
      <c r="L9" s="5">
        <v>1.1399999999999999</v>
      </c>
    </row>
    <row r="11" spans="1:12">
      <c r="A11" s="2" t="s">
        <v>1</v>
      </c>
      <c r="B11" s="2">
        <f>AVERAGE(B6:B9)</f>
        <v>1.075</v>
      </c>
      <c r="C11" s="2">
        <f>AVERAGE(C6:C9)</f>
        <v>1.1375</v>
      </c>
      <c r="D11" s="2">
        <f>AVERAGE(D6:D9)</f>
        <v>0.71</v>
      </c>
      <c r="E11" s="2">
        <f>AVERAGE(E6:E9)</f>
        <v>0.76</v>
      </c>
      <c r="F11" s="2">
        <f>AVERAGE(F6:F9)</f>
        <v>0.58250000000000002</v>
      </c>
      <c r="H11" s="2">
        <f>AVERAGE(H6:H9)</f>
        <v>1.3325</v>
      </c>
      <c r="I11" s="2">
        <f>AVERAGE(I6:I9)</f>
        <v>1.2424999999999999</v>
      </c>
      <c r="J11" s="2">
        <f>AVERAGE(J6:J9)</f>
        <v>1.4099999999999997</v>
      </c>
      <c r="K11" s="2">
        <f>AVERAGE(K6:K9)</f>
        <v>1.885</v>
      </c>
      <c r="L11" s="2">
        <f>AVERAGE(L6:L9)</f>
        <v>1.345</v>
      </c>
    </row>
    <row r="12" spans="1:12">
      <c r="A12" s="2" t="s">
        <v>0</v>
      </c>
      <c r="B12" s="2">
        <f>_xlfn.STDEV.S(B6:B9)/(4^0.5)</f>
        <v>0.11557825631723885</v>
      </c>
      <c r="C12" s="2">
        <f>_xlfn.STDEV.S(C6:C9)/(4^0.5)</f>
        <v>5.9494397495338434E-2</v>
      </c>
      <c r="D12" s="2">
        <f>_xlfn.STDEV.S(D6:D9)/(4^0.5)</f>
        <v>6.720615051218666E-2</v>
      </c>
      <c r="E12" s="2">
        <f>_xlfn.STDEV.S(E6:E9)/(4^0.5)</f>
        <v>7.3371202343517128E-2</v>
      </c>
      <c r="F12" s="2">
        <f>_xlfn.STDEV.S(F6:F9)/(4^0.5)</f>
        <v>4.0285439884239306E-2</v>
      </c>
      <c r="H12" s="2">
        <f>_xlfn.STDEV.S(H6:H9)/(4^0.5)</f>
        <v>0.13984366270947002</v>
      </c>
      <c r="I12" s="2">
        <f>_xlfn.STDEV.S(I6:I9)/(4^0.5)</f>
        <v>0.10570201827149164</v>
      </c>
      <c r="J12" s="2">
        <f>_xlfn.STDEV.S(J6:J9)/(4^0.5)</f>
        <v>7.9056941504209499E-2</v>
      </c>
      <c r="K12" s="2">
        <f>_xlfn.STDEV.S(K6:K9)/(4^0.5)</f>
        <v>0.10750968948580092</v>
      </c>
      <c r="L12" s="2">
        <f>_xlfn.STDEV.S(L6:L9)/(4^0.5)</f>
        <v>9.7168238980990043E-2</v>
      </c>
    </row>
  </sheetData>
  <mergeCells count="3">
    <mergeCell ref="B2:L2"/>
    <mergeCell ref="B4:F4"/>
    <mergeCell ref="H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workbookViewId="0">
      <selection activeCell="H29" sqref="H29"/>
    </sheetView>
  </sheetViews>
  <sheetFormatPr defaultRowHeight="13.2"/>
  <cols>
    <col min="1" max="1" width="15" style="1" customWidth="1"/>
    <col min="2" max="6" width="9.5" style="1" customWidth="1"/>
    <col min="7" max="7" width="3.69921875" style="1" customWidth="1"/>
    <col min="8" max="12" width="9.5" style="1" customWidth="1"/>
    <col min="13" max="16384" width="8.796875" style="1"/>
  </cols>
  <sheetData>
    <row r="2" spans="1:12" ht="15.6">
      <c r="B2" s="11" t="s">
        <v>22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2">
      <c r="B4" s="9" t="s">
        <v>19</v>
      </c>
      <c r="C4" s="9"/>
      <c r="D4" s="9"/>
      <c r="E4" s="9"/>
      <c r="F4" s="9"/>
      <c r="H4" s="9" t="s">
        <v>18</v>
      </c>
      <c r="I4" s="9"/>
      <c r="J4" s="9"/>
      <c r="K4" s="9"/>
      <c r="L4" s="9"/>
    </row>
    <row r="5" spans="1:12" ht="13.8" thickBot="1">
      <c r="A5" s="1" t="s">
        <v>11</v>
      </c>
      <c r="B5" s="8" t="s">
        <v>10</v>
      </c>
      <c r="C5" s="8" t="s">
        <v>17</v>
      </c>
      <c r="D5" s="8" t="s">
        <v>8</v>
      </c>
      <c r="E5" s="8" t="s">
        <v>6</v>
      </c>
      <c r="F5" s="8" t="s">
        <v>16</v>
      </c>
      <c r="H5" s="8" t="s">
        <v>10</v>
      </c>
      <c r="I5" s="8" t="s">
        <v>17</v>
      </c>
      <c r="J5" s="8" t="s">
        <v>8</v>
      </c>
      <c r="K5" s="8" t="s">
        <v>6</v>
      </c>
      <c r="L5" s="8" t="s">
        <v>16</v>
      </c>
    </row>
    <row r="6" spans="1:12">
      <c r="A6" s="3" t="s">
        <v>4</v>
      </c>
      <c r="B6" s="7">
        <v>1.23</v>
      </c>
      <c r="C6" s="7">
        <v>1.21</v>
      </c>
      <c r="D6" s="7">
        <v>0.9</v>
      </c>
      <c r="E6" s="7">
        <v>0.66</v>
      </c>
      <c r="F6" s="7">
        <v>0.65</v>
      </c>
      <c r="H6" s="7">
        <v>1.69</v>
      </c>
      <c r="I6" s="7">
        <v>1.48</v>
      </c>
      <c r="J6" s="7">
        <v>1.53</v>
      </c>
      <c r="K6" s="7">
        <v>2.06</v>
      </c>
      <c r="L6" s="7">
        <v>1.37</v>
      </c>
    </row>
    <row r="7" spans="1:12">
      <c r="A7" s="3" t="s">
        <v>3</v>
      </c>
      <c r="B7" s="5">
        <v>1.25</v>
      </c>
      <c r="C7" s="5">
        <v>1.26</v>
      </c>
      <c r="D7" s="5">
        <v>0.7</v>
      </c>
      <c r="E7" s="5">
        <v>0.95</v>
      </c>
      <c r="F7" s="5">
        <v>0.57999999999999996</v>
      </c>
      <c r="H7" s="5">
        <v>1.42</v>
      </c>
      <c r="I7" s="5">
        <v>1.32</v>
      </c>
      <c r="J7" s="5">
        <v>1.4</v>
      </c>
      <c r="K7" s="5">
        <v>2.06</v>
      </c>
      <c r="L7" s="5">
        <v>1.27</v>
      </c>
    </row>
    <row r="8" spans="1:12">
      <c r="A8" s="3" t="s">
        <v>2</v>
      </c>
      <c r="B8" s="5">
        <v>0.75</v>
      </c>
      <c r="C8" s="5">
        <v>1</v>
      </c>
      <c r="D8" s="5">
        <v>0.65</v>
      </c>
      <c r="E8" s="5">
        <v>0.8</v>
      </c>
      <c r="F8" s="5">
        <v>0.63</v>
      </c>
      <c r="H8" s="5">
        <v>1.1200000000000001</v>
      </c>
      <c r="I8" s="5">
        <v>1.19</v>
      </c>
      <c r="J8" s="5">
        <v>1.52</v>
      </c>
      <c r="K8" s="5">
        <v>1.8</v>
      </c>
      <c r="L8" s="5">
        <v>1.6</v>
      </c>
    </row>
    <row r="9" spans="1:12">
      <c r="A9" s="3" t="s">
        <v>15</v>
      </c>
      <c r="B9" s="5">
        <v>1.07</v>
      </c>
      <c r="C9" s="5">
        <v>1.08</v>
      </c>
      <c r="D9" s="5">
        <v>0.59</v>
      </c>
      <c r="E9" s="5">
        <v>0.63</v>
      </c>
      <c r="F9" s="5">
        <v>0.47</v>
      </c>
      <c r="H9" s="5">
        <v>1.1000000000000001</v>
      </c>
      <c r="I9" s="5">
        <v>0.98</v>
      </c>
      <c r="J9" s="5">
        <v>1.19</v>
      </c>
      <c r="K9" s="5">
        <v>1.62</v>
      </c>
      <c r="L9" s="5">
        <v>1.1399999999999999</v>
      </c>
    </row>
    <row r="11" spans="1:12">
      <c r="A11" s="2" t="s">
        <v>1</v>
      </c>
      <c r="B11" s="2">
        <f>AVERAGE(B6:B9)</f>
        <v>1.075</v>
      </c>
      <c r="C11" s="2">
        <f>AVERAGE(C6:C9)</f>
        <v>1.1375</v>
      </c>
      <c r="D11" s="2">
        <f>AVERAGE(D6:D9)</f>
        <v>0.71</v>
      </c>
      <c r="E11" s="2">
        <f>AVERAGE(E6:E9)</f>
        <v>0.76</v>
      </c>
      <c r="F11" s="2">
        <f>AVERAGE(F6:F9)</f>
        <v>0.58250000000000002</v>
      </c>
      <c r="H11" s="2">
        <f>AVERAGE(H6:H9)</f>
        <v>1.3325</v>
      </c>
      <c r="I11" s="2">
        <f>AVERAGE(I6:I9)</f>
        <v>1.2424999999999999</v>
      </c>
      <c r="J11" s="2">
        <f>AVERAGE(J6:J9)</f>
        <v>1.4099999999999997</v>
      </c>
      <c r="K11" s="2">
        <f>AVERAGE(K6:K9)</f>
        <v>1.885</v>
      </c>
      <c r="L11" s="2">
        <f>AVERAGE(L6:L9)</f>
        <v>1.345</v>
      </c>
    </row>
    <row r="12" spans="1:12">
      <c r="A12" s="2" t="s">
        <v>0</v>
      </c>
      <c r="B12" s="2">
        <f>_xlfn.STDEV.S(B6:B9)/(4^0.5)</f>
        <v>0.11557825631723885</v>
      </c>
      <c r="C12" s="2">
        <f>_xlfn.STDEV.S(C6:C9)/(4^0.5)</f>
        <v>5.9494397495338434E-2</v>
      </c>
      <c r="D12" s="2">
        <f>_xlfn.STDEV.S(D6:D9)/(4^0.5)</f>
        <v>6.720615051218666E-2</v>
      </c>
      <c r="E12" s="2">
        <f>_xlfn.STDEV.S(E6:E9)/(4^0.5)</f>
        <v>7.3371202343517128E-2</v>
      </c>
      <c r="F12" s="2">
        <f>_xlfn.STDEV.S(F6:F9)/(4^0.5)</f>
        <v>4.0285439884239306E-2</v>
      </c>
      <c r="H12" s="2">
        <f>_xlfn.STDEV.S(H6:H9)/(4^0.5)</f>
        <v>0.13984366270947002</v>
      </c>
      <c r="I12" s="2">
        <f>_xlfn.STDEV.S(I6:I9)/(4^0.5)</f>
        <v>0.10570201827149164</v>
      </c>
      <c r="J12" s="2">
        <f>_xlfn.STDEV.S(J6:J9)/(4^0.5)</f>
        <v>7.9056941504209499E-2</v>
      </c>
      <c r="K12" s="2">
        <f>_xlfn.STDEV.S(K6:K9)/(4^0.5)</f>
        <v>0.10750968948580092</v>
      </c>
      <c r="L12" s="2">
        <f>_xlfn.STDEV.S(L6:L9)/(4^0.5)</f>
        <v>9.7168238980990043E-2</v>
      </c>
    </row>
  </sheetData>
  <mergeCells count="3">
    <mergeCell ref="B2:L2"/>
    <mergeCell ref="B4:F4"/>
    <mergeCell ref="H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</vt:lpstr>
      <vt:lpstr>B</vt:lpstr>
      <vt:lpstr>D</vt:lpstr>
      <vt:lpstr>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</dc:creator>
  <cp:lastModifiedBy>Jarek</cp:lastModifiedBy>
  <dcterms:created xsi:type="dcterms:W3CDTF">2020-07-31T10:56:59Z</dcterms:created>
  <dcterms:modified xsi:type="dcterms:W3CDTF">2020-07-31T10:57:05Z</dcterms:modified>
</cp:coreProperties>
</file>