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gdaatilano/Desktop/manuscript elife 05_02_21_/Submission 16_02_21/Source data /"/>
    </mc:Choice>
  </mc:AlternateContent>
  <xr:revisionPtr revIDLastSave="0" documentId="8_{3580AA51-CBDB-5642-8A5F-D75223F50332}" xr6:coauthVersionLast="45" xr6:coauthVersionMax="45" xr10:uidLastSave="{00000000-0000-0000-0000-000000000000}"/>
  <bookViews>
    <workbookView xWindow="760" yWindow="460" windowWidth="28040" windowHeight="16600" xr2:uid="{8974DA0D-F2F8-0B43-AD1A-00BEBE349508}"/>
  </bookViews>
  <sheets>
    <sheet name="dilp 2 intensity GR100 Ru- " sheetId="2" r:id="rId1"/>
    <sheet name="GR100 Ru+" sheetId="3" r:id="rId2"/>
    <sheet name="Analysi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3" i="3" l="1"/>
  <c r="AF3" i="3"/>
  <c r="AE4" i="3"/>
  <c r="AF4" i="3"/>
  <c r="AE5" i="3"/>
  <c r="AF5" i="3"/>
  <c r="AE6" i="3"/>
  <c r="AF6" i="3"/>
  <c r="AE7" i="3"/>
  <c r="AF7" i="3"/>
  <c r="AE8" i="3"/>
  <c r="AF8" i="3"/>
  <c r="AE9" i="3"/>
  <c r="AF9" i="3"/>
  <c r="AE10" i="3"/>
  <c r="AF10" i="3"/>
  <c r="AE2" i="3"/>
  <c r="AF2" i="3"/>
  <c r="U3" i="3"/>
  <c r="V3" i="3"/>
  <c r="U4" i="3"/>
  <c r="V4" i="3"/>
  <c r="U5" i="3"/>
  <c r="V5" i="3"/>
  <c r="U6" i="3"/>
  <c r="V6" i="3"/>
  <c r="U7" i="3"/>
  <c r="V7" i="3"/>
  <c r="U8" i="3"/>
  <c r="V8" i="3"/>
  <c r="U9" i="3"/>
  <c r="V9" i="3"/>
  <c r="U2" i="3"/>
  <c r="V2" i="3"/>
  <c r="I3" i="3"/>
  <c r="L3" i="3"/>
  <c r="I4" i="3"/>
  <c r="L4" i="3"/>
  <c r="I5" i="3"/>
  <c r="L5" i="3"/>
  <c r="I6" i="3"/>
  <c r="L6" i="3"/>
  <c r="I7" i="3"/>
  <c r="L7" i="3"/>
  <c r="I8" i="3"/>
  <c r="L8" i="3"/>
  <c r="I9" i="3"/>
  <c r="L9" i="3"/>
  <c r="I10" i="3"/>
  <c r="L10" i="3"/>
  <c r="I2" i="3"/>
  <c r="L2" i="3"/>
  <c r="I2" i="2"/>
  <c r="J2" i="2"/>
  <c r="AE3" i="2"/>
  <c r="AF3" i="2"/>
  <c r="AE4" i="2"/>
  <c r="AF4" i="2"/>
  <c r="AE5" i="2"/>
  <c r="AF5" i="2"/>
  <c r="AE6" i="2"/>
  <c r="AF6" i="2"/>
  <c r="AE7" i="2"/>
  <c r="AF7" i="2"/>
  <c r="AE8" i="2"/>
  <c r="AF8" i="2"/>
  <c r="AE2" i="2"/>
  <c r="AF2" i="2"/>
  <c r="S3" i="2"/>
  <c r="T3" i="2"/>
  <c r="S4" i="2"/>
  <c r="T4" i="2"/>
  <c r="S5" i="2"/>
  <c r="T5" i="2"/>
  <c r="S6" i="2"/>
  <c r="T6" i="2"/>
  <c r="S7" i="2"/>
  <c r="T7" i="2"/>
  <c r="S8" i="2"/>
  <c r="T8" i="2"/>
  <c r="S9" i="2"/>
  <c r="T9" i="2"/>
  <c r="S2" i="2"/>
  <c r="T2" i="2"/>
  <c r="I3" i="2"/>
  <c r="J3" i="2"/>
  <c r="I4" i="2"/>
  <c r="J4" i="2"/>
  <c r="I5" i="2"/>
  <c r="J5" i="2"/>
  <c r="I6" i="2"/>
  <c r="J6" i="2"/>
  <c r="I7" i="2"/>
  <c r="J7" i="2"/>
  <c r="I8" i="2"/>
  <c r="J8" i="2"/>
  <c r="I9" i="2"/>
  <c r="J9" i="2"/>
  <c r="I10" i="2"/>
  <c r="J10" i="2"/>
  <c r="I11" i="2"/>
  <c r="K5" i="3"/>
  <c r="R11" i="2"/>
  <c r="I13" i="2"/>
</calcChain>
</file>

<file path=xl/sharedStrings.xml><?xml version="1.0" encoding="utf-8"?>
<sst xmlns="http://schemas.openxmlformats.org/spreadsheetml/2006/main" count="162" uniqueCount="81">
  <si>
    <t>Area</t>
  </si>
  <si>
    <t>Max</t>
  </si>
  <si>
    <t>Min</t>
  </si>
  <si>
    <t>Cell</t>
  </si>
  <si>
    <t>Mean Int</t>
  </si>
  <si>
    <t>Integr Int</t>
  </si>
  <si>
    <t>Raw  int Inten</t>
  </si>
  <si>
    <t>image 74 quantification projection sum.jpg</t>
  </si>
  <si>
    <t>image 72 quantification projection sum.jpg</t>
  </si>
  <si>
    <t>BKG 1</t>
  </si>
  <si>
    <t>BKG 2</t>
  </si>
  <si>
    <t>BKG 3</t>
  </si>
  <si>
    <t>BKG 4</t>
  </si>
  <si>
    <t>BKG1</t>
  </si>
  <si>
    <t>BKG2</t>
  </si>
  <si>
    <t>BKG3</t>
  </si>
  <si>
    <t xml:space="preserve">BKG 1 </t>
  </si>
  <si>
    <t>BKG 5</t>
  </si>
  <si>
    <t>BKG 6</t>
  </si>
  <si>
    <t>BKG 7</t>
  </si>
  <si>
    <t>BKG 8</t>
  </si>
  <si>
    <t>BKG 9</t>
  </si>
  <si>
    <t>Mean intensity - Mean inten Back</t>
  </si>
  <si>
    <t>68 image sum</t>
  </si>
  <si>
    <t>meam -BKG mean</t>
  </si>
  <si>
    <t>69 image</t>
  </si>
  <si>
    <t>Normalized</t>
  </si>
  <si>
    <t>Nmalized or</t>
  </si>
  <si>
    <t>Mean intensity -Back</t>
  </si>
  <si>
    <t>image 70</t>
  </si>
  <si>
    <t>normalization</t>
  </si>
  <si>
    <t>mean -BKG mean</t>
  </si>
  <si>
    <t>Mean intensity-Mean Back</t>
  </si>
  <si>
    <t>Non-induced</t>
  </si>
  <si>
    <t>Induced</t>
  </si>
  <si>
    <t>Number of values</t>
  </si>
  <si>
    <t>Minimum</t>
  </si>
  <si>
    <t>25% Percentile</t>
  </si>
  <si>
    <t>Median</t>
  </si>
  <si>
    <t>75% Percentile</t>
  </si>
  <si>
    <t>Maximum</t>
  </si>
  <si>
    <t>Mean</t>
  </si>
  <si>
    <t>Std. Deviation</t>
  </si>
  <si>
    <t>Std. Error of Mean</t>
  </si>
  <si>
    <t>Lower 95% CI of mean</t>
  </si>
  <si>
    <t>Upper 95% CI of mean</t>
  </si>
  <si>
    <t>D'Agostino &amp; Pearson omnibus normality test</t>
  </si>
  <si>
    <t>K2</t>
  </si>
  <si>
    <t>P value</t>
  </si>
  <si>
    <t>Passed normality test (alpha=0.05)?</t>
  </si>
  <si>
    <t>Yes</t>
  </si>
  <si>
    <t>P value summary</t>
  </si>
  <si>
    <t>ns</t>
  </si>
  <si>
    <t>Shapiro-Wilk normality test</t>
  </si>
  <si>
    <t>W</t>
  </si>
  <si>
    <t>KS normality test</t>
  </si>
  <si>
    <t>KS distance</t>
  </si>
  <si>
    <t>No</t>
  </si>
  <si>
    <t>*</t>
  </si>
  <si>
    <t>Sum</t>
  </si>
  <si>
    <t>Table Analyzed</t>
  </si>
  <si>
    <t>Normalized to non-induced</t>
  </si>
  <si>
    <t>Column B</t>
  </si>
  <si>
    <t>vs.</t>
  </si>
  <si>
    <t>Column A</t>
  </si>
  <si>
    <t>Mann Whitney test</t>
  </si>
  <si>
    <t>&lt; 0.0001</t>
  </si>
  <si>
    <t>Exact or approximate P value?</t>
  </si>
  <si>
    <t>Exact</t>
  </si>
  <si>
    <t>****</t>
  </si>
  <si>
    <t>Significantly different? (P &lt; 0.05)</t>
  </si>
  <si>
    <t>One- or two-tailed P value?</t>
  </si>
  <si>
    <t>Two-tailed</t>
  </si>
  <si>
    <t>Sum of ranks in column A,B</t>
  </si>
  <si>
    <t>760.0 , 416.0</t>
  </si>
  <si>
    <t>Mann-Whitney U</t>
  </si>
  <si>
    <t>Difference between medians</t>
  </si>
  <si>
    <t>Median of column A</t>
  </si>
  <si>
    <t>Median of column B</t>
  </si>
  <si>
    <t>Difference: Actual</t>
  </si>
  <si>
    <t>Difference: Hodges-Lehmann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</si>
</sst>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2" borderId="0" xfId="0" applyFill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4" xfId="0" applyFont="1" applyBorder="1"/>
    <xf numFmtId="0" fontId="4" fillId="0" borderId="1" xfId="0" applyFont="1" applyBorder="1" applyAlignment="1">
      <alignment horizontal="left"/>
    </xf>
    <xf numFmtId="0" fontId="4" fillId="0" borderId="5" xfId="0" applyFont="1" applyBorder="1"/>
    <xf numFmtId="0" fontId="4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5" fillId="0" borderId="2" xfId="0" applyFont="1" applyBorder="1"/>
    <xf numFmtId="0" fontId="2" fillId="0" borderId="4" xfId="0" applyFont="1" applyBorder="1" applyAlignment="1">
      <alignment horizontal="left"/>
    </xf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5.jpg"/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139700</xdr:rowOff>
    </xdr:from>
    <xdr:to>
      <xdr:col>8</xdr:col>
      <xdr:colOff>812800</xdr:colOff>
      <xdr:row>47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4206F8-7F6A-E94D-BA97-53F5B5713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0" y="3187700"/>
          <a:ext cx="6502400" cy="6502400"/>
        </a:xfrm>
        <a:prstGeom prst="rect">
          <a:avLst/>
        </a:prstGeom>
      </xdr:spPr>
    </xdr:pic>
    <xdr:clientData/>
  </xdr:twoCellAnchor>
  <xdr:oneCellAnchor>
    <xdr:from>
      <xdr:col>5</xdr:col>
      <xdr:colOff>647700</xdr:colOff>
      <xdr:row>30</xdr:row>
      <xdr:rowOff>101600</xdr:rowOff>
    </xdr:from>
    <xdr:ext cx="25616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7B522B9-E693-2E4D-B79A-A627BB48F0DD}"/>
            </a:ext>
          </a:extLst>
        </xdr:cNvPr>
        <xdr:cNvSpPr txBox="1"/>
      </xdr:nvSpPr>
      <xdr:spPr>
        <a:xfrm>
          <a:off x="5207000" y="6197600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4</xdr:col>
      <xdr:colOff>76200</xdr:colOff>
      <xdr:row>29</xdr:row>
      <xdr:rowOff>190500</xdr:rowOff>
    </xdr:from>
    <xdr:ext cx="25616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280F84A-1735-0A45-BADF-B8B44A8ACED1}"/>
            </a:ext>
          </a:extLst>
        </xdr:cNvPr>
        <xdr:cNvSpPr txBox="1"/>
      </xdr:nvSpPr>
      <xdr:spPr>
        <a:xfrm>
          <a:off x="3810000" y="6083300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5</xdr:col>
      <xdr:colOff>63500</xdr:colOff>
      <xdr:row>29</xdr:row>
      <xdr:rowOff>114300</xdr:rowOff>
    </xdr:from>
    <xdr:ext cx="25616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399CF7B-4EB4-384B-AD05-04068CA4E3DC}"/>
            </a:ext>
          </a:extLst>
        </xdr:cNvPr>
        <xdr:cNvSpPr txBox="1"/>
      </xdr:nvSpPr>
      <xdr:spPr>
        <a:xfrm>
          <a:off x="4622800" y="6007100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>
              <a:solidFill>
                <a:schemeClr val="bg1"/>
              </a:solidFill>
            </a:rPr>
            <a:t>3</a:t>
          </a:r>
        </a:p>
      </xdr:txBody>
    </xdr:sp>
    <xdr:clientData/>
  </xdr:oneCellAnchor>
  <xdr:oneCellAnchor>
    <xdr:from>
      <xdr:col>5</xdr:col>
      <xdr:colOff>76200</xdr:colOff>
      <xdr:row>31</xdr:row>
      <xdr:rowOff>114300</xdr:rowOff>
    </xdr:from>
    <xdr:ext cx="25616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85F9E77-685F-4249-87F6-6EC7D4053AE2}"/>
            </a:ext>
          </a:extLst>
        </xdr:cNvPr>
        <xdr:cNvSpPr txBox="1"/>
      </xdr:nvSpPr>
      <xdr:spPr>
        <a:xfrm>
          <a:off x="4635500" y="6413500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>
              <a:solidFill>
                <a:schemeClr val="bg1"/>
              </a:solidFill>
            </a:rPr>
            <a:t>4</a:t>
          </a:r>
        </a:p>
      </xdr:txBody>
    </xdr:sp>
    <xdr:clientData/>
  </xdr:oneCellAnchor>
  <xdr:oneCellAnchor>
    <xdr:from>
      <xdr:col>4</xdr:col>
      <xdr:colOff>368300</xdr:colOff>
      <xdr:row>30</xdr:row>
      <xdr:rowOff>114300</xdr:rowOff>
    </xdr:from>
    <xdr:ext cx="25616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4034081-C34F-B443-B9DD-398E7F2AFC01}"/>
            </a:ext>
          </a:extLst>
        </xdr:cNvPr>
        <xdr:cNvSpPr txBox="1"/>
      </xdr:nvSpPr>
      <xdr:spPr>
        <a:xfrm>
          <a:off x="4102100" y="6210300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4</xdr:col>
      <xdr:colOff>76200</xdr:colOff>
      <xdr:row>31</xdr:row>
      <xdr:rowOff>12700</xdr:rowOff>
    </xdr:from>
    <xdr:ext cx="25616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5B5BBE6-F0DA-FC4B-AE1B-A2A80A48F571}"/>
            </a:ext>
          </a:extLst>
        </xdr:cNvPr>
        <xdr:cNvSpPr txBox="1"/>
      </xdr:nvSpPr>
      <xdr:spPr>
        <a:xfrm>
          <a:off x="3810000" y="6311900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4</xdr:col>
      <xdr:colOff>292100</xdr:colOff>
      <xdr:row>31</xdr:row>
      <xdr:rowOff>190500</xdr:rowOff>
    </xdr:from>
    <xdr:ext cx="256160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1E6BFA3-C657-3B41-9657-33FA651599F3}"/>
            </a:ext>
          </a:extLst>
        </xdr:cNvPr>
        <xdr:cNvSpPr txBox="1"/>
      </xdr:nvSpPr>
      <xdr:spPr>
        <a:xfrm>
          <a:off x="4025900" y="6489700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>
              <a:solidFill>
                <a:schemeClr val="accent6">
                  <a:lumMod val="75000"/>
                </a:schemeClr>
              </a:solidFill>
            </a:rPr>
            <a:t>7</a:t>
          </a:r>
        </a:p>
      </xdr:txBody>
    </xdr:sp>
    <xdr:clientData/>
  </xdr:oneCellAnchor>
  <xdr:oneCellAnchor>
    <xdr:from>
      <xdr:col>4</xdr:col>
      <xdr:colOff>431800</xdr:colOff>
      <xdr:row>34</xdr:row>
      <xdr:rowOff>88900</xdr:rowOff>
    </xdr:from>
    <xdr:ext cx="256160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D03A37C-5A39-544A-8BDA-9A322E8E07B3}"/>
            </a:ext>
          </a:extLst>
        </xdr:cNvPr>
        <xdr:cNvSpPr txBox="1"/>
      </xdr:nvSpPr>
      <xdr:spPr>
        <a:xfrm>
          <a:off x="4165600" y="6997700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4</xdr:col>
      <xdr:colOff>393700</xdr:colOff>
      <xdr:row>33</xdr:row>
      <xdr:rowOff>88900</xdr:rowOff>
    </xdr:from>
    <xdr:ext cx="25616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C05BE1F-683F-1044-B6B2-07098BE6B561}"/>
            </a:ext>
          </a:extLst>
        </xdr:cNvPr>
        <xdr:cNvSpPr txBox="1"/>
      </xdr:nvSpPr>
      <xdr:spPr>
        <a:xfrm>
          <a:off x="4127500" y="6794500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>
              <a:solidFill>
                <a:schemeClr val="bg1"/>
              </a:solidFill>
            </a:rPr>
            <a:t>9</a:t>
          </a:r>
        </a:p>
      </xdr:txBody>
    </xdr:sp>
    <xdr:clientData/>
  </xdr:oneCellAnchor>
  <xdr:twoCellAnchor editAs="oneCell">
    <xdr:from>
      <xdr:col>10</xdr:col>
      <xdr:colOff>0</xdr:colOff>
      <xdr:row>15</xdr:row>
      <xdr:rowOff>0</xdr:rowOff>
    </xdr:from>
    <xdr:to>
      <xdr:col>17</xdr:col>
      <xdr:colOff>723900</xdr:colOff>
      <xdr:row>47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D0B5834-18A1-F148-A1B1-3D24E45B6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3048000"/>
          <a:ext cx="6502400" cy="650240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20</xdr:row>
      <xdr:rowOff>0</xdr:rowOff>
    </xdr:from>
    <xdr:to>
      <xdr:col>29</xdr:col>
      <xdr:colOff>723900</xdr:colOff>
      <xdr:row>52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01C501D-C60B-8643-852C-A239C4EA5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97600" y="4064000"/>
          <a:ext cx="6502400" cy="6502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8</xdr:col>
      <xdr:colOff>723900</xdr:colOff>
      <xdr:row>57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4B309E-7598-6642-9219-760FD654A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5080000"/>
          <a:ext cx="6502400" cy="6502400"/>
        </a:xfrm>
        <a:prstGeom prst="rect">
          <a:avLst/>
        </a:prstGeom>
      </xdr:spPr>
    </xdr:pic>
    <xdr:clientData/>
  </xdr:twoCellAnchor>
  <xdr:twoCellAnchor editAs="oneCell">
    <xdr:from>
      <xdr:col>12</xdr:col>
      <xdr:colOff>406400</xdr:colOff>
      <xdr:row>24</xdr:row>
      <xdr:rowOff>177800</xdr:rowOff>
    </xdr:from>
    <xdr:to>
      <xdr:col>20</xdr:col>
      <xdr:colOff>304800</xdr:colOff>
      <xdr:row>56</xdr:row>
      <xdr:rowOff>177800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48AA6A9-0816-9A49-83C5-3AF82C1B2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-5400000">
          <a:off x="10312400" y="5054600"/>
          <a:ext cx="6502400" cy="6502400"/>
        </a:xfrm>
        <a:prstGeom prst="rect">
          <a:avLst/>
        </a:prstGeom>
        <a:scene3d>
          <a:camera prst="orthographicFront">
            <a:rot lat="0" lon="0" rev="0"/>
          </a:camera>
          <a:lightRig rig="threePt" dir="t"/>
        </a:scene3d>
      </xdr:spPr>
    </xdr:pic>
    <xdr:clientData/>
  </xdr:twoCellAnchor>
  <xdr:twoCellAnchor editAs="oneCell">
    <xdr:from>
      <xdr:col>23</xdr:col>
      <xdr:colOff>0</xdr:colOff>
      <xdr:row>25</xdr:row>
      <xdr:rowOff>0</xdr:rowOff>
    </xdr:from>
    <xdr:to>
      <xdr:col>30</xdr:col>
      <xdr:colOff>723900</xdr:colOff>
      <xdr:row>57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286750A-B35C-4D4F-972A-E8C548A6E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86500" y="5080000"/>
          <a:ext cx="6502400" cy="650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B24F7-EB61-9946-862E-0DC437F476A3}">
  <dimension ref="A1:AF17"/>
  <sheetViews>
    <sheetView tabSelected="1" workbookViewId="0">
      <selection activeCell="S25" sqref="S25"/>
    </sheetView>
  </sheetViews>
  <sheetFormatPr baseColWidth="10" defaultRowHeight="16" x14ac:dyDescent="0.2"/>
  <cols>
    <col min="3" max="3" width="16.5" customWidth="1"/>
    <col min="8" max="8" width="14.83203125" customWidth="1"/>
  </cols>
  <sheetData>
    <row r="1" spans="1:32" x14ac:dyDescent="0.2">
      <c r="B1" s="1" t="s">
        <v>3</v>
      </c>
      <c r="C1" s="1" t="s">
        <v>0</v>
      </c>
      <c r="D1" s="1" t="s">
        <v>4</v>
      </c>
      <c r="E1" s="1" t="s">
        <v>2</v>
      </c>
      <c r="F1" s="1" t="s">
        <v>1</v>
      </c>
      <c r="G1" s="1" t="s">
        <v>5</v>
      </c>
      <c r="H1" s="1" t="s">
        <v>6</v>
      </c>
      <c r="I1" s="1" t="s">
        <v>32</v>
      </c>
      <c r="K1" s="1" t="s">
        <v>3</v>
      </c>
      <c r="L1" s="1" t="s">
        <v>0</v>
      </c>
      <c r="M1" s="1" t="s">
        <v>4</v>
      </c>
      <c r="N1" s="1" t="s">
        <v>2</v>
      </c>
      <c r="O1" s="1" t="s">
        <v>1</v>
      </c>
      <c r="P1" s="1" t="s">
        <v>5</v>
      </c>
      <c r="Q1" s="1" t="s">
        <v>6</v>
      </c>
      <c r="S1" s="1" t="s">
        <v>24</v>
      </c>
      <c r="T1" s="1" t="s">
        <v>30</v>
      </c>
      <c r="W1" s="1" t="s">
        <v>3</v>
      </c>
      <c r="X1" s="1" t="s">
        <v>0</v>
      </c>
      <c r="Y1" s="1" t="s">
        <v>4</v>
      </c>
      <c r="Z1" s="1" t="s">
        <v>2</v>
      </c>
      <c r="AA1" s="1" t="s">
        <v>1</v>
      </c>
      <c r="AB1" s="1" t="s">
        <v>5</v>
      </c>
      <c r="AC1" s="1" t="s">
        <v>6</v>
      </c>
      <c r="AE1" s="1" t="s">
        <v>31</v>
      </c>
    </row>
    <row r="2" spans="1:32" x14ac:dyDescent="0.2">
      <c r="B2">
        <v>1</v>
      </c>
      <c r="C2">
        <v>91.528999999999996</v>
      </c>
      <c r="D2">
        <v>6619.9070000000002</v>
      </c>
      <c r="E2">
        <v>2013</v>
      </c>
      <c r="F2">
        <v>10087</v>
      </c>
      <c r="G2">
        <v>605914.72</v>
      </c>
      <c r="H2">
        <v>24804793</v>
      </c>
      <c r="I2">
        <f>D2-755.441</f>
        <v>5864.4660000000003</v>
      </c>
      <c r="J2">
        <f>I2/6720.713</f>
        <v>0.87259580940296078</v>
      </c>
      <c r="K2">
        <v>1</v>
      </c>
      <c r="L2">
        <v>69.667000000000002</v>
      </c>
      <c r="M2">
        <v>4751.7870000000003</v>
      </c>
      <c r="N2">
        <v>1417</v>
      </c>
      <c r="O2">
        <v>6246</v>
      </c>
      <c r="P2">
        <v>261374.71400000001</v>
      </c>
      <c r="Q2">
        <v>10700096</v>
      </c>
      <c r="S2">
        <f>M2-143.71</f>
        <v>4608.0770000000002</v>
      </c>
      <c r="T2">
        <f>(S2/6720.713)</f>
        <v>0.68565299544854841</v>
      </c>
      <c r="W2" s="4">
        <v>1</v>
      </c>
      <c r="X2">
        <v>67.980999999999995</v>
      </c>
      <c r="Y2">
        <v>11526.453</v>
      </c>
      <c r="Z2">
        <v>5909</v>
      </c>
      <c r="AA2">
        <v>14595</v>
      </c>
      <c r="AB2">
        <v>783582.61199999996</v>
      </c>
      <c r="AC2">
        <v>32078119</v>
      </c>
      <c r="AE2">
        <f>Y2-Y11</f>
        <v>10682.864</v>
      </c>
      <c r="AF2">
        <f>AE2/6720.713</f>
        <v>1.5895432523305191</v>
      </c>
    </row>
    <row r="3" spans="1:32" x14ac:dyDescent="0.2">
      <c r="B3">
        <v>2</v>
      </c>
      <c r="C3">
        <v>54.033000000000001</v>
      </c>
      <c r="D3">
        <v>4690.5839999999998</v>
      </c>
      <c r="E3">
        <v>1987</v>
      </c>
      <c r="F3">
        <v>6813</v>
      </c>
      <c r="G3">
        <v>253447.46100000001</v>
      </c>
      <c r="H3">
        <v>10375572</v>
      </c>
      <c r="I3">
        <f t="shared" ref="I3:I9" si="0">D3-755.441</f>
        <v>3935.143</v>
      </c>
      <c r="J3">
        <f t="shared" ref="J3:J10" si="1">I3/6720.713</f>
        <v>0.58552463109196895</v>
      </c>
      <c r="K3">
        <v>2</v>
      </c>
      <c r="L3">
        <v>109.044</v>
      </c>
      <c r="M3">
        <v>4033.6880000000001</v>
      </c>
      <c r="N3">
        <v>2144</v>
      </c>
      <c r="O3">
        <v>6850</v>
      </c>
      <c r="P3">
        <v>439847.77899999998</v>
      </c>
      <c r="Q3">
        <v>18006384</v>
      </c>
      <c r="S3">
        <f t="shared" ref="S3:S9" si="2">M3-143.71</f>
        <v>3889.9780000000001</v>
      </c>
      <c r="T3">
        <f t="shared" ref="T3:T9" si="3">(S3/6720.713)</f>
        <v>0.57880436197766516</v>
      </c>
      <c r="W3" s="4">
        <v>2</v>
      </c>
      <c r="X3">
        <v>68.128</v>
      </c>
      <c r="Y3">
        <v>6960.1679999999997</v>
      </c>
      <c r="Z3">
        <v>2092</v>
      </c>
      <c r="AA3">
        <v>10813</v>
      </c>
      <c r="AB3">
        <v>474180.97</v>
      </c>
      <c r="AC3">
        <v>19411908</v>
      </c>
      <c r="AE3">
        <f t="shared" ref="AE3:AE8" si="4">Y3-Y12</f>
        <v>6490.5349999999999</v>
      </c>
      <c r="AF3">
        <f t="shared" ref="AF3:AF8" si="5">AE3/6720.713</f>
        <v>0.96575095529298749</v>
      </c>
    </row>
    <row r="4" spans="1:32" x14ac:dyDescent="0.2">
      <c r="B4">
        <v>3</v>
      </c>
      <c r="C4">
        <v>79.168999999999997</v>
      </c>
      <c r="D4">
        <v>7692.3289999999997</v>
      </c>
      <c r="E4">
        <v>2679</v>
      </c>
      <c r="F4">
        <v>10397</v>
      </c>
      <c r="G4">
        <v>608993.68700000003</v>
      </c>
      <c r="H4">
        <v>24930839</v>
      </c>
      <c r="I4">
        <f t="shared" si="0"/>
        <v>6936.8879999999999</v>
      </c>
      <c r="J4">
        <f t="shared" si="1"/>
        <v>1.0321654860131655</v>
      </c>
      <c r="K4">
        <v>3</v>
      </c>
      <c r="L4">
        <v>89.647999999999996</v>
      </c>
      <c r="M4">
        <v>6136.0529999999999</v>
      </c>
      <c r="N4">
        <v>2872</v>
      </c>
      <c r="O4">
        <v>12387</v>
      </c>
      <c r="P4">
        <v>550086.63199999998</v>
      </c>
      <c r="Q4">
        <v>22519316</v>
      </c>
      <c r="S4">
        <f t="shared" si="2"/>
        <v>5992.3429999999998</v>
      </c>
      <c r="T4">
        <f t="shared" si="3"/>
        <v>0.89162310606032424</v>
      </c>
      <c r="W4" s="4">
        <v>3</v>
      </c>
      <c r="X4">
        <v>48.268000000000001</v>
      </c>
      <c r="Y4">
        <v>7281.6719999999996</v>
      </c>
      <c r="Z4">
        <v>3873</v>
      </c>
      <c r="AA4">
        <v>10382</v>
      </c>
      <c r="AB4">
        <v>351474.60600000003</v>
      </c>
      <c r="AC4">
        <v>14388584</v>
      </c>
      <c r="AE4">
        <f t="shared" si="4"/>
        <v>6624.1949999999997</v>
      </c>
      <c r="AF4">
        <f t="shared" si="5"/>
        <v>0.98563872612920678</v>
      </c>
    </row>
    <row r="5" spans="1:32" x14ac:dyDescent="0.2">
      <c r="B5">
        <v>4</v>
      </c>
      <c r="C5">
        <v>89.209000000000003</v>
      </c>
      <c r="D5">
        <v>7199.5069999999996</v>
      </c>
      <c r="E5">
        <v>3627</v>
      </c>
      <c r="F5">
        <v>10183</v>
      </c>
      <c r="G5">
        <v>642257.86399999994</v>
      </c>
      <c r="H5">
        <v>26292600</v>
      </c>
      <c r="I5">
        <f t="shared" si="0"/>
        <v>6444.0659999999998</v>
      </c>
      <c r="J5">
        <f t="shared" si="1"/>
        <v>0.95883665914613525</v>
      </c>
      <c r="K5">
        <v>4</v>
      </c>
      <c r="L5">
        <v>131.517</v>
      </c>
      <c r="M5">
        <v>4393.3950000000004</v>
      </c>
      <c r="N5">
        <v>1873</v>
      </c>
      <c r="O5">
        <v>7919</v>
      </c>
      <c r="P5">
        <v>577804.87899999996</v>
      </c>
      <c r="Q5">
        <v>23654039</v>
      </c>
      <c r="S5">
        <f t="shared" si="2"/>
        <v>4249.6850000000004</v>
      </c>
      <c r="T5">
        <f t="shared" si="3"/>
        <v>0.6323265105949325</v>
      </c>
      <c r="W5" s="4">
        <v>4</v>
      </c>
      <c r="X5">
        <v>50.808999999999997</v>
      </c>
      <c r="Y5">
        <v>10229.043</v>
      </c>
      <c r="Z5">
        <v>5539</v>
      </c>
      <c r="AA5">
        <v>16657</v>
      </c>
      <c r="AB5">
        <v>519725.76500000001</v>
      </c>
      <c r="AC5">
        <v>21276410</v>
      </c>
      <c r="AE5">
        <f t="shared" si="4"/>
        <v>9259.2330000000002</v>
      </c>
      <c r="AF5">
        <f t="shared" si="5"/>
        <v>1.3777158762768178</v>
      </c>
    </row>
    <row r="6" spans="1:32" x14ac:dyDescent="0.2">
      <c r="B6">
        <v>5</v>
      </c>
      <c r="C6">
        <v>54.765999999999998</v>
      </c>
      <c r="D6">
        <v>8531.7749999999996</v>
      </c>
      <c r="E6">
        <v>3789</v>
      </c>
      <c r="F6">
        <v>13463</v>
      </c>
      <c r="G6">
        <v>467251.72</v>
      </c>
      <c r="H6">
        <v>19128240</v>
      </c>
      <c r="I6">
        <f t="shared" si="0"/>
        <v>7776.3339999999998</v>
      </c>
      <c r="J6">
        <f t="shared" si="1"/>
        <v>1.1570697930413039</v>
      </c>
      <c r="K6">
        <v>5</v>
      </c>
      <c r="L6">
        <v>90.87</v>
      </c>
      <c r="M6">
        <v>4639.5959999999995</v>
      </c>
      <c r="N6">
        <v>1862</v>
      </c>
      <c r="O6">
        <v>8180</v>
      </c>
      <c r="P6">
        <v>421598.41899999999</v>
      </c>
      <c r="Q6">
        <v>17259296</v>
      </c>
      <c r="S6">
        <f t="shared" si="2"/>
        <v>4495.8859999999995</v>
      </c>
      <c r="T6">
        <f t="shared" si="3"/>
        <v>0.66895967734375794</v>
      </c>
      <c r="W6" s="4">
        <v>5</v>
      </c>
      <c r="X6">
        <v>56.597999999999999</v>
      </c>
      <c r="Y6">
        <v>9952.4130000000005</v>
      </c>
      <c r="Z6">
        <v>4346</v>
      </c>
      <c r="AA6">
        <v>13680</v>
      </c>
      <c r="AB6">
        <v>563287.76899999997</v>
      </c>
      <c r="AC6">
        <v>23059741</v>
      </c>
      <c r="AE6">
        <f t="shared" si="4"/>
        <v>9113.5950000000012</v>
      </c>
      <c r="AF6">
        <f t="shared" si="5"/>
        <v>1.3560458540634008</v>
      </c>
    </row>
    <row r="7" spans="1:32" x14ac:dyDescent="0.2">
      <c r="B7">
        <v>6</v>
      </c>
      <c r="C7">
        <v>58.87</v>
      </c>
      <c r="D7">
        <v>5403.9849999999997</v>
      </c>
      <c r="E7">
        <v>1713</v>
      </c>
      <c r="F7">
        <v>11602</v>
      </c>
      <c r="G7">
        <v>318131.77299999999</v>
      </c>
      <c r="H7">
        <v>13023603</v>
      </c>
      <c r="I7">
        <f t="shared" si="0"/>
        <v>4648.5439999999999</v>
      </c>
      <c r="J7">
        <f t="shared" si="1"/>
        <v>0.69167423158822583</v>
      </c>
      <c r="K7">
        <v>6</v>
      </c>
      <c r="L7">
        <v>177.58699999999999</v>
      </c>
      <c r="M7">
        <v>9191.5460000000003</v>
      </c>
      <c r="N7">
        <v>2988</v>
      </c>
      <c r="O7">
        <v>16145</v>
      </c>
      <c r="P7">
        <v>1632295.848</v>
      </c>
      <c r="Q7">
        <v>66822540</v>
      </c>
      <c r="S7">
        <f t="shared" si="2"/>
        <v>9047.8360000000011</v>
      </c>
      <c r="T7">
        <f t="shared" si="3"/>
        <v>1.3462613267372081</v>
      </c>
      <c r="W7" s="4">
        <v>6</v>
      </c>
      <c r="X7">
        <v>46.924999999999997</v>
      </c>
      <c r="Y7">
        <v>7433.0020000000004</v>
      </c>
      <c r="Z7">
        <v>1813</v>
      </c>
      <c r="AA7">
        <v>11015</v>
      </c>
      <c r="AB7">
        <v>348792.77899999998</v>
      </c>
      <c r="AC7">
        <v>14278796</v>
      </c>
      <c r="AE7">
        <f t="shared" si="4"/>
        <v>6626.9000000000005</v>
      </c>
      <c r="AF7">
        <f t="shared" si="5"/>
        <v>0.98604121318675575</v>
      </c>
    </row>
    <row r="8" spans="1:32" x14ac:dyDescent="0.2">
      <c r="B8">
        <v>7</v>
      </c>
      <c r="C8">
        <v>64.927999999999997</v>
      </c>
      <c r="D8" s="5">
        <v>14861.723</v>
      </c>
      <c r="E8" s="5">
        <v>3149</v>
      </c>
      <c r="F8" s="5">
        <v>20328</v>
      </c>
      <c r="G8" s="5">
        <v>964939.37199999997</v>
      </c>
      <c r="H8" s="5">
        <v>39502459</v>
      </c>
      <c r="I8" s="5">
        <f t="shared" si="0"/>
        <v>14106.281999999999</v>
      </c>
      <c r="J8" s="5">
        <f t="shared" si="1"/>
        <v>2.0989264085521877</v>
      </c>
      <c r="K8">
        <v>7</v>
      </c>
      <c r="L8">
        <v>238.142</v>
      </c>
      <c r="M8">
        <v>6487.527</v>
      </c>
      <c r="N8">
        <v>1609</v>
      </c>
      <c r="O8">
        <v>11930</v>
      </c>
      <c r="P8">
        <v>1544952.628</v>
      </c>
      <c r="Q8">
        <v>63246904</v>
      </c>
      <c r="S8">
        <f t="shared" si="2"/>
        <v>6343.817</v>
      </c>
      <c r="T8">
        <f t="shared" si="3"/>
        <v>0.94392023584402429</v>
      </c>
      <c r="W8" s="4">
        <v>7</v>
      </c>
      <c r="X8">
        <v>59.969000000000001</v>
      </c>
      <c r="Y8">
        <v>7269.35</v>
      </c>
      <c r="Z8">
        <v>3022</v>
      </c>
      <c r="AA8">
        <v>10813</v>
      </c>
      <c r="AB8">
        <v>435936.25599999999</v>
      </c>
      <c r="AC8">
        <v>17846255</v>
      </c>
      <c r="AE8">
        <f t="shared" si="4"/>
        <v>6615.7180000000008</v>
      </c>
      <c r="AF8">
        <f t="shared" si="5"/>
        <v>0.98437740162390519</v>
      </c>
    </row>
    <row r="9" spans="1:32" x14ac:dyDescent="0.2">
      <c r="B9">
        <v>8</v>
      </c>
      <c r="C9">
        <v>47.902000000000001</v>
      </c>
      <c r="D9">
        <v>6615.2380000000003</v>
      </c>
      <c r="E9">
        <v>2352</v>
      </c>
      <c r="F9">
        <v>8640</v>
      </c>
      <c r="G9">
        <v>316883.02299999999</v>
      </c>
      <c r="H9">
        <v>12972482</v>
      </c>
      <c r="I9">
        <f t="shared" si="0"/>
        <v>5859.7970000000005</v>
      </c>
      <c r="J9">
        <f t="shared" si="1"/>
        <v>0.87190109144669636</v>
      </c>
      <c r="K9">
        <v>8</v>
      </c>
      <c r="L9">
        <v>144.31700000000001</v>
      </c>
      <c r="M9">
        <v>6644.2150000000001</v>
      </c>
      <c r="N9">
        <v>1855</v>
      </c>
      <c r="O9">
        <v>10778</v>
      </c>
      <c r="P9">
        <v>958870.77</v>
      </c>
      <c r="Q9">
        <v>39254024</v>
      </c>
      <c r="S9">
        <f t="shared" si="2"/>
        <v>6500.5050000000001</v>
      </c>
      <c r="T9">
        <f t="shared" si="3"/>
        <v>0.96723442884705835</v>
      </c>
    </row>
    <row r="10" spans="1:32" x14ac:dyDescent="0.2">
      <c r="B10">
        <v>9</v>
      </c>
      <c r="C10">
        <v>40.548999999999999</v>
      </c>
      <c r="D10">
        <v>5939.866</v>
      </c>
      <c r="E10">
        <v>3705</v>
      </c>
      <c r="F10">
        <v>10439</v>
      </c>
      <c r="G10">
        <v>240857.74</v>
      </c>
      <c r="H10">
        <v>9860177</v>
      </c>
      <c r="I10">
        <f>D10-755.441</f>
        <v>5184.4250000000002</v>
      </c>
      <c r="J10">
        <f t="shared" si="1"/>
        <v>0.77140996796024475</v>
      </c>
    </row>
    <row r="11" spans="1:32" x14ac:dyDescent="0.2">
      <c r="I11" s="2">
        <f>(I2+I3+I4+I5+I6+I7+I8+I9+I10+S2+S3+S4+S5+S6+S7+S8+S9+AE2+AE3+AE4+AE5+AE6+AE7+AE8)/24</f>
        <v>6720.7129999999997</v>
      </c>
      <c r="K11" s="2" t="s">
        <v>9</v>
      </c>
      <c r="L11">
        <v>143.12</v>
      </c>
      <c r="M11">
        <v>697.55799999999999</v>
      </c>
      <c r="N11">
        <v>478</v>
      </c>
      <c r="O11">
        <v>1049</v>
      </c>
      <c r="P11">
        <v>99834.303</v>
      </c>
      <c r="Q11">
        <v>4086993</v>
      </c>
      <c r="R11">
        <f>(L11+L12)/2</f>
        <v>143.71850000000001</v>
      </c>
      <c r="W11" s="2" t="s">
        <v>9</v>
      </c>
      <c r="X11">
        <v>67.980999999999995</v>
      </c>
      <c r="Y11">
        <v>843.58900000000006</v>
      </c>
      <c r="Z11">
        <v>530</v>
      </c>
      <c r="AA11">
        <v>1330</v>
      </c>
      <c r="AB11">
        <v>57348.249000000003</v>
      </c>
      <c r="AC11">
        <v>2347709</v>
      </c>
    </row>
    <row r="12" spans="1:32" x14ac:dyDescent="0.2">
      <c r="B12" s="2" t="s">
        <v>13</v>
      </c>
      <c r="C12">
        <v>91.528999999999996</v>
      </c>
      <c r="D12">
        <v>759.85500000000002</v>
      </c>
      <c r="E12">
        <v>479</v>
      </c>
      <c r="F12">
        <v>1161</v>
      </c>
      <c r="G12">
        <v>69548.891000000003</v>
      </c>
      <c r="H12">
        <v>2847176</v>
      </c>
      <c r="K12" s="2" t="s">
        <v>10</v>
      </c>
      <c r="L12">
        <v>144.31700000000001</v>
      </c>
      <c r="M12">
        <v>427.11500000000001</v>
      </c>
      <c r="N12">
        <v>220</v>
      </c>
      <c r="O12">
        <v>944</v>
      </c>
      <c r="P12">
        <v>61639.860999999997</v>
      </c>
      <c r="Q12">
        <v>2523398</v>
      </c>
      <c r="W12" s="2" t="s">
        <v>10</v>
      </c>
      <c r="X12">
        <v>68.128</v>
      </c>
      <c r="Y12">
        <v>469.63299999999998</v>
      </c>
      <c r="Z12">
        <v>349</v>
      </c>
      <c r="AA12">
        <v>688</v>
      </c>
      <c r="AB12">
        <v>31995.08</v>
      </c>
      <c r="AC12">
        <v>1309807</v>
      </c>
    </row>
    <row r="13" spans="1:32" x14ac:dyDescent="0.2">
      <c r="B13" s="2" t="s">
        <v>14</v>
      </c>
      <c r="C13">
        <v>70.424000000000007</v>
      </c>
      <c r="D13">
        <v>821.10400000000004</v>
      </c>
      <c r="E13">
        <v>544</v>
      </c>
      <c r="F13">
        <v>1133</v>
      </c>
      <c r="G13">
        <v>57825.411999999997</v>
      </c>
      <c r="H13">
        <v>2367243</v>
      </c>
      <c r="I13">
        <f>(D12+D13+D14)/3</f>
        <v>755.44100000000014</v>
      </c>
      <c r="K13" s="2"/>
      <c r="W13" s="2" t="s">
        <v>11</v>
      </c>
      <c r="X13">
        <v>48.268000000000001</v>
      </c>
      <c r="Y13">
        <v>657.47699999999998</v>
      </c>
      <c r="Z13">
        <v>442</v>
      </c>
      <c r="AA13">
        <v>996</v>
      </c>
      <c r="AB13">
        <v>31735.344000000001</v>
      </c>
      <c r="AC13">
        <v>1299174</v>
      </c>
    </row>
    <row r="14" spans="1:32" x14ac:dyDescent="0.2">
      <c r="B14" s="2" t="s">
        <v>15</v>
      </c>
      <c r="C14">
        <v>62.265000000000001</v>
      </c>
      <c r="D14">
        <v>685.36400000000003</v>
      </c>
      <c r="E14">
        <v>721</v>
      </c>
      <c r="F14">
        <v>1582</v>
      </c>
      <c r="G14">
        <v>61353.915000000001</v>
      </c>
      <c r="H14">
        <v>2511692</v>
      </c>
      <c r="K14" s="2"/>
      <c r="W14" s="2" t="s">
        <v>12</v>
      </c>
      <c r="X14">
        <v>50.808999999999997</v>
      </c>
      <c r="Y14">
        <v>969.81</v>
      </c>
      <c r="Z14">
        <v>685</v>
      </c>
      <c r="AA14">
        <v>1443</v>
      </c>
      <c r="AB14">
        <v>49274.896000000001</v>
      </c>
      <c r="AC14">
        <v>2017204</v>
      </c>
    </row>
    <row r="15" spans="1:32" x14ac:dyDescent="0.2">
      <c r="B15" s="2"/>
      <c r="R15" t="s">
        <v>8</v>
      </c>
      <c r="W15" s="2" t="s">
        <v>17</v>
      </c>
      <c r="X15">
        <v>56.597999999999999</v>
      </c>
      <c r="Y15">
        <v>838.81799999999998</v>
      </c>
      <c r="Z15">
        <v>518</v>
      </c>
      <c r="AA15">
        <v>1243</v>
      </c>
      <c r="AB15">
        <v>47475.506000000001</v>
      </c>
      <c r="AC15">
        <v>1943541</v>
      </c>
    </row>
    <row r="16" spans="1:32" x14ac:dyDescent="0.2">
      <c r="A16" t="s">
        <v>7</v>
      </c>
      <c r="W16" s="2" t="s">
        <v>18</v>
      </c>
      <c r="X16">
        <v>46.924999999999997</v>
      </c>
      <c r="Y16">
        <v>806.10199999999998</v>
      </c>
      <c r="Z16">
        <v>476</v>
      </c>
      <c r="AA16">
        <v>1467</v>
      </c>
      <c r="AB16">
        <v>37826.224000000002</v>
      </c>
      <c r="AC16">
        <v>1548521</v>
      </c>
    </row>
    <row r="17" spans="23:29" x14ac:dyDescent="0.2">
      <c r="W17" s="2" t="s">
        <v>19</v>
      </c>
      <c r="X17">
        <v>59.969000000000001</v>
      </c>
      <c r="Y17">
        <v>653.63199999999995</v>
      </c>
      <c r="Z17">
        <v>384</v>
      </c>
      <c r="AA17">
        <v>1226</v>
      </c>
      <c r="AB17">
        <v>39197.697</v>
      </c>
      <c r="AC17">
        <v>1604666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36A26-4714-E64A-B3E5-13C329100D46}">
  <dimension ref="B1:AF24"/>
  <sheetViews>
    <sheetView topLeftCell="A26" workbookViewId="0">
      <selection activeCell="U33" sqref="U33"/>
    </sheetView>
  </sheetViews>
  <sheetFormatPr baseColWidth="10" defaultRowHeight="16" x14ac:dyDescent="0.2"/>
  <sheetData>
    <row r="1" spans="2:32" x14ac:dyDescent="0.2">
      <c r="B1" s="1" t="s">
        <v>3</v>
      </c>
      <c r="C1" s="1" t="s">
        <v>0</v>
      </c>
      <c r="D1" s="1" t="s">
        <v>4</v>
      </c>
      <c r="E1" s="1" t="s">
        <v>2</v>
      </c>
      <c r="F1" s="1" t="s">
        <v>1</v>
      </c>
      <c r="G1" s="1" t="s">
        <v>5</v>
      </c>
      <c r="H1" s="1" t="s">
        <v>6</v>
      </c>
      <c r="J1" s="1" t="s">
        <v>22</v>
      </c>
      <c r="L1" s="1" t="s">
        <v>26</v>
      </c>
      <c r="N1" s="1" t="s">
        <v>3</v>
      </c>
      <c r="O1" s="1" t="s">
        <v>0</v>
      </c>
      <c r="P1" s="1" t="s">
        <v>4</v>
      </c>
      <c r="Q1" s="1" t="s">
        <v>2</v>
      </c>
      <c r="R1" s="1" t="s">
        <v>1</v>
      </c>
      <c r="S1" s="1" t="s">
        <v>5</v>
      </c>
      <c r="T1" s="1" t="s">
        <v>6</v>
      </c>
      <c r="V1" s="1" t="s">
        <v>27</v>
      </c>
      <c r="X1" s="1" t="s">
        <v>3</v>
      </c>
      <c r="Y1" s="1" t="s">
        <v>0</v>
      </c>
      <c r="Z1" s="1" t="s">
        <v>4</v>
      </c>
      <c r="AA1" s="1" t="s">
        <v>2</v>
      </c>
      <c r="AB1" s="1" t="s">
        <v>1</v>
      </c>
      <c r="AC1" s="1" t="s">
        <v>5</v>
      </c>
      <c r="AD1" s="1" t="s">
        <v>6</v>
      </c>
      <c r="AE1" s="1" t="s">
        <v>28</v>
      </c>
      <c r="AF1" s="1" t="s">
        <v>27</v>
      </c>
    </row>
    <row r="2" spans="2:32" x14ac:dyDescent="0.2">
      <c r="B2" s="3">
        <v>1</v>
      </c>
      <c r="C2">
        <v>121.233</v>
      </c>
      <c r="D2">
        <v>2487.1849999999999</v>
      </c>
      <c r="E2">
        <v>511</v>
      </c>
      <c r="F2">
        <v>4714</v>
      </c>
      <c r="G2">
        <v>301528.37400000001</v>
      </c>
      <c r="H2">
        <v>12343897</v>
      </c>
      <c r="I2">
        <f>D2-D13</f>
        <v>2267.2359999999999</v>
      </c>
      <c r="L2">
        <f>I2/6720.713</f>
        <v>0.33735051623242951</v>
      </c>
      <c r="N2" s="4">
        <v>1</v>
      </c>
      <c r="O2">
        <v>62.777999999999999</v>
      </c>
      <c r="P2">
        <v>5849.8819999999996</v>
      </c>
      <c r="Q2">
        <v>4490</v>
      </c>
      <c r="R2">
        <v>10290</v>
      </c>
      <c r="S2">
        <v>430023.45199999999</v>
      </c>
      <c r="T2">
        <v>17604198</v>
      </c>
      <c r="U2">
        <f>P2-P13</f>
        <v>5637.8379999999997</v>
      </c>
      <c r="V2">
        <f>U2/6720.713</f>
        <v>0.83887498246093828</v>
      </c>
      <c r="X2" s="4">
        <v>1</v>
      </c>
      <c r="Y2">
        <v>72.671000000000006</v>
      </c>
      <c r="Z2">
        <v>2831.3339999999998</v>
      </c>
      <c r="AA2">
        <v>1558</v>
      </c>
      <c r="AB2">
        <v>4071</v>
      </c>
      <c r="AC2">
        <v>205756.726</v>
      </c>
      <c r="AD2">
        <v>8423220</v>
      </c>
      <c r="AE2">
        <f>Z2-Z13</f>
        <v>2159.6989999999996</v>
      </c>
      <c r="AF2">
        <f>AE2/6720.713</f>
        <v>0.32134968417785431</v>
      </c>
    </row>
    <row r="3" spans="2:32" x14ac:dyDescent="0.2">
      <c r="B3" s="3">
        <v>2</v>
      </c>
      <c r="C3">
        <v>89.135000000000005</v>
      </c>
      <c r="D3">
        <v>1405.3889999999999</v>
      </c>
      <c r="E3">
        <v>621</v>
      </c>
      <c r="F3">
        <v>2245</v>
      </c>
      <c r="G3">
        <v>125269.792</v>
      </c>
      <c r="H3">
        <v>5128265</v>
      </c>
      <c r="I3">
        <f t="shared" ref="I3:I10" si="0">D3-D14</f>
        <v>1165.5249999999999</v>
      </c>
      <c r="L3">
        <f t="shared" ref="L3:L10" si="1">I3/6720.713</f>
        <v>0.17342281987045124</v>
      </c>
      <c r="N3" s="4">
        <v>2</v>
      </c>
      <c r="O3">
        <v>77.995999999999995</v>
      </c>
      <c r="P3">
        <v>6653.1940000000004</v>
      </c>
      <c r="Q3">
        <v>3554</v>
      </c>
      <c r="R3">
        <v>10046</v>
      </c>
      <c r="S3">
        <v>518925.47700000001</v>
      </c>
      <c r="T3">
        <v>21243648</v>
      </c>
      <c r="U3">
        <f t="shared" ref="U3:U9" si="2">P3-P14</f>
        <v>6448.55</v>
      </c>
      <c r="V3">
        <f t="shared" ref="V3:V9" si="3">U3/6720.713</f>
        <v>0.95950385026112561</v>
      </c>
      <c r="X3" s="4">
        <v>2</v>
      </c>
      <c r="Y3">
        <v>60.725999999999999</v>
      </c>
      <c r="Z3">
        <v>3294.9989999999998</v>
      </c>
      <c r="AA3">
        <v>2013</v>
      </c>
      <c r="AB3">
        <v>4792</v>
      </c>
      <c r="AC3">
        <v>200093.177</v>
      </c>
      <c r="AD3">
        <v>8191367</v>
      </c>
      <c r="AE3">
        <f t="shared" ref="AE3:AE10" si="4">Z3-Z14</f>
        <v>2885.2209999999995</v>
      </c>
      <c r="AF3">
        <f t="shared" ref="AF3:AF10" si="5">AE3/6720.713</f>
        <v>0.42930281355564504</v>
      </c>
    </row>
    <row r="4" spans="2:32" x14ac:dyDescent="0.2">
      <c r="B4" s="3">
        <v>3</v>
      </c>
      <c r="C4">
        <v>97.195999999999998</v>
      </c>
      <c r="D4">
        <v>2871.2710000000002</v>
      </c>
      <c r="E4">
        <v>1097</v>
      </c>
      <c r="F4">
        <v>5278</v>
      </c>
      <c r="G4">
        <v>279077</v>
      </c>
      <c r="H4">
        <v>11424788</v>
      </c>
      <c r="I4">
        <f t="shared" si="0"/>
        <v>2689.482</v>
      </c>
      <c r="L4">
        <f t="shared" si="1"/>
        <v>0.40017807634398317</v>
      </c>
      <c r="N4" s="4">
        <v>3</v>
      </c>
      <c r="O4">
        <v>85.203000000000003</v>
      </c>
      <c r="P4">
        <v>4376.1130000000003</v>
      </c>
      <c r="Q4">
        <v>1945</v>
      </c>
      <c r="R4">
        <v>7730</v>
      </c>
      <c r="S4">
        <v>372855.77</v>
      </c>
      <c r="T4">
        <v>15263881</v>
      </c>
      <c r="U4">
        <f t="shared" si="2"/>
        <v>2900.5790000000002</v>
      </c>
      <c r="V4">
        <f t="shared" si="3"/>
        <v>0.43158798776260798</v>
      </c>
      <c r="X4" s="4">
        <v>3</v>
      </c>
      <c r="Y4">
        <v>57.942</v>
      </c>
      <c r="Z4">
        <v>3582.0439999999999</v>
      </c>
      <c r="AA4">
        <v>2263</v>
      </c>
      <c r="AB4">
        <v>4921</v>
      </c>
      <c r="AC4">
        <v>207549.42300000001</v>
      </c>
      <c r="AD4">
        <v>8496609</v>
      </c>
      <c r="AE4">
        <f t="shared" si="4"/>
        <v>2825.3229999999999</v>
      </c>
      <c r="AF4">
        <f t="shared" si="5"/>
        <v>0.42039036631976401</v>
      </c>
    </row>
    <row r="5" spans="2:32" x14ac:dyDescent="0.2">
      <c r="B5" s="3">
        <v>4</v>
      </c>
      <c r="C5">
        <v>95.682000000000002</v>
      </c>
      <c r="D5">
        <v>1295.8109999999999</v>
      </c>
      <c r="E5">
        <v>649</v>
      </c>
      <c r="F5">
        <v>2021</v>
      </c>
      <c r="G5">
        <v>123985.57399999999</v>
      </c>
      <c r="H5">
        <v>5075692</v>
      </c>
      <c r="I5">
        <f t="shared" si="0"/>
        <v>1019.8249999999999</v>
      </c>
      <c r="K5">
        <f>(I2+I3+I4+I5+I6+I7+I8+I9+I10)/9</f>
        <v>2931.6353333333332</v>
      </c>
      <c r="L5">
        <f t="shared" si="1"/>
        <v>0.15174357244536404</v>
      </c>
      <c r="N5" s="4">
        <v>4</v>
      </c>
      <c r="O5">
        <v>72.108999999999995</v>
      </c>
      <c r="P5">
        <v>6777.79</v>
      </c>
      <c r="Q5">
        <v>3574</v>
      </c>
      <c r="R5">
        <v>10290</v>
      </c>
      <c r="S5">
        <v>488742.75699999998</v>
      </c>
      <c r="T5">
        <v>20008035</v>
      </c>
      <c r="U5">
        <f t="shared" si="2"/>
        <v>6557.5969999999998</v>
      </c>
      <c r="V5">
        <f t="shared" si="3"/>
        <v>0.97572936085799233</v>
      </c>
      <c r="X5" s="4">
        <v>4</v>
      </c>
      <c r="Y5">
        <v>70.790000000000006</v>
      </c>
      <c r="Z5">
        <v>8494.884</v>
      </c>
      <c r="AA5">
        <v>3110</v>
      </c>
      <c r="AB5">
        <v>12479</v>
      </c>
      <c r="AC5">
        <v>601356.14199999999</v>
      </c>
      <c r="AD5">
        <v>24618175</v>
      </c>
      <c r="AE5">
        <f t="shared" si="4"/>
        <v>7292.7380000000003</v>
      </c>
      <c r="AF5">
        <f t="shared" si="5"/>
        <v>1.0851137371883013</v>
      </c>
    </row>
    <row r="6" spans="2:32" x14ac:dyDescent="0.2">
      <c r="B6" s="3">
        <v>5</v>
      </c>
      <c r="C6">
        <v>92.238</v>
      </c>
      <c r="D6">
        <v>3861.0949999999998</v>
      </c>
      <c r="E6">
        <v>1784</v>
      </c>
      <c r="F6">
        <v>5943</v>
      </c>
      <c r="G6">
        <v>356138.05099999998</v>
      </c>
      <c r="H6">
        <v>14579495</v>
      </c>
      <c r="I6">
        <f t="shared" si="0"/>
        <v>3665.2779999999998</v>
      </c>
      <c r="L6">
        <f t="shared" si="1"/>
        <v>0.54537040935984027</v>
      </c>
      <c r="N6" s="4">
        <v>5</v>
      </c>
      <c r="O6">
        <v>61.287999999999997</v>
      </c>
      <c r="P6">
        <v>4284.9740000000002</v>
      </c>
      <c r="Q6">
        <v>1857</v>
      </c>
      <c r="R6">
        <v>6415</v>
      </c>
      <c r="S6">
        <v>262618.13799999998</v>
      </c>
      <c r="T6">
        <v>10750999</v>
      </c>
      <c r="U6">
        <f t="shared" si="2"/>
        <v>4080.6910000000003</v>
      </c>
      <c r="V6">
        <f t="shared" si="3"/>
        <v>0.60718126186909049</v>
      </c>
      <c r="X6" s="4">
        <v>5</v>
      </c>
      <c r="Y6">
        <v>98.173000000000002</v>
      </c>
      <c r="Z6">
        <v>4765.1940000000004</v>
      </c>
      <c r="AA6">
        <v>2202</v>
      </c>
      <c r="AB6">
        <v>7461</v>
      </c>
      <c r="AC6">
        <v>467815.38</v>
      </c>
      <c r="AD6">
        <v>19151315</v>
      </c>
      <c r="AE6">
        <f t="shared" si="4"/>
        <v>3319.2910000000002</v>
      </c>
      <c r="AF6">
        <f t="shared" si="5"/>
        <v>0.49388971080895738</v>
      </c>
    </row>
    <row r="7" spans="2:32" x14ac:dyDescent="0.2">
      <c r="B7" s="3">
        <v>6</v>
      </c>
      <c r="C7">
        <v>85.911000000000001</v>
      </c>
      <c r="D7">
        <v>5317.62</v>
      </c>
      <c r="E7">
        <v>3036</v>
      </c>
      <c r="F7">
        <v>7126</v>
      </c>
      <c r="G7">
        <v>456841.478</v>
      </c>
      <c r="H7">
        <v>18702068</v>
      </c>
      <c r="I7">
        <f t="shared" si="0"/>
        <v>5193.9179999999997</v>
      </c>
      <c r="L7">
        <f t="shared" si="1"/>
        <v>0.77282246690194922</v>
      </c>
      <c r="N7" s="4">
        <v>6</v>
      </c>
      <c r="O7">
        <v>101.813</v>
      </c>
      <c r="P7">
        <v>11379.599</v>
      </c>
      <c r="Q7">
        <v>3018</v>
      </c>
      <c r="R7">
        <v>19028</v>
      </c>
      <c r="S7">
        <v>1158592.1140000001</v>
      </c>
      <c r="T7">
        <v>47430169</v>
      </c>
      <c r="U7">
        <f t="shared" si="2"/>
        <v>9107.3940000000002</v>
      </c>
      <c r="V7">
        <f t="shared" si="3"/>
        <v>1.3551231841026392</v>
      </c>
      <c r="X7" s="4">
        <v>6</v>
      </c>
      <c r="Y7">
        <v>116.005</v>
      </c>
      <c r="Z7">
        <v>3657.8649999999998</v>
      </c>
      <c r="AA7">
        <v>1869</v>
      </c>
      <c r="AB7">
        <v>6606</v>
      </c>
      <c r="AC7">
        <v>424331.95799999998</v>
      </c>
      <c r="AD7">
        <v>17371201</v>
      </c>
      <c r="AE7">
        <f t="shared" si="4"/>
        <v>2264.5309999999999</v>
      </c>
      <c r="AF7">
        <f t="shared" si="5"/>
        <v>0.3369480291748807</v>
      </c>
    </row>
    <row r="8" spans="2:32" x14ac:dyDescent="0.2">
      <c r="B8" s="3">
        <v>7</v>
      </c>
      <c r="C8">
        <v>58.039000000000001</v>
      </c>
      <c r="D8">
        <v>3923.3960000000002</v>
      </c>
      <c r="E8">
        <v>871</v>
      </c>
      <c r="F8">
        <v>6524</v>
      </c>
      <c r="G8">
        <v>227711.247</v>
      </c>
      <c r="H8">
        <v>9321989</v>
      </c>
      <c r="I8">
        <f t="shared" si="0"/>
        <v>3818.0130000000004</v>
      </c>
      <c r="L8">
        <f t="shared" si="1"/>
        <v>0.5680964207220276</v>
      </c>
      <c r="N8" s="4">
        <v>7</v>
      </c>
      <c r="O8">
        <v>55.719000000000001</v>
      </c>
      <c r="P8">
        <v>5271.28</v>
      </c>
      <c r="Q8">
        <v>2911</v>
      </c>
      <c r="R8">
        <v>9091</v>
      </c>
      <c r="S8">
        <v>293709.016</v>
      </c>
      <c r="T8">
        <v>12023790</v>
      </c>
      <c r="U8">
        <f t="shared" si="2"/>
        <v>5062.335</v>
      </c>
      <c r="V8">
        <f t="shared" si="3"/>
        <v>0.75324374065668331</v>
      </c>
      <c r="X8" s="4">
        <v>7</v>
      </c>
      <c r="Y8">
        <v>75.7</v>
      </c>
      <c r="Z8">
        <v>9564.2549999999992</v>
      </c>
      <c r="AA8">
        <v>5027</v>
      </c>
      <c r="AB8">
        <v>12479</v>
      </c>
      <c r="AC8">
        <v>724016.75300000003</v>
      </c>
      <c r="AD8">
        <v>29639626</v>
      </c>
      <c r="AE8">
        <f t="shared" si="4"/>
        <v>7679.5829999999987</v>
      </c>
      <c r="AF8">
        <f t="shared" si="5"/>
        <v>1.1426738502298788</v>
      </c>
    </row>
    <row r="9" spans="2:32" x14ac:dyDescent="0.2">
      <c r="B9" s="3">
        <v>8</v>
      </c>
      <c r="C9">
        <v>74.356999999999999</v>
      </c>
      <c r="D9">
        <v>3699.221</v>
      </c>
      <c r="E9">
        <v>1197</v>
      </c>
      <c r="F9">
        <v>5173</v>
      </c>
      <c r="G9">
        <v>275062.174</v>
      </c>
      <c r="H9">
        <v>11260430</v>
      </c>
      <c r="I9">
        <f t="shared" si="0"/>
        <v>3457.4059999999999</v>
      </c>
      <c r="L9">
        <f t="shared" si="1"/>
        <v>0.51444035774180508</v>
      </c>
      <c r="N9" s="4">
        <v>8</v>
      </c>
      <c r="O9">
        <v>71.180999999999997</v>
      </c>
      <c r="P9">
        <v>5482.5129999999999</v>
      </c>
      <c r="Q9">
        <v>1568</v>
      </c>
      <c r="R9">
        <v>8655</v>
      </c>
      <c r="S9">
        <v>390252.00599999999</v>
      </c>
      <c r="T9">
        <v>15976044</v>
      </c>
      <c r="U9">
        <f t="shared" si="2"/>
        <v>5212.41</v>
      </c>
      <c r="V9">
        <f t="shared" si="3"/>
        <v>0.7755739606794696</v>
      </c>
      <c r="X9" s="4">
        <v>8</v>
      </c>
      <c r="Y9">
        <v>84.641000000000005</v>
      </c>
      <c r="Z9">
        <v>5399.3159999999998</v>
      </c>
      <c r="AA9">
        <v>2914</v>
      </c>
      <c r="AB9">
        <v>9879</v>
      </c>
      <c r="AC9">
        <v>457001.79499999998</v>
      </c>
      <c r="AD9">
        <v>18708631</v>
      </c>
      <c r="AE9">
        <f t="shared" si="4"/>
        <v>3824.7649999999999</v>
      </c>
      <c r="AF9">
        <f t="shared" si="5"/>
        <v>0.56910107603166504</v>
      </c>
    </row>
    <row r="10" spans="2:32" x14ac:dyDescent="0.2">
      <c r="B10" s="3">
        <v>9</v>
      </c>
      <c r="C10">
        <v>100.66500000000001</v>
      </c>
      <c r="D10">
        <v>3320.252</v>
      </c>
      <c r="E10">
        <v>423</v>
      </c>
      <c r="F10">
        <v>5615</v>
      </c>
      <c r="G10">
        <v>334233.16499999998</v>
      </c>
      <c r="H10">
        <v>13682758</v>
      </c>
      <c r="I10">
        <f t="shared" si="0"/>
        <v>3108.0349999999999</v>
      </c>
      <c r="L10">
        <f t="shared" si="1"/>
        <v>0.46245614118621042</v>
      </c>
      <c r="N10" s="4"/>
      <c r="X10" s="4">
        <v>9</v>
      </c>
      <c r="Y10">
        <v>48.585999999999999</v>
      </c>
      <c r="Z10">
        <v>3705.7109999999998</v>
      </c>
      <c r="AA10">
        <v>2229</v>
      </c>
      <c r="AB10">
        <v>5899</v>
      </c>
      <c r="AC10">
        <v>180045.47700000001</v>
      </c>
      <c r="AD10">
        <v>7370659</v>
      </c>
      <c r="AE10">
        <f t="shared" si="4"/>
        <v>2274.9139999999998</v>
      </c>
      <c r="AF10">
        <f t="shared" si="5"/>
        <v>0.33849295454217432</v>
      </c>
    </row>
    <row r="13" spans="2:32" x14ac:dyDescent="0.2">
      <c r="B13" s="2" t="s">
        <v>16</v>
      </c>
      <c r="C13">
        <v>121.233</v>
      </c>
      <c r="D13">
        <v>219.94900000000001</v>
      </c>
      <c r="E13">
        <v>157</v>
      </c>
      <c r="F13">
        <v>322</v>
      </c>
      <c r="G13">
        <v>26665.062999999998</v>
      </c>
      <c r="H13">
        <v>1091608</v>
      </c>
      <c r="N13" s="2" t="s">
        <v>9</v>
      </c>
      <c r="O13">
        <v>62.777999999999999</v>
      </c>
      <c r="P13">
        <v>212.04400000000001</v>
      </c>
      <c r="Q13">
        <v>89</v>
      </c>
      <c r="R13">
        <v>651</v>
      </c>
      <c r="S13">
        <v>13311.768</v>
      </c>
      <c r="T13">
        <v>544954</v>
      </c>
      <c r="X13" s="2" t="s">
        <v>9</v>
      </c>
      <c r="Y13">
        <v>72.671000000000006</v>
      </c>
      <c r="Z13">
        <v>671.63499999999999</v>
      </c>
      <c r="AA13">
        <v>158</v>
      </c>
      <c r="AB13">
        <v>1340</v>
      </c>
      <c r="AC13">
        <v>48808.603000000003</v>
      </c>
      <c r="AD13">
        <v>1998115</v>
      </c>
    </row>
    <row r="14" spans="2:32" x14ac:dyDescent="0.2">
      <c r="B14" s="2" t="s">
        <v>10</v>
      </c>
      <c r="C14">
        <v>89.135000000000005</v>
      </c>
      <c r="D14">
        <v>239.864</v>
      </c>
      <c r="E14">
        <v>180</v>
      </c>
      <c r="F14">
        <v>336</v>
      </c>
      <c r="G14">
        <v>21380.357</v>
      </c>
      <c r="H14">
        <v>875264</v>
      </c>
      <c r="N14" s="2" t="s">
        <v>10</v>
      </c>
      <c r="O14">
        <v>77.995999999999995</v>
      </c>
      <c r="P14">
        <v>204.64400000000001</v>
      </c>
      <c r="Q14">
        <v>93</v>
      </c>
      <c r="R14">
        <v>1018</v>
      </c>
      <c r="S14">
        <v>15961.473</v>
      </c>
      <c r="T14">
        <v>653427</v>
      </c>
      <c r="X14" s="2" t="s">
        <v>10</v>
      </c>
      <c r="Y14">
        <v>60.725999999999999</v>
      </c>
      <c r="Z14">
        <v>409.77800000000002</v>
      </c>
      <c r="AA14">
        <v>147</v>
      </c>
      <c r="AB14">
        <v>1170</v>
      </c>
      <c r="AC14">
        <v>24884.286</v>
      </c>
      <c r="AD14">
        <v>1018707</v>
      </c>
    </row>
    <row r="15" spans="2:32" x14ac:dyDescent="0.2">
      <c r="B15" s="2" t="s">
        <v>11</v>
      </c>
      <c r="C15">
        <v>97.195999999999998</v>
      </c>
      <c r="D15">
        <v>181.78899999999999</v>
      </c>
      <c r="E15">
        <v>108</v>
      </c>
      <c r="F15">
        <v>283</v>
      </c>
      <c r="G15">
        <v>17669.212</v>
      </c>
      <c r="H15">
        <v>723338</v>
      </c>
      <c r="N15" s="2" t="s">
        <v>11</v>
      </c>
      <c r="O15">
        <v>85.203000000000003</v>
      </c>
      <c r="P15">
        <v>1475.5340000000001</v>
      </c>
      <c r="Q15">
        <v>791</v>
      </c>
      <c r="R15">
        <v>2809</v>
      </c>
      <c r="S15">
        <v>125719.181</v>
      </c>
      <c r="T15">
        <v>5146662</v>
      </c>
      <c r="X15" s="2" t="s">
        <v>11</v>
      </c>
      <c r="Y15">
        <v>57.942</v>
      </c>
      <c r="Z15">
        <v>756.721</v>
      </c>
      <c r="AA15">
        <v>162</v>
      </c>
      <c r="AB15">
        <v>1707</v>
      </c>
      <c r="AC15">
        <v>43845.654999999999</v>
      </c>
      <c r="AD15">
        <v>1794943</v>
      </c>
    </row>
    <row r="16" spans="2:32" x14ac:dyDescent="0.2">
      <c r="B16" s="2" t="s">
        <v>12</v>
      </c>
      <c r="C16">
        <v>95.682000000000002</v>
      </c>
      <c r="D16">
        <v>275.98599999999999</v>
      </c>
      <c r="E16">
        <v>194</v>
      </c>
      <c r="F16">
        <v>483</v>
      </c>
      <c r="G16">
        <v>26406.89</v>
      </c>
      <c r="H16">
        <v>1081039</v>
      </c>
      <c r="N16" s="2" t="s">
        <v>12</v>
      </c>
      <c r="O16">
        <v>72.108999999999995</v>
      </c>
      <c r="P16">
        <v>220.19300000000001</v>
      </c>
      <c r="Q16">
        <v>89</v>
      </c>
      <c r="R16">
        <v>714</v>
      </c>
      <c r="S16">
        <v>15878.029</v>
      </c>
      <c r="T16">
        <v>650011</v>
      </c>
      <c r="X16" s="2" t="s">
        <v>12</v>
      </c>
      <c r="Y16">
        <v>70.790000000000006</v>
      </c>
      <c r="Z16">
        <v>1202.146</v>
      </c>
      <c r="AA16">
        <v>190</v>
      </c>
      <c r="AB16">
        <v>3040</v>
      </c>
      <c r="AC16">
        <v>85100.376000000004</v>
      </c>
      <c r="AD16">
        <v>3483819</v>
      </c>
    </row>
    <row r="17" spans="2:30" x14ac:dyDescent="0.2">
      <c r="B17" s="2" t="s">
        <v>17</v>
      </c>
      <c r="C17">
        <v>92.238</v>
      </c>
      <c r="D17">
        <v>195.81700000000001</v>
      </c>
      <c r="E17">
        <v>114</v>
      </c>
      <c r="F17">
        <v>311</v>
      </c>
      <c r="G17">
        <v>18061.71</v>
      </c>
      <c r="H17">
        <v>739406</v>
      </c>
      <c r="N17" s="2" t="s">
        <v>17</v>
      </c>
      <c r="O17">
        <v>61.287999999999997</v>
      </c>
      <c r="P17">
        <v>204.28299999999999</v>
      </c>
      <c r="Q17">
        <v>95</v>
      </c>
      <c r="R17">
        <v>685</v>
      </c>
      <c r="S17">
        <v>12520.102999999999</v>
      </c>
      <c r="T17">
        <v>512545</v>
      </c>
      <c r="X17" s="2" t="s">
        <v>17</v>
      </c>
      <c r="Y17">
        <v>98.173000000000002</v>
      </c>
      <c r="Z17">
        <v>1445.903</v>
      </c>
      <c r="AA17">
        <v>907</v>
      </c>
      <c r="AB17">
        <v>2231</v>
      </c>
      <c r="AC17">
        <v>141949.20800000001</v>
      </c>
      <c r="AD17">
        <v>5811083</v>
      </c>
    </row>
    <row r="18" spans="2:30" x14ac:dyDescent="0.2">
      <c r="B18" s="2" t="s">
        <v>18</v>
      </c>
      <c r="C18">
        <v>85.911000000000001</v>
      </c>
      <c r="D18">
        <v>123.702</v>
      </c>
      <c r="E18">
        <v>71</v>
      </c>
      <c r="F18">
        <v>244</v>
      </c>
      <c r="G18">
        <v>10627.376</v>
      </c>
      <c r="H18">
        <v>435061</v>
      </c>
      <c r="N18" s="2" t="s">
        <v>18</v>
      </c>
      <c r="O18">
        <v>101.813</v>
      </c>
      <c r="P18">
        <v>2272.2049999999999</v>
      </c>
      <c r="Q18">
        <v>1316</v>
      </c>
      <c r="R18">
        <v>3849</v>
      </c>
      <c r="S18">
        <v>231340.171</v>
      </c>
      <c r="T18">
        <v>9470549</v>
      </c>
      <c r="X18" s="2" t="s">
        <v>18</v>
      </c>
      <c r="Y18">
        <v>116.005</v>
      </c>
      <c r="Z18">
        <v>1393.3340000000001</v>
      </c>
      <c r="AA18">
        <v>833</v>
      </c>
      <c r="AB18">
        <v>2171</v>
      </c>
      <c r="AC18">
        <v>161634.261</v>
      </c>
      <c r="AD18">
        <v>6616945</v>
      </c>
    </row>
    <row r="19" spans="2:30" x14ac:dyDescent="0.2">
      <c r="B19" s="2" t="s">
        <v>19</v>
      </c>
      <c r="C19">
        <v>58.039000000000001</v>
      </c>
      <c r="D19">
        <v>105.383</v>
      </c>
      <c r="E19">
        <v>73</v>
      </c>
      <c r="F19">
        <v>211</v>
      </c>
      <c r="G19">
        <v>6116.3580000000002</v>
      </c>
      <c r="H19">
        <v>250390</v>
      </c>
      <c r="N19" s="2" t="s">
        <v>19</v>
      </c>
      <c r="O19">
        <v>55.719000000000001</v>
      </c>
      <c r="P19">
        <v>208.94499999999999</v>
      </c>
      <c r="Q19">
        <v>94</v>
      </c>
      <c r="R19">
        <v>449</v>
      </c>
      <c r="S19">
        <v>11642.16</v>
      </c>
      <c r="T19">
        <v>476604</v>
      </c>
      <c r="X19" s="2" t="s">
        <v>19</v>
      </c>
      <c r="Y19">
        <v>75.7</v>
      </c>
      <c r="Z19">
        <v>1884.672</v>
      </c>
      <c r="AA19">
        <v>826</v>
      </c>
      <c r="AB19">
        <v>3307</v>
      </c>
      <c r="AC19">
        <v>142670.20499999999</v>
      </c>
      <c r="AD19">
        <v>5840599</v>
      </c>
    </row>
    <row r="20" spans="2:30" x14ac:dyDescent="0.2">
      <c r="B20" s="2" t="s">
        <v>20</v>
      </c>
      <c r="C20">
        <v>74.356999999999999</v>
      </c>
      <c r="D20">
        <v>241.815</v>
      </c>
      <c r="E20">
        <v>184</v>
      </c>
      <c r="F20">
        <v>358</v>
      </c>
      <c r="G20">
        <v>17980.562000000002</v>
      </c>
      <c r="H20">
        <v>736084</v>
      </c>
      <c r="N20" s="2" t="s">
        <v>20</v>
      </c>
      <c r="O20">
        <v>71.180999999999997</v>
      </c>
      <c r="P20">
        <v>270.10300000000001</v>
      </c>
      <c r="Q20">
        <v>908</v>
      </c>
      <c r="R20">
        <v>3678</v>
      </c>
      <c r="S20">
        <v>126310.34699999999</v>
      </c>
      <c r="T20">
        <v>5170863</v>
      </c>
      <c r="X20" s="2" t="s">
        <v>20</v>
      </c>
      <c r="Y20">
        <v>84.641000000000005</v>
      </c>
      <c r="Z20">
        <v>1574.5509999999999</v>
      </c>
      <c r="AA20">
        <v>994</v>
      </c>
      <c r="AB20">
        <v>2497</v>
      </c>
      <c r="AC20">
        <v>133271.035</v>
      </c>
      <c r="AD20">
        <v>5455818</v>
      </c>
    </row>
    <row r="21" spans="2:30" x14ac:dyDescent="0.2">
      <c r="B21" s="2" t="s">
        <v>21</v>
      </c>
      <c r="C21">
        <v>100.66500000000001</v>
      </c>
      <c r="D21">
        <v>212.21700000000001</v>
      </c>
      <c r="E21">
        <v>142</v>
      </c>
      <c r="F21">
        <v>338</v>
      </c>
      <c r="G21">
        <v>21362.867999999999</v>
      </c>
      <c r="H21">
        <v>874548</v>
      </c>
      <c r="X21" s="2" t="s">
        <v>21</v>
      </c>
      <c r="Y21">
        <v>48.585999999999999</v>
      </c>
      <c r="Z21">
        <v>1430.797</v>
      </c>
      <c r="AA21">
        <v>868</v>
      </c>
      <c r="AB21">
        <v>2040</v>
      </c>
      <c r="AC21">
        <v>69516.646999999997</v>
      </c>
      <c r="AD21">
        <v>2845856</v>
      </c>
    </row>
    <row r="23" spans="2:30" x14ac:dyDescent="0.2">
      <c r="N23" s="2" t="s">
        <v>25</v>
      </c>
      <c r="X23" s="2" t="s">
        <v>29</v>
      </c>
    </row>
    <row r="24" spans="2:30" x14ac:dyDescent="0.2">
      <c r="B24" s="2" t="s">
        <v>23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D07E3-1EEC-B545-8F1A-FE86A58C40D3}">
  <dimension ref="A1:J35"/>
  <sheetViews>
    <sheetView workbookViewId="0"/>
  </sheetViews>
  <sheetFormatPr baseColWidth="10" defaultRowHeight="16" x14ac:dyDescent="0.2"/>
  <cols>
    <col min="4" max="4" width="15.83203125" customWidth="1"/>
    <col min="8" max="8" width="17.1640625" customWidth="1"/>
  </cols>
  <sheetData>
    <row r="1" spans="1:10" ht="17" thickBot="1" x14ac:dyDescent="0.25"/>
    <row r="2" spans="1:10" ht="17" thickBot="1" x14ac:dyDescent="0.25">
      <c r="A2" s="9" t="s">
        <v>33</v>
      </c>
      <c r="B2" s="10" t="s">
        <v>34</v>
      </c>
      <c r="D2" s="12" t="s">
        <v>35</v>
      </c>
      <c r="E2" s="13">
        <v>23</v>
      </c>
      <c r="F2" s="14">
        <v>25</v>
      </c>
      <c r="G2" s="8"/>
      <c r="H2" s="12" t="s">
        <v>60</v>
      </c>
      <c r="I2" s="13" t="s">
        <v>61</v>
      </c>
      <c r="J2" s="21"/>
    </row>
    <row r="3" spans="1:10" x14ac:dyDescent="0.2">
      <c r="A3" s="7">
        <v>0.87259580000000003</v>
      </c>
      <c r="B3" s="7">
        <v>0.3373505</v>
      </c>
      <c r="D3" s="6"/>
      <c r="E3" s="7"/>
      <c r="F3" s="7"/>
      <c r="G3" s="8"/>
      <c r="H3" s="6"/>
      <c r="I3" s="7"/>
      <c r="J3" s="8"/>
    </row>
    <row r="4" spans="1:10" x14ac:dyDescent="0.2">
      <c r="A4" s="7">
        <v>0.58552459999999995</v>
      </c>
      <c r="B4" s="7">
        <v>0.17342279999999999</v>
      </c>
      <c r="D4" s="6" t="s">
        <v>36</v>
      </c>
      <c r="E4" s="7">
        <v>3890</v>
      </c>
      <c r="F4" s="7">
        <v>1020</v>
      </c>
      <c r="G4" s="8"/>
      <c r="H4" s="6" t="s">
        <v>62</v>
      </c>
      <c r="I4" s="18" t="s">
        <v>34</v>
      </c>
      <c r="J4" s="8"/>
    </row>
    <row r="5" spans="1:10" x14ac:dyDescent="0.2">
      <c r="A5" s="7">
        <v>1.0321659999999999</v>
      </c>
      <c r="B5" s="7">
        <v>0.40017809999999998</v>
      </c>
      <c r="D5" s="6" t="s">
        <v>37</v>
      </c>
      <c r="E5" s="7">
        <v>4649</v>
      </c>
      <c r="F5" s="7">
        <v>2482</v>
      </c>
      <c r="G5" s="8"/>
      <c r="H5" s="6" t="s">
        <v>63</v>
      </c>
      <c r="I5" s="18" t="s">
        <v>63</v>
      </c>
      <c r="J5" s="8"/>
    </row>
    <row r="6" spans="1:10" x14ac:dyDescent="0.2">
      <c r="A6" s="7">
        <v>0.95883669999999999</v>
      </c>
      <c r="B6" s="7">
        <v>0.15174360000000001</v>
      </c>
      <c r="D6" s="6" t="s">
        <v>38</v>
      </c>
      <c r="E6" s="7">
        <v>6444</v>
      </c>
      <c r="F6" s="7">
        <v>3457</v>
      </c>
      <c r="G6" s="8"/>
      <c r="H6" s="6" t="s">
        <v>64</v>
      </c>
      <c r="I6" s="18" t="s">
        <v>33</v>
      </c>
      <c r="J6" s="8"/>
    </row>
    <row r="7" spans="1:10" ht="17" thickBot="1" x14ac:dyDescent="0.25">
      <c r="A7" s="7">
        <v>1.15707</v>
      </c>
      <c r="B7" s="7">
        <v>0.54537040000000003</v>
      </c>
      <c r="D7" s="6" t="s">
        <v>39</v>
      </c>
      <c r="E7" s="7">
        <v>6937</v>
      </c>
      <c r="F7" s="7">
        <v>5203</v>
      </c>
      <c r="G7" s="8"/>
      <c r="H7" s="6"/>
      <c r="I7" s="7"/>
      <c r="J7" s="8"/>
    </row>
    <row r="8" spans="1:10" ht="17" thickBot="1" x14ac:dyDescent="0.25">
      <c r="A8" s="7">
        <v>0.69167420000000002</v>
      </c>
      <c r="B8" s="7">
        <v>0.77282249999999997</v>
      </c>
      <c r="D8" s="6" t="s">
        <v>40</v>
      </c>
      <c r="E8" s="7">
        <v>10683</v>
      </c>
      <c r="F8" s="7">
        <v>7680</v>
      </c>
      <c r="G8" s="8"/>
      <c r="H8" s="12" t="s">
        <v>65</v>
      </c>
      <c r="I8" s="13"/>
      <c r="J8" s="21"/>
    </row>
    <row r="9" spans="1:10" x14ac:dyDescent="0.2">
      <c r="A9" s="7">
        <v>0.87190109999999998</v>
      </c>
      <c r="B9" s="7">
        <v>0.56809639999999995</v>
      </c>
      <c r="D9" s="6"/>
      <c r="E9" s="7"/>
      <c r="F9" s="7"/>
      <c r="G9" s="8"/>
      <c r="H9" s="17" t="s">
        <v>48</v>
      </c>
      <c r="I9" s="18" t="s">
        <v>66</v>
      </c>
      <c r="J9" s="8"/>
    </row>
    <row r="10" spans="1:10" x14ac:dyDescent="0.2">
      <c r="A10" s="7">
        <v>0.77141000000000004</v>
      </c>
      <c r="B10" s="7">
        <v>0.51444040000000002</v>
      </c>
      <c r="D10" s="6" t="s">
        <v>41</v>
      </c>
      <c r="E10" s="7">
        <v>6400</v>
      </c>
      <c r="F10" s="7">
        <v>3872</v>
      </c>
      <c r="G10" s="8"/>
      <c r="H10" s="17" t="s">
        <v>67</v>
      </c>
      <c r="I10" s="18" t="s">
        <v>68</v>
      </c>
      <c r="J10" s="8"/>
    </row>
    <row r="11" spans="1:10" x14ac:dyDescent="0.2">
      <c r="A11" s="7">
        <v>0.68565299999999996</v>
      </c>
      <c r="B11" s="7">
        <v>0.46245609999999998</v>
      </c>
      <c r="D11" s="6" t="s">
        <v>42</v>
      </c>
      <c r="E11" s="7">
        <v>1814</v>
      </c>
      <c r="F11" s="7">
        <v>1823</v>
      </c>
      <c r="G11" s="8"/>
      <c r="H11" s="17" t="s">
        <v>51</v>
      </c>
      <c r="I11" s="18" t="s">
        <v>69</v>
      </c>
      <c r="J11" s="8"/>
    </row>
    <row r="12" spans="1:10" x14ac:dyDescent="0.2">
      <c r="A12" s="7">
        <v>0.6</v>
      </c>
      <c r="B12" s="7">
        <v>0.83887500000000004</v>
      </c>
      <c r="D12" s="6" t="s">
        <v>43</v>
      </c>
      <c r="E12" s="7">
        <v>378.2</v>
      </c>
      <c r="F12" s="7">
        <v>364.7</v>
      </c>
      <c r="G12" s="8"/>
      <c r="H12" s="17" t="s">
        <v>70</v>
      </c>
      <c r="I12" s="18" t="s">
        <v>50</v>
      </c>
      <c r="J12" s="8"/>
    </row>
    <row r="13" spans="1:10" x14ac:dyDescent="0.2">
      <c r="A13" s="7">
        <v>0.8916231</v>
      </c>
      <c r="B13" s="7">
        <v>0.95950380000000002</v>
      </c>
      <c r="D13" s="6"/>
      <c r="E13" s="7"/>
      <c r="F13" s="7"/>
      <c r="G13" s="8"/>
      <c r="H13" s="6" t="s">
        <v>71</v>
      </c>
      <c r="I13" s="7" t="s">
        <v>72</v>
      </c>
      <c r="J13" s="8"/>
    </row>
    <row r="14" spans="1:10" x14ac:dyDescent="0.2">
      <c r="A14" s="7">
        <v>0.63232650000000001</v>
      </c>
      <c r="B14" s="7">
        <v>0.43158800000000003</v>
      </c>
      <c r="D14" s="6" t="s">
        <v>44</v>
      </c>
      <c r="E14" s="7">
        <v>5615</v>
      </c>
      <c r="F14" s="7">
        <v>3120</v>
      </c>
      <c r="G14" s="8"/>
      <c r="H14" s="6" t="s">
        <v>73</v>
      </c>
      <c r="I14" s="7" t="s">
        <v>74</v>
      </c>
      <c r="J14" s="8"/>
    </row>
    <row r="15" spans="1:10" ht="17" thickBot="1" x14ac:dyDescent="0.25">
      <c r="A15" s="7">
        <v>0.66895970000000005</v>
      </c>
      <c r="B15" s="7">
        <v>0.97572930000000002</v>
      </c>
      <c r="D15" s="19" t="s">
        <v>45</v>
      </c>
      <c r="E15" s="20">
        <v>7184</v>
      </c>
      <c r="F15" s="20">
        <v>4625</v>
      </c>
      <c r="G15" s="8"/>
      <c r="H15" s="22" t="s">
        <v>75</v>
      </c>
      <c r="I15" s="11">
        <v>91</v>
      </c>
      <c r="J15" s="23"/>
    </row>
    <row r="16" spans="1:10" x14ac:dyDescent="0.2">
      <c r="A16" s="7">
        <v>1.3462609999999999</v>
      </c>
      <c r="B16" s="7">
        <v>0.60718130000000003</v>
      </c>
      <c r="D16" s="15"/>
      <c r="E16" s="16"/>
      <c r="F16" s="16"/>
      <c r="G16" s="8"/>
      <c r="H16" s="6"/>
      <c r="I16" s="7"/>
      <c r="J16" s="8"/>
    </row>
    <row r="17" spans="1:10" x14ac:dyDescent="0.2">
      <c r="A17" s="7">
        <v>0.94392030000000005</v>
      </c>
      <c r="B17" s="7">
        <v>0.75324369999999996</v>
      </c>
      <c r="D17" s="17" t="s">
        <v>46</v>
      </c>
      <c r="E17" s="7"/>
      <c r="F17" s="7"/>
      <c r="G17" s="8"/>
      <c r="H17" s="6" t="s">
        <v>76</v>
      </c>
      <c r="I17" s="7"/>
      <c r="J17" s="8"/>
    </row>
    <row r="18" spans="1:10" x14ac:dyDescent="0.2">
      <c r="A18" s="7">
        <v>0.96723440000000005</v>
      </c>
      <c r="B18" s="7">
        <v>0.77557399999999999</v>
      </c>
      <c r="D18" s="6" t="s">
        <v>47</v>
      </c>
      <c r="E18" s="7">
        <v>2.2389999999999999</v>
      </c>
      <c r="F18" s="7">
        <v>1.7969999999999999</v>
      </c>
      <c r="G18" s="8"/>
      <c r="H18" s="6" t="s">
        <v>77</v>
      </c>
      <c r="I18" s="7">
        <v>0.95879999999999999</v>
      </c>
      <c r="J18" s="8"/>
    </row>
    <row r="19" spans="1:10" x14ac:dyDescent="0.2">
      <c r="A19" s="7">
        <v>1.5895429999999999</v>
      </c>
      <c r="B19" s="7">
        <v>0.32134970000000002</v>
      </c>
      <c r="D19" s="6" t="s">
        <v>48</v>
      </c>
      <c r="E19" s="7">
        <v>0.32640000000000002</v>
      </c>
      <c r="F19" s="7">
        <v>0.40720000000000001</v>
      </c>
      <c r="G19" s="8"/>
      <c r="H19" s="6" t="s">
        <v>78</v>
      </c>
      <c r="I19" s="7">
        <v>0.51439999999999997</v>
      </c>
      <c r="J19" s="8"/>
    </row>
    <row r="20" spans="1:10" x14ac:dyDescent="0.2">
      <c r="A20" s="7">
        <v>0.96575089999999997</v>
      </c>
      <c r="B20" s="7">
        <v>0.42930279999999998</v>
      </c>
      <c r="D20" s="17" t="s">
        <v>49</v>
      </c>
      <c r="E20" s="18" t="s">
        <v>50</v>
      </c>
      <c r="F20" s="18" t="s">
        <v>50</v>
      </c>
      <c r="G20" s="8"/>
      <c r="H20" s="6" t="s">
        <v>79</v>
      </c>
      <c r="I20" s="7">
        <v>-0.44440000000000002</v>
      </c>
      <c r="J20" s="8"/>
    </row>
    <row r="21" spans="1:10" ht="17" thickBot="1" x14ac:dyDescent="0.25">
      <c r="A21" s="7">
        <v>0.98563869999999998</v>
      </c>
      <c r="B21" s="7">
        <v>0.4203904</v>
      </c>
      <c r="D21" s="17" t="s">
        <v>51</v>
      </c>
      <c r="E21" s="18" t="s">
        <v>52</v>
      </c>
      <c r="F21" s="18" t="s">
        <v>52</v>
      </c>
      <c r="G21" s="8"/>
      <c r="H21" s="22" t="s">
        <v>80</v>
      </c>
      <c r="I21" s="11">
        <v>-0.38969999999999999</v>
      </c>
      <c r="J21" s="23"/>
    </row>
    <row r="22" spans="1:10" x14ac:dyDescent="0.2">
      <c r="A22" s="7">
        <v>1.3777159999999999</v>
      </c>
      <c r="B22" s="7">
        <v>1.0851139999999999</v>
      </c>
      <c r="D22" s="15"/>
      <c r="E22" s="16"/>
      <c r="F22" s="16"/>
      <c r="G22" s="8"/>
    </row>
    <row r="23" spans="1:10" x14ac:dyDescent="0.2">
      <c r="A23" s="7">
        <v>1.3560460000000001</v>
      </c>
      <c r="B23" s="7">
        <v>0.49388969999999999</v>
      </c>
      <c r="D23" s="17" t="s">
        <v>53</v>
      </c>
      <c r="E23" s="7"/>
      <c r="F23" s="7"/>
      <c r="G23" s="8"/>
    </row>
    <row r="24" spans="1:10" x14ac:dyDescent="0.2">
      <c r="A24" s="7">
        <v>0.98604119999999995</v>
      </c>
      <c r="B24" s="7">
        <v>0.33694800000000003</v>
      </c>
      <c r="D24" s="6" t="s">
        <v>54</v>
      </c>
      <c r="E24" s="7">
        <v>0.92869999999999997</v>
      </c>
      <c r="F24" s="7">
        <v>0.94450000000000001</v>
      </c>
      <c r="G24" s="8"/>
    </row>
    <row r="25" spans="1:10" x14ac:dyDescent="0.2">
      <c r="A25" s="7">
        <v>0.98437739999999996</v>
      </c>
      <c r="B25" s="7">
        <v>1.142674</v>
      </c>
      <c r="D25" s="6" t="s">
        <v>48</v>
      </c>
      <c r="E25" s="7">
        <v>0.1027</v>
      </c>
      <c r="F25" s="7">
        <v>0.18759999999999999</v>
      </c>
      <c r="G25" s="8"/>
    </row>
    <row r="26" spans="1:10" x14ac:dyDescent="0.2">
      <c r="A26" s="7"/>
      <c r="B26" s="7">
        <v>0.56910110000000003</v>
      </c>
      <c r="D26" s="6" t="s">
        <v>49</v>
      </c>
      <c r="E26" s="7" t="s">
        <v>50</v>
      </c>
      <c r="F26" s="7" t="s">
        <v>50</v>
      </c>
      <c r="G26" s="8"/>
    </row>
    <row r="27" spans="1:10" ht="17" thickBot="1" x14ac:dyDescent="0.25">
      <c r="A27" s="11"/>
      <c r="B27" s="11">
        <v>0.33849299999999999</v>
      </c>
      <c r="D27" s="6" t="s">
        <v>51</v>
      </c>
      <c r="E27" s="7" t="s">
        <v>52</v>
      </c>
      <c r="F27" s="7" t="s">
        <v>52</v>
      </c>
      <c r="G27" s="8"/>
    </row>
    <row r="28" spans="1:10" x14ac:dyDescent="0.2">
      <c r="D28" s="15"/>
      <c r="E28" s="16"/>
      <c r="F28" s="16"/>
      <c r="G28" s="8"/>
    </row>
    <row r="29" spans="1:10" x14ac:dyDescent="0.2">
      <c r="D29" s="17" t="s">
        <v>55</v>
      </c>
      <c r="E29" s="7"/>
      <c r="F29" s="7"/>
      <c r="G29" s="8"/>
    </row>
    <row r="30" spans="1:10" x14ac:dyDescent="0.2">
      <c r="D30" s="6" t="s">
        <v>56</v>
      </c>
      <c r="E30" s="7">
        <v>0.1893</v>
      </c>
      <c r="F30" s="7">
        <v>0.15040000000000001</v>
      </c>
      <c r="G30" s="8"/>
    </row>
    <row r="31" spans="1:10" x14ac:dyDescent="0.2">
      <c r="D31" s="6" t="s">
        <v>48</v>
      </c>
      <c r="E31" s="7">
        <v>3.2000000000000001E-2</v>
      </c>
      <c r="F31" s="7">
        <v>0.15060000000000001</v>
      </c>
      <c r="G31" s="8"/>
    </row>
    <row r="32" spans="1:10" x14ac:dyDescent="0.2">
      <c r="D32" s="17" t="s">
        <v>49</v>
      </c>
      <c r="E32" s="18" t="s">
        <v>57</v>
      </c>
      <c r="F32" s="18" t="s">
        <v>50</v>
      </c>
      <c r="G32" s="8"/>
    </row>
    <row r="33" spans="4:7" x14ac:dyDescent="0.2">
      <c r="D33" s="6" t="s">
        <v>51</v>
      </c>
      <c r="E33" s="7" t="s">
        <v>58</v>
      </c>
      <c r="F33" s="7" t="s">
        <v>52</v>
      </c>
      <c r="G33" s="8"/>
    </row>
    <row r="34" spans="4:7" x14ac:dyDescent="0.2">
      <c r="D34" s="6"/>
      <c r="E34" s="7"/>
      <c r="F34" s="7"/>
      <c r="G34" s="8"/>
    </row>
    <row r="35" spans="4:7" x14ac:dyDescent="0.2">
      <c r="D35" s="15" t="s">
        <v>59</v>
      </c>
      <c r="E35" s="16">
        <v>147191</v>
      </c>
      <c r="F35" s="16">
        <v>96811</v>
      </c>
      <c r="G3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dilp 2 intensity GR100 Ru- </vt:lpstr>
      <vt:lpstr>GR100 Ru+</vt:lpstr>
      <vt:lpstr>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Atilano</dc:creator>
  <cp:lastModifiedBy>Magda Atilano</cp:lastModifiedBy>
  <dcterms:created xsi:type="dcterms:W3CDTF">2020-12-23T11:53:35Z</dcterms:created>
  <dcterms:modified xsi:type="dcterms:W3CDTF">2021-02-17T08:46:35Z</dcterms:modified>
</cp:coreProperties>
</file>