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bro\Desktop\Alkbh7 Paper (2020-05-04 Final)\Resub\Source Files for final eLife submission\"/>
    </mc:Choice>
  </mc:AlternateContent>
  <xr:revisionPtr revIDLastSave="0" documentId="13_ncr:1_{72032B7F-EC14-462B-9933-74F3B3F5692C}" xr6:coauthVersionLast="45" xr6:coauthVersionMax="45" xr10:uidLastSave="{00000000-0000-0000-0000-000000000000}"/>
  <bookViews>
    <workbookView xWindow="3360" yWindow="645" windowWidth="16740" windowHeight="13590" tabRatio="792" xr2:uid="{00000000-000D-0000-FFFF-FFFF00000000}"/>
  </bookViews>
  <sheets>
    <sheet name="P-OH Promx Raw" sheetId="24" r:id="rId1"/>
    <sheet name="P-OH Promx Fin" sheetId="25" r:id="rId2"/>
    <sheet name="WB Quant" sheetId="27" r:id="rId3"/>
    <sheet name="Enzymes" sheetId="14" r:id="rId4"/>
    <sheet name="XF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7" l="1"/>
  <c r="D10" i="27"/>
  <c r="C11" i="27"/>
  <c r="D11" i="27"/>
  <c r="C12" i="27"/>
  <c r="K63" i="16" l="1"/>
  <c r="K45" i="16" s="1"/>
  <c r="R8" i="14" l="1"/>
  <c r="Q8" i="14"/>
  <c r="R7" i="14"/>
  <c r="Q7" i="14"/>
  <c r="S8" i="14"/>
  <c r="S5" i="14"/>
  <c r="R5" i="14"/>
  <c r="Q5" i="14"/>
  <c r="R4" i="14"/>
  <c r="Q4" i="14"/>
  <c r="AZ5" i="24"/>
  <c r="AZ6" i="24"/>
  <c r="AZ7" i="24"/>
  <c r="AZ8" i="24"/>
  <c r="AZ9" i="24"/>
  <c r="AZ10" i="24"/>
  <c r="AZ11" i="24"/>
  <c r="AZ12" i="24"/>
  <c r="AZ13" i="24"/>
  <c r="AZ14" i="24"/>
  <c r="AZ15" i="24"/>
  <c r="AZ16" i="24"/>
  <c r="AZ17" i="24"/>
  <c r="AZ18" i="24"/>
  <c r="AZ19" i="24"/>
  <c r="AZ20" i="24"/>
  <c r="AZ21" i="24"/>
  <c r="AZ22" i="24"/>
  <c r="AZ23" i="24"/>
  <c r="AZ24" i="24"/>
  <c r="AZ25" i="24"/>
  <c r="AZ26" i="24"/>
  <c r="AZ27" i="24"/>
  <c r="AZ28" i="24"/>
  <c r="AZ29" i="24"/>
  <c r="AZ30" i="24"/>
  <c r="AZ31" i="24"/>
  <c r="AZ32" i="24"/>
  <c r="AZ33" i="24"/>
  <c r="AZ34" i="24"/>
  <c r="AZ35" i="24"/>
  <c r="AZ36" i="24"/>
  <c r="AZ37" i="24"/>
  <c r="AZ38" i="24"/>
  <c r="AZ39" i="24"/>
  <c r="AZ40" i="24"/>
  <c r="AZ41" i="24"/>
  <c r="AZ42" i="24"/>
  <c r="AZ43" i="24"/>
  <c r="AZ44" i="24"/>
  <c r="AZ45" i="24"/>
  <c r="AZ46" i="24"/>
  <c r="AZ47" i="24"/>
  <c r="AZ48" i="24"/>
  <c r="AZ49" i="24"/>
  <c r="AZ50" i="24"/>
  <c r="AZ51" i="24"/>
  <c r="AZ52" i="24"/>
  <c r="AZ53" i="24"/>
  <c r="AZ54" i="24"/>
  <c r="AZ55" i="24"/>
  <c r="AZ56" i="24"/>
  <c r="AZ57" i="24"/>
  <c r="AZ58" i="24"/>
  <c r="AZ59" i="24"/>
  <c r="AZ60" i="24"/>
  <c r="AZ61" i="24"/>
  <c r="AZ62" i="24"/>
  <c r="AZ63" i="24"/>
  <c r="AZ64" i="24"/>
  <c r="AZ65" i="24"/>
  <c r="AZ66" i="24"/>
  <c r="AZ67" i="24"/>
  <c r="AZ68" i="24"/>
  <c r="AZ69" i="24"/>
  <c r="AZ70" i="24"/>
  <c r="AZ71" i="24"/>
  <c r="AZ72" i="24"/>
  <c r="AZ73" i="24"/>
  <c r="AZ74" i="24"/>
  <c r="AZ75" i="24"/>
  <c r="AZ76" i="24"/>
  <c r="AZ77" i="24"/>
  <c r="AZ78" i="24"/>
  <c r="AZ79" i="24"/>
  <c r="AZ80" i="24"/>
  <c r="AZ81" i="24"/>
  <c r="AZ82" i="24"/>
  <c r="AZ83" i="24"/>
  <c r="AZ84" i="24"/>
  <c r="AZ85" i="24"/>
  <c r="AZ86" i="24"/>
  <c r="AZ87" i="24"/>
  <c r="AZ88" i="24"/>
  <c r="AZ89" i="24"/>
  <c r="AZ90" i="24"/>
  <c r="AZ91" i="24"/>
  <c r="AZ92" i="24"/>
  <c r="AZ93" i="24"/>
  <c r="AZ94" i="24"/>
  <c r="AZ95" i="24"/>
  <c r="AZ96" i="24"/>
  <c r="AZ97" i="24"/>
  <c r="AZ98" i="24"/>
  <c r="AZ99" i="24"/>
  <c r="AZ100" i="24"/>
  <c r="AZ101" i="24"/>
  <c r="AZ102" i="24"/>
  <c r="AZ103" i="24"/>
  <c r="AZ104" i="24"/>
  <c r="AZ105" i="24"/>
  <c r="AZ106" i="24"/>
  <c r="AZ107" i="24"/>
  <c r="AZ108" i="24"/>
  <c r="AZ109" i="24"/>
  <c r="AZ110" i="24"/>
  <c r="AZ111" i="24"/>
  <c r="AZ112" i="24"/>
  <c r="AZ113" i="24"/>
  <c r="AZ114" i="24"/>
  <c r="AZ115" i="24"/>
  <c r="AZ116" i="24"/>
  <c r="AZ117" i="24"/>
  <c r="AZ118" i="24"/>
  <c r="AZ119" i="24"/>
  <c r="AZ120" i="24"/>
  <c r="AZ121" i="24"/>
  <c r="AZ122" i="24"/>
  <c r="AZ123" i="24"/>
  <c r="AZ124" i="24"/>
  <c r="AZ125" i="24"/>
  <c r="AZ126" i="24"/>
  <c r="AZ127" i="24"/>
  <c r="AZ128" i="24"/>
  <c r="AZ129" i="24"/>
  <c r="AZ130" i="24"/>
  <c r="AZ131" i="24"/>
  <c r="AZ132" i="24"/>
  <c r="AZ133" i="24"/>
  <c r="AZ134" i="24"/>
  <c r="AZ135" i="24"/>
  <c r="AZ136" i="24"/>
  <c r="AZ137" i="24"/>
  <c r="AZ138" i="24"/>
  <c r="AZ139" i="24"/>
  <c r="AZ140" i="24"/>
  <c r="AZ141" i="24"/>
  <c r="AZ142" i="24"/>
  <c r="AZ143" i="24"/>
  <c r="AZ144" i="24"/>
  <c r="AZ145" i="24"/>
  <c r="AZ146" i="24"/>
  <c r="AZ147" i="24"/>
  <c r="AZ148" i="24"/>
  <c r="AZ149" i="24"/>
  <c r="AZ150" i="24"/>
  <c r="AZ151" i="24"/>
  <c r="AZ152" i="24"/>
  <c r="AZ153" i="24"/>
  <c r="AZ154" i="24"/>
  <c r="AZ155" i="24"/>
  <c r="AZ156" i="24"/>
  <c r="AZ157" i="24"/>
  <c r="AZ158" i="24"/>
  <c r="AZ159" i="24"/>
  <c r="AZ160" i="24"/>
  <c r="AZ161" i="24"/>
  <c r="AZ162" i="24"/>
  <c r="AZ163" i="24"/>
  <c r="AZ164" i="24"/>
  <c r="AZ165" i="24"/>
  <c r="AZ166" i="24"/>
  <c r="AZ167" i="24"/>
  <c r="AZ168" i="24"/>
  <c r="AZ169" i="24"/>
  <c r="AZ170" i="24"/>
  <c r="AZ171" i="24"/>
  <c r="AZ172" i="24"/>
  <c r="AZ173" i="24"/>
  <c r="AZ174" i="24"/>
  <c r="AZ175" i="24"/>
  <c r="AZ176" i="24"/>
  <c r="AZ177" i="24"/>
  <c r="AZ178" i="24"/>
  <c r="AZ179" i="24"/>
  <c r="AZ180" i="24"/>
  <c r="AZ181" i="24"/>
  <c r="AZ182" i="24"/>
  <c r="AZ183" i="24"/>
  <c r="AZ184" i="24"/>
  <c r="AZ185" i="24"/>
  <c r="AZ186" i="24"/>
  <c r="AZ187" i="24"/>
  <c r="AZ188" i="24"/>
  <c r="AZ189" i="24"/>
  <c r="AZ190" i="24"/>
  <c r="AZ191" i="24"/>
  <c r="AZ192" i="24"/>
  <c r="AZ193" i="24"/>
  <c r="AZ194" i="24"/>
  <c r="AZ195" i="24"/>
  <c r="AZ196" i="24"/>
  <c r="AZ197" i="24"/>
  <c r="AZ198" i="24"/>
  <c r="AZ199" i="24"/>
  <c r="AZ200" i="24"/>
  <c r="AZ201" i="24"/>
  <c r="AZ202" i="24"/>
  <c r="AZ203" i="24"/>
  <c r="AZ204" i="24"/>
  <c r="AZ205" i="24"/>
  <c r="AZ206" i="24"/>
  <c r="AZ207" i="24"/>
  <c r="AZ208" i="24"/>
  <c r="AZ209" i="24"/>
  <c r="AZ210" i="24"/>
  <c r="AZ211" i="24"/>
  <c r="AZ212" i="24"/>
  <c r="AZ213" i="24"/>
  <c r="AZ214" i="24"/>
  <c r="AZ215" i="24"/>
  <c r="AZ216" i="24"/>
  <c r="AZ217" i="24"/>
  <c r="AZ218" i="24"/>
  <c r="AZ219" i="24"/>
  <c r="AZ220" i="24"/>
  <c r="AZ221" i="24"/>
  <c r="AZ222" i="24"/>
  <c r="AZ223" i="24"/>
  <c r="AZ224" i="24"/>
  <c r="AZ225" i="24"/>
  <c r="AZ226" i="24"/>
  <c r="AZ227" i="24"/>
  <c r="AZ228" i="24"/>
  <c r="AZ229" i="24"/>
  <c r="AZ230" i="24"/>
  <c r="AZ231" i="24"/>
  <c r="AZ232" i="24"/>
  <c r="AZ233" i="24"/>
  <c r="AZ234" i="24"/>
  <c r="AZ235" i="24"/>
  <c r="AZ236" i="24"/>
  <c r="AZ237" i="24"/>
  <c r="AZ238" i="24"/>
  <c r="AZ239" i="24"/>
  <c r="AZ240" i="24"/>
  <c r="AZ241" i="24"/>
  <c r="AZ242" i="24"/>
  <c r="AZ243" i="24"/>
  <c r="AZ244" i="24"/>
  <c r="AZ245" i="24"/>
  <c r="AZ246" i="24"/>
  <c r="AZ247" i="24"/>
  <c r="AZ248" i="24"/>
  <c r="AZ249" i="24"/>
  <c r="AZ250" i="24"/>
  <c r="AZ251" i="24"/>
  <c r="AZ252" i="24"/>
  <c r="AZ253" i="24"/>
  <c r="AZ254" i="24"/>
  <c r="AZ255" i="24"/>
  <c r="AZ256" i="24"/>
  <c r="AZ257" i="24"/>
  <c r="AZ258" i="24"/>
  <c r="AZ259" i="24"/>
  <c r="AZ260" i="24"/>
  <c r="AZ261" i="24"/>
  <c r="AZ262" i="24"/>
  <c r="AZ263" i="24"/>
  <c r="AZ264" i="24"/>
  <c r="AZ265" i="24"/>
  <c r="AZ266" i="24"/>
  <c r="AZ267" i="24"/>
  <c r="AZ268" i="24"/>
  <c r="AZ269" i="24"/>
  <c r="AZ270" i="24"/>
  <c r="AZ271" i="24"/>
  <c r="AZ272" i="24"/>
  <c r="AZ273" i="24"/>
  <c r="AZ274" i="24"/>
  <c r="AZ275" i="24"/>
  <c r="AZ276" i="24"/>
  <c r="AZ277" i="24"/>
  <c r="AZ278" i="24"/>
  <c r="AZ279" i="24"/>
  <c r="AZ280" i="24"/>
  <c r="AZ281" i="24"/>
  <c r="AZ282" i="24"/>
  <c r="AZ283" i="24"/>
  <c r="AZ284" i="24"/>
  <c r="AZ285" i="24"/>
  <c r="AZ286" i="24"/>
  <c r="AZ287" i="24"/>
  <c r="AZ288" i="24"/>
  <c r="AZ289" i="24"/>
  <c r="AZ290" i="24"/>
  <c r="AZ291" i="24"/>
  <c r="AZ292" i="24"/>
  <c r="AZ293" i="24"/>
  <c r="AZ294" i="24"/>
  <c r="AZ295" i="24"/>
  <c r="AZ296" i="24"/>
  <c r="AZ297" i="24"/>
  <c r="AZ298" i="24"/>
  <c r="AZ299" i="24"/>
  <c r="AZ300" i="24"/>
  <c r="AZ301" i="24"/>
  <c r="AZ302" i="24"/>
  <c r="AZ303" i="24"/>
  <c r="AZ304" i="24"/>
  <c r="AZ305" i="24"/>
  <c r="AZ306" i="24"/>
  <c r="AZ307" i="24"/>
  <c r="AZ308" i="24"/>
  <c r="AZ309" i="24"/>
  <c r="AZ310" i="24"/>
  <c r="AZ311" i="24"/>
  <c r="AZ312" i="24"/>
  <c r="AZ313" i="24"/>
  <c r="AZ314" i="24"/>
  <c r="AZ315" i="24"/>
  <c r="AZ316" i="24"/>
  <c r="AZ317" i="24"/>
  <c r="AZ318" i="24"/>
  <c r="AZ319" i="24"/>
  <c r="AZ320" i="24"/>
  <c r="AZ321" i="24"/>
  <c r="AZ322" i="24"/>
  <c r="AZ323" i="24"/>
  <c r="AZ324" i="24"/>
  <c r="AZ325" i="24"/>
  <c r="AZ326" i="24"/>
  <c r="AZ327" i="24"/>
  <c r="AZ328" i="24"/>
  <c r="AZ329" i="24"/>
  <c r="AZ330" i="24"/>
  <c r="AZ331" i="24"/>
  <c r="AZ332" i="24"/>
  <c r="AZ333" i="24"/>
  <c r="AZ334" i="24"/>
  <c r="AZ335" i="24"/>
  <c r="AZ336" i="24"/>
  <c r="AZ337" i="24"/>
  <c r="AZ338" i="24"/>
  <c r="AZ339" i="24"/>
  <c r="AZ340" i="24"/>
  <c r="AZ341" i="24"/>
  <c r="AZ342" i="24"/>
  <c r="AZ343" i="24"/>
  <c r="AZ344" i="24"/>
  <c r="AZ345" i="24"/>
  <c r="AZ346" i="24"/>
  <c r="AZ347" i="24"/>
  <c r="AZ348" i="24"/>
  <c r="AZ349" i="24"/>
  <c r="AZ350" i="24"/>
  <c r="AZ351" i="24"/>
  <c r="AZ352" i="24"/>
  <c r="AZ353" i="24"/>
  <c r="AZ354" i="24"/>
  <c r="AZ355" i="24"/>
  <c r="AZ356" i="24"/>
  <c r="AZ357" i="24"/>
  <c r="AZ358" i="24"/>
  <c r="AZ359" i="24"/>
  <c r="AZ360" i="24"/>
  <c r="AZ361" i="24"/>
  <c r="AZ362" i="24"/>
  <c r="AZ363" i="24"/>
  <c r="AZ364" i="24"/>
  <c r="AZ365" i="24"/>
  <c r="AZ366" i="24"/>
  <c r="AZ367" i="24"/>
  <c r="AZ368" i="24"/>
  <c r="AZ369" i="24"/>
  <c r="AZ370" i="24"/>
  <c r="AZ371" i="24"/>
  <c r="AZ372" i="24"/>
  <c r="AZ373" i="24"/>
  <c r="AZ374" i="24"/>
  <c r="AZ375" i="24"/>
  <c r="AZ376" i="24"/>
  <c r="AZ377" i="24"/>
  <c r="AZ378" i="24"/>
  <c r="AZ379" i="24"/>
  <c r="AZ380" i="24"/>
  <c r="AZ381" i="24"/>
  <c r="AZ382" i="24"/>
  <c r="AZ383" i="24"/>
  <c r="AZ384" i="24"/>
  <c r="AZ385" i="24"/>
  <c r="AZ386" i="24"/>
  <c r="AZ387" i="24"/>
  <c r="AZ388" i="24"/>
  <c r="AZ389" i="24"/>
  <c r="AZ390" i="24"/>
  <c r="AZ391" i="24"/>
  <c r="AZ392" i="24"/>
  <c r="AZ393" i="24"/>
  <c r="AZ394" i="24"/>
  <c r="AZ395" i="24"/>
  <c r="AZ396" i="24"/>
  <c r="AZ397" i="24"/>
  <c r="AZ398" i="24"/>
  <c r="AZ399" i="24"/>
  <c r="AZ400" i="24"/>
  <c r="AZ401" i="24"/>
  <c r="AZ402" i="24"/>
  <c r="AZ403" i="24"/>
  <c r="AZ404" i="24"/>
  <c r="AZ405" i="24"/>
  <c r="AZ406" i="24"/>
  <c r="AZ407" i="24"/>
  <c r="AZ408" i="24"/>
  <c r="AZ409" i="24"/>
  <c r="AZ410" i="24"/>
  <c r="AZ411" i="24"/>
  <c r="AZ412" i="24"/>
  <c r="AZ413" i="24"/>
  <c r="AZ414" i="24"/>
  <c r="AZ415" i="24"/>
  <c r="AZ416" i="24"/>
  <c r="AZ417" i="24"/>
  <c r="AZ418" i="24"/>
  <c r="AZ419" i="24"/>
  <c r="AZ420" i="24"/>
  <c r="AZ421" i="24"/>
  <c r="AZ422" i="24"/>
  <c r="AZ423" i="24"/>
  <c r="AZ424" i="24"/>
  <c r="AZ425" i="24"/>
  <c r="AZ426" i="24"/>
  <c r="AZ427" i="24"/>
  <c r="AZ428" i="24"/>
  <c r="AZ429" i="24"/>
  <c r="AZ430" i="24"/>
  <c r="AZ431" i="24"/>
  <c r="AZ432" i="24"/>
  <c r="AZ433" i="24"/>
  <c r="AZ434" i="24"/>
  <c r="AZ435" i="24"/>
  <c r="AZ436" i="24"/>
  <c r="AZ437" i="24"/>
  <c r="AZ438" i="24"/>
  <c r="AZ439" i="24"/>
  <c r="AZ440" i="24"/>
  <c r="AZ441" i="24"/>
  <c r="AZ442" i="24"/>
  <c r="AZ443" i="24"/>
  <c r="AZ444" i="24"/>
  <c r="AZ445" i="24"/>
  <c r="AZ446" i="24"/>
  <c r="AZ447" i="24"/>
  <c r="AZ448" i="24"/>
  <c r="AZ449" i="24"/>
  <c r="AZ450" i="24"/>
  <c r="AZ451" i="24"/>
  <c r="AZ452" i="24"/>
  <c r="AZ453" i="24"/>
  <c r="AZ454" i="24"/>
  <c r="AZ455" i="24"/>
  <c r="AZ456" i="24"/>
  <c r="AZ457" i="24"/>
  <c r="AZ458" i="24"/>
  <c r="AZ459" i="24"/>
  <c r="AZ460" i="24"/>
  <c r="AZ461" i="24"/>
  <c r="AZ462" i="24"/>
  <c r="AZ463" i="24"/>
  <c r="AZ464" i="24"/>
  <c r="AZ465" i="24"/>
  <c r="AZ466" i="24"/>
  <c r="AZ467" i="24"/>
  <c r="AZ468" i="24"/>
  <c r="AZ469" i="24"/>
  <c r="AZ470" i="24"/>
  <c r="AZ471" i="24"/>
  <c r="AZ472" i="24"/>
  <c r="AZ473" i="24"/>
  <c r="AZ474" i="24"/>
  <c r="AZ475" i="24"/>
  <c r="AZ476" i="24"/>
  <c r="AZ477" i="24"/>
  <c r="AZ478" i="24"/>
  <c r="AZ479" i="24"/>
  <c r="AZ480" i="24"/>
  <c r="AZ481" i="24"/>
  <c r="AZ482" i="24"/>
  <c r="AZ483" i="24"/>
  <c r="AZ484" i="24"/>
  <c r="AZ485" i="24"/>
  <c r="AZ486" i="24"/>
  <c r="AZ487" i="24"/>
  <c r="AZ488" i="24"/>
  <c r="AZ489" i="24"/>
  <c r="AZ490" i="24"/>
  <c r="AZ491" i="24"/>
  <c r="AZ492" i="24"/>
  <c r="AZ493" i="24"/>
  <c r="AZ494" i="24"/>
  <c r="AZ495" i="24"/>
  <c r="AZ496" i="24"/>
  <c r="AZ497" i="24"/>
  <c r="AZ498" i="24"/>
  <c r="AZ499" i="24"/>
  <c r="AZ500" i="24"/>
  <c r="AZ501" i="24"/>
  <c r="AZ502" i="24"/>
  <c r="AZ503" i="24"/>
  <c r="AZ504" i="24"/>
  <c r="AZ505" i="24"/>
  <c r="AZ506" i="24"/>
  <c r="AZ507" i="24"/>
  <c r="AZ508" i="24"/>
  <c r="AZ509" i="24"/>
  <c r="AZ510" i="24"/>
  <c r="AZ511" i="24"/>
  <c r="AZ512" i="24"/>
  <c r="AZ513" i="24"/>
  <c r="AZ514" i="24"/>
  <c r="AZ515" i="24"/>
  <c r="AZ516" i="24"/>
  <c r="AZ517" i="24"/>
  <c r="AZ518" i="24"/>
  <c r="AZ519" i="24"/>
  <c r="AZ520" i="24"/>
  <c r="AZ521" i="24"/>
  <c r="AZ522" i="24"/>
  <c r="AZ523" i="24"/>
  <c r="AZ524" i="24"/>
  <c r="AZ525" i="24"/>
  <c r="AZ526" i="24"/>
  <c r="AZ527" i="24"/>
  <c r="AZ528" i="24"/>
  <c r="AZ529" i="24"/>
  <c r="AZ530" i="24"/>
  <c r="AZ531" i="24"/>
  <c r="AZ532" i="24"/>
  <c r="AZ533" i="24"/>
  <c r="AZ534" i="24"/>
  <c r="AZ535" i="24"/>
  <c r="AZ536" i="24"/>
  <c r="AZ537" i="24"/>
  <c r="AZ538" i="24"/>
  <c r="AZ539" i="24"/>
  <c r="AZ540" i="24"/>
  <c r="AZ541" i="24"/>
  <c r="AZ542" i="24"/>
  <c r="AZ543" i="24"/>
  <c r="AZ544" i="24"/>
  <c r="AZ545" i="24"/>
  <c r="AZ546" i="24"/>
  <c r="AZ547" i="24"/>
  <c r="AZ548" i="24"/>
  <c r="AZ549" i="24"/>
  <c r="AZ550" i="24"/>
  <c r="AZ551" i="24"/>
  <c r="AZ552" i="24"/>
  <c r="AZ553" i="24"/>
  <c r="AZ554" i="24"/>
  <c r="AZ555" i="24"/>
  <c r="AZ556" i="24"/>
  <c r="AZ557" i="24"/>
  <c r="AZ558" i="24"/>
  <c r="AZ559" i="24"/>
  <c r="AZ560" i="24"/>
  <c r="AZ561" i="24"/>
  <c r="AZ562" i="24"/>
  <c r="AZ563" i="24"/>
  <c r="AZ564" i="24"/>
  <c r="AZ565" i="24"/>
  <c r="AZ566" i="24"/>
  <c r="AZ567" i="24"/>
  <c r="AZ568" i="24"/>
  <c r="AZ569" i="24"/>
  <c r="AZ570" i="24"/>
  <c r="AZ571" i="24"/>
  <c r="AZ572" i="24"/>
  <c r="AZ573" i="24"/>
  <c r="AZ574" i="24"/>
  <c r="AZ575" i="24"/>
  <c r="AZ576" i="24"/>
  <c r="AZ577" i="24"/>
  <c r="AZ578" i="24"/>
  <c r="AZ579" i="24"/>
  <c r="AZ580" i="24"/>
  <c r="AZ581" i="24"/>
  <c r="AZ582" i="24"/>
  <c r="AZ583" i="24"/>
  <c r="AZ584" i="24"/>
  <c r="AZ585" i="24"/>
  <c r="AZ586" i="24"/>
  <c r="AZ587" i="24"/>
  <c r="AZ588" i="24"/>
  <c r="AZ589" i="24"/>
  <c r="AZ590" i="24"/>
  <c r="AZ591" i="24"/>
  <c r="AZ592" i="24"/>
  <c r="AZ593" i="24"/>
  <c r="AZ594" i="24"/>
  <c r="AZ595" i="24"/>
  <c r="AZ596" i="24"/>
  <c r="AZ597" i="24"/>
  <c r="AZ598" i="24"/>
  <c r="AZ599" i="24"/>
  <c r="AZ600" i="24"/>
  <c r="AZ601" i="24"/>
  <c r="AZ602" i="24"/>
  <c r="AZ603" i="24"/>
  <c r="AZ604" i="24"/>
  <c r="AZ605" i="24"/>
  <c r="AZ606" i="24"/>
  <c r="AZ607" i="24"/>
  <c r="AZ608" i="24"/>
  <c r="AZ609" i="24"/>
  <c r="AZ610" i="24"/>
  <c r="AZ611" i="24"/>
  <c r="AZ612" i="24"/>
  <c r="AZ613" i="24"/>
  <c r="AZ614" i="24"/>
  <c r="AZ615" i="24"/>
  <c r="AZ616" i="24"/>
  <c r="AZ617" i="24"/>
  <c r="AZ618" i="24"/>
  <c r="AZ619" i="24"/>
  <c r="AZ620" i="24"/>
  <c r="AZ621" i="24"/>
  <c r="AZ622" i="24"/>
  <c r="AZ623" i="24"/>
  <c r="AZ624" i="24"/>
  <c r="AZ625" i="24"/>
  <c r="AZ626" i="24"/>
  <c r="AZ627" i="24"/>
  <c r="AZ628" i="24"/>
  <c r="AZ629" i="24"/>
  <c r="AZ630" i="24"/>
  <c r="AZ631" i="24"/>
  <c r="AZ632" i="24"/>
  <c r="AZ633" i="24"/>
  <c r="AZ634" i="24"/>
  <c r="AZ635" i="24"/>
  <c r="AZ636" i="24"/>
  <c r="AZ637" i="24"/>
  <c r="AZ638" i="24"/>
  <c r="AZ639" i="24"/>
  <c r="AZ640" i="24"/>
  <c r="AZ641" i="24"/>
  <c r="AZ642" i="24"/>
  <c r="AZ643" i="24"/>
  <c r="AZ644" i="24"/>
  <c r="AZ645" i="24"/>
  <c r="AZ646" i="24"/>
  <c r="AZ647" i="24"/>
  <c r="AZ648" i="24"/>
  <c r="AZ649" i="24"/>
  <c r="AZ650" i="24"/>
  <c r="AZ651" i="24"/>
  <c r="AZ652" i="24"/>
  <c r="AZ653" i="24"/>
  <c r="AZ654" i="24"/>
  <c r="AZ655" i="24"/>
  <c r="AZ656" i="24"/>
  <c r="AZ657" i="24"/>
  <c r="AZ658" i="24"/>
  <c r="AZ659" i="24"/>
  <c r="AZ660" i="24"/>
  <c r="AZ661" i="24"/>
  <c r="AZ662" i="24"/>
  <c r="AZ663" i="24"/>
  <c r="AZ664" i="24"/>
  <c r="AZ665" i="24"/>
  <c r="AZ666" i="24"/>
  <c r="AZ667" i="24"/>
  <c r="AZ668" i="24"/>
  <c r="AZ669" i="24"/>
  <c r="AZ670" i="24"/>
  <c r="AZ671" i="24"/>
  <c r="AZ672" i="24"/>
  <c r="AZ673" i="24"/>
  <c r="AZ674" i="24"/>
  <c r="AZ675" i="24"/>
  <c r="AZ676" i="24"/>
  <c r="AZ677" i="24"/>
  <c r="AZ678" i="24"/>
  <c r="AZ679" i="24"/>
  <c r="AZ680" i="24"/>
  <c r="AZ681" i="24"/>
  <c r="AZ682" i="24"/>
  <c r="AZ683" i="24"/>
  <c r="AZ684" i="24"/>
  <c r="AZ685" i="24"/>
  <c r="AZ686" i="24"/>
  <c r="AZ687" i="24"/>
  <c r="AZ688" i="24"/>
  <c r="AZ689" i="24"/>
  <c r="AZ690" i="24"/>
  <c r="AZ691" i="24"/>
  <c r="AZ692" i="24"/>
  <c r="AZ693" i="24"/>
  <c r="AZ694" i="24"/>
  <c r="AZ695" i="24"/>
  <c r="AZ696" i="24"/>
  <c r="AZ697" i="24"/>
  <c r="AZ698" i="24"/>
  <c r="AZ699" i="24"/>
  <c r="AZ700" i="24"/>
  <c r="AZ701" i="24"/>
  <c r="AZ702" i="24"/>
  <c r="AZ703" i="24"/>
  <c r="AZ704" i="24"/>
  <c r="AZ705" i="24"/>
  <c r="AZ706" i="24"/>
  <c r="AZ707" i="24"/>
  <c r="AZ708" i="24"/>
  <c r="AZ709" i="24"/>
  <c r="AZ710" i="24"/>
  <c r="AZ711" i="24"/>
  <c r="AZ712" i="24"/>
  <c r="AZ713" i="24"/>
  <c r="AZ714" i="24"/>
  <c r="AZ715" i="24"/>
  <c r="AZ716" i="24"/>
  <c r="AZ717" i="24"/>
  <c r="AZ718" i="24"/>
  <c r="AZ719" i="24"/>
  <c r="AZ720" i="24"/>
  <c r="AZ721" i="24"/>
  <c r="AZ722" i="24"/>
  <c r="AZ723" i="24"/>
  <c r="AZ724" i="24"/>
  <c r="AZ725" i="24"/>
  <c r="AZ726" i="24"/>
  <c r="AZ727" i="24"/>
  <c r="AZ728" i="24"/>
  <c r="AZ729" i="24"/>
  <c r="AZ730" i="24"/>
  <c r="AZ731" i="24"/>
  <c r="AZ732" i="24"/>
  <c r="AZ733" i="24"/>
  <c r="AZ734" i="24"/>
  <c r="AZ735" i="24"/>
  <c r="AZ736" i="24"/>
  <c r="AZ737" i="24"/>
  <c r="AZ738" i="24"/>
  <c r="AZ739" i="24"/>
  <c r="AZ740" i="24"/>
  <c r="AZ741" i="24"/>
  <c r="AZ742" i="24"/>
  <c r="AZ743" i="24"/>
  <c r="AZ744" i="24"/>
  <c r="AZ745" i="24"/>
  <c r="AZ746" i="24"/>
  <c r="AZ747" i="24"/>
  <c r="AZ748" i="24"/>
  <c r="AZ749" i="24"/>
  <c r="AZ750" i="24"/>
  <c r="AZ751" i="24"/>
  <c r="AZ752" i="24"/>
  <c r="AZ753" i="24"/>
  <c r="AZ754" i="24"/>
  <c r="AZ755" i="24"/>
  <c r="AZ756" i="24"/>
  <c r="AZ757" i="24"/>
  <c r="AZ758" i="24"/>
  <c r="AZ759" i="24"/>
  <c r="AZ760" i="24"/>
  <c r="AZ761" i="24"/>
  <c r="AZ762" i="24"/>
  <c r="AZ763" i="24"/>
  <c r="AZ764" i="24"/>
  <c r="AZ765" i="24"/>
  <c r="AZ766" i="24"/>
  <c r="AZ767" i="24"/>
  <c r="AZ768" i="24"/>
  <c r="AZ769" i="24"/>
  <c r="AZ770" i="24"/>
  <c r="AZ771" i="24"/>
  <c r="AZ772" i="24"/>
  <c r="AZ773" i="24"/>
  <c r="AZ774" i="24"/>
  <c r="AZ775" i="24"/>
  <c r="AZ776" i="24"/>
  <c r="AZ777" i="24"/>
  <c r="AZ778" i="24"/>
  <c r="AZ779" i="24"/>
  <c r="AZ780" i="24"/>
  <c r="AZ781" i="24"/>
  <c r="AZ4" i="24"/>
  <c r="AY4" i="24"/>
  <c r="AY6" i="24"/>
  <c r="AY7" i="24"/>
  <c r="AY8" i="24"/>
  <c r="AY9" i="24"/>
  <c r="AY10" i="24"/>
  <c r="AY11" i="24"/>
  <c r="AY12" i="24"/>
  <c r="AY13" i="24"/>
  <c r="AY14" i="24"/>
  <c r="AY15" i="24"/>
  <c r="AY16" i="24"/>
  <c r="AY17" i="24"/>
  <c r="AY18" i="24"/>
  <c r="AY19" i="24"/>
  <c r="AY20" i="24"/>
  <c r="AY21" i="24"/>
  <c r="AY22" i="24"/>
  <c r="AY23" i="24"/>
  <c r="AY24" i="24"/>
  <c r="AY25" i="24"/>
  <c r="AY26" i="24"/>
  <c r="AY27" i="24"/>
  <c r="AY28" i="24"/>
  <c r="AY29" i="24"/>
  <c r="AY30" i="24"/>
  <c r="AY31" i="24"/>
  <c r="AY32" i="24"/>
  <c r="AY33" i="24"/>
  <c r="AY34" i="24"/>
  <c r="AY35" i="24"/>
  <c r="AY36" i="24"/>
  <c r="AY37" i="24"/>
  <c r="AY38" i="24"/>
  <c r="AY39" i="24"/>
  <c r="AY40" i="24"/>
  <c r="AY41" i="24"/>
  <c r="AY42" i="24"/>
  <c r="AY43" i="24"/>
  <c r="AY44" i="24"/>
  <c r="AY45" i="24"/>
  <c r="AY46" i="24"/>
  <c r="AY47" i="24"/>
  <c r="AY48" i="24"/>
  <c r="AY49" i="24"/>
  <c r="AY50" i="24"/>
  <c r="AY51" i="24"/>
  <c r="AY52" i="24"/>
  <c r="AY53" i="24"/>
  <c r="AY54" i="24"/>
  <c r="AY55" i="24"/>
  <c r="AY56" i="24"/>
  <c r="AY57" i="24"/>
  <c r="AY58" i="24"/>
  <c r="AY59" i="24"/>
  <c r="AY60" i="24"/>
  <c r="AY61" i="24"/>
  <c r="AY62" i="24"/>
  <c r="AY63" i="24"/>
  <c r="AY64" i="24"/>
  <c r="AY65" i="24"/>
  <c r="AY66" i="24"/>
  <c r="AY67" i="24"/>
  <c r="AY68" i="24"/>
  <c r="AY69" i="24"/>
  <c r="AY70" i="24"/>
  <c r="AY71" i="24"/>
  <c r="AY72" i="24"/>
  <c r="AY73" i="24"/>
  <c r="AY74" i="24"/>
  <c r="AY75" i="24"/>
  <c r="AY76" i="24"/>
  <c r="AY77" i="24"/>
  <c r="AY78" i="24"/>
  <c r="AY79" i="24"/>
  <c r="AY80" i="24"/>
  <c r="AY81" i="24"/>
  <c r="AY82" i="24"/>
  <c r="AY83" i="24"/>
  <c r="AY84" i="24"/>
  <c r="AY85" i="24"/>
  <c r="AY86" i="24"/>
  <c r="AY87" i="24"/>
  <c r="AY88" i="24"/>
  <c r="AY89" i="24"/>
  <c r="AY90" i="24"/>
  <c r="AY91" i="24"/>
  <c r="AY92" i="24"/>
  <c r="AY93" i="24"/>
  <c r="AY94" i="24"/>
  <c r="AY95" i="24"/>
  <c r="AY96" i="24"/>
  <c r="AY97" i="24"/>
  <c r="AY98" i="24"/>
  <c r="AY99" i="24"/>
  <c r="AY100" i="24"/>
  <c r="AY101" i="24"/>
  <c r="AY102" i="24"/>
  <c r="AY103" i="24"/>
  <c r="AY104" i="24"/>
  <c r="AY105" i="24"/>
  <c r="AY106" i="24"/>
  <c r="AY107" i="24"/>
  <c r="AY108" i="24"/>
  <c r="AY109" i="24"/>
  <c r="AY110" i="24"/>
  <c r="AY111" i="24"/>
  <c r="AY112" i="24"/>
  <c r="AY113" i="24"/>
  <c r="AY114" i="24"/>
  <c r="AY115" i="24"/>
  <c r="AY116" i="24"/>
  <c r="AY117" i="24"/>
  <c r="AY118" i="24"/>
  <c r="AY119" i="24"/>
  <c r="AY120" i="24"/>
  <c r="AY121" i="24"/>
  <c r="AY122" i="24"/>
  <c r="AY123" i="24"/>
  <c r="AY124" i="24"/>
  <c r="AY125" i="24"/>
  <c r="AY126" i="24"/>
  <c r="AY127" i="24"/>
  <c r="AY128" i="24"/>
  <c r="AY129" i="24"/>
  <c r="AY130" i="24"/>
  <c r="AY131" i="24"/>
  <c r="AY132" i="24"/>
  <c r="AY133" i="24"/>
  <c r="AY134" i="24"/>
  <c r="AY135" i="24"/>
  <c r="AY136" i="24"/>
  <c r="AY137" i="24"/>
  <c r="AY138" i="24"/>
  <c r="AY139" i="24"/>
  <c r="AY140" i="24"/>
  <c r="AY141" i="24"/>
  <c r="AY142" i="24"/>
  <c r="AY143" i="24"/>
  <c r="AY144" i="24"/>
  <c r="AY145" i="24"/>
  <c r="AY146" i="24"/>
  <c r="AY147" i="24"/>
  <c r="AY148" i="24"/>
  <c r="AY149" i="24"/>
  <c r="AY150" i="24"/>
  <c r="AY151" i="24"/>
  <c r="AY152" i="24"/>
  <c r="AY153" i="24"/>
  <c r="AY154" i="24"/>
  <c r="AY155" i="24"/>
  <c r="AY156" i="24"/>
  <c r="AY157" i="24"/>
  <c r="AY158" i="24"/>
  <c r="AY159" i="24"/>
  <c r="AY160" i="24"/>
  <c r="AY161" i="24"/>
  <c r="AY162" i="24"/>
  <c r="AY163" i="24"/>
  <c r="AY164" i="24"/>
  <c r="AY165" i="24"/>
  <c r="AY166" i="24"/>
  <c r="AY167" i="24"/>
  <c r="AY168" i="24"/>
  <c r="AY169" i="24"/>
  <c r="AY170" i="24"/>
  <c r="AY171" i="24"/>
  <c r="AY172" i="24"/>
  <c r="AY173" i="24"/>
  <c r="AY174" i="24"/>
  <c r="AY175" i="24"/>
  <c r="AY176" i="24"/>
  <c r="AY177" i="24"/>
  <c r="AY178" i="24"/>
  <c r="AY179" i="24"/>
  <c r="AY180" i="24"/>
  <c r="AY181" i="24"/>
  <c r="AY182" i="24"/>
  <c r="AY183" i="24"/>
  <c r="AY184" i="24"/>
  <c r="AY185" i="24"/>
  <c r="AY186" i="24"/>
  <c r="AY187" i="24"/>
  <c r="AY188" i="24"/>
  <c r="AY189" i="24"/>
  <c r="AY190" i="24"/>
  <c r="AY191" i="24"/>
  <c r="AY192" i="24"/>
  <c r="AY193" i="24"/>
  <c r="AY194" i="24"/>
  <c r="AY195" i="24"/>
  <c r="AY196" i="24"/>
  <c r="AY197" i="24"/>
  <c r="AY198" i="24"/>
  <c r="AY199" i="24"/>
  <c r="AY200" i="24"/>
  <c r="AY201" i="24"/>
  <c r="AY202" i="24"/>
  <c r="AY203" i="24"/>
  <c r="AY204" i="24"/>
  <c r="AY205" i="24"/>
  <c r="AY206" i="24"/>
  <c r="AY207" i="24"/>
  <c r="AY208" i="24"/>
  <c r="AY209" i="24"/>
  <c r="AY210" i="24"/>
  <c r="AY211" i="24"/>
  <c r="AY212" i="24"/>
  <c r="AY213" i="24"/>
  <c r="AY214" i="24"/>
  <c r="AY215" i="24"/>
  <c r="AY216" i="24"/>
  <c r="AY217" i="24"/>
  <c r="AY218" i="24"/>
  <c r="AY219" i="24"/>
  <c r="AY220" i="24"/>
  <c r="AY221" i="24"/>
  <c r="AY222" i="24"/>
  <c r="AY223" i="24"/>
  <c r="AY224" i="24"/>
  <c r="AY225" i="24"/>
  <c r="AY226" i="24"/>
  <c r="AY227" i="24"/>
  <c r="AY228" i="24"/>
  <c r="AY229" i="24"/>
  <c r="AY230" i="24"/>
  <c r="AY231" i="24"/>
  <c r="AY232" i="24"/>
  <c r="AY233" i="24"/>
  <c r="AY234" i="24"/>
  <c r="AY235" i="24"/>
  <c r="AY236" i="24"/>
  <c r="AY237" i="24"/>
  <c r="AY238" i="24"/>
  <c r="AY239" i="24"/>
  <c r="AY240" i="24"/>
  <c r="AY241" i="24"/>
  <c r="AY242" i="24"/>
  <c r="AY243" i="24"/>
  <c r="AY244" i="24"/>
  <c r="AY245" i="24"/>
  <c r="AY246" i="24"/>
  <c r="AY247" i="24"/>
  <c r="AY248" i="24"/>
  <c r="AY249" i="24"/>
  <c r="AY250" i="24"/>
  <c r="AY251" i="24"/>
  <c r="AY252" i="24"/>
  <c r="AY253" i="24"/>
  <c r="AY254" i="24"/>
  <c r="AY255" i="24"/>
  <c r="AY256" i="24"/>
  <c r="AY257" i="24"/>
  <c r="AY258" i="24"/>
  <c r="AY259" i="24"/>
  <c r="AY260" i="24"/>
  <c r="AY261" i="24"/>
  <c r="AY262" i="24"/>
  <c r="AY263" i="24"/>
  <c r="AY264" i="24"/>
  <c r="AY265" i="24"/>
  <c r="AY266" i="24"/>
  <c r="AY267" i="24"/>
  <c r="AY268" i="24"/>
  <c r="AY269" i="24"/>
  <c r="AY270" i="24"/>
  <c r="AY271" i="24"/>
  <c r="AY272" i="24"/>
  <c r="AY273" i="24"/>
  <c r="AY274" i="24"/>
  <c r="AY275" i="24"/>
  <c r="AY276" i="24"/>
  <c r="AY277" i="24"/>
  <c r="AY278" i="24"/>
  <c r="AY279" i="24"/>
  <c r="AY280" i="24"/>
  <c r="AY281" i="24"/>
  <c r="AY282" i="24"/>
  <c r="AY283" i="24"/>
  <c r="AY284" i="24"/>
  <c r="AY285" i="24"/>
  <c r="AY286" i="24"/>
  <c r="AY287" i="24"/>
  <c r="AY288" i="24"/>
  <c r="AY289" i="24"/>
  <c r="AY290" i="24"/>
  <c r="AY291" i="24"/>
  <c r="AY292" i="24"/>
  <c r="AY293" i="24"/>
  <c r="AY294" i="24"/>
  <c r="AY295" i="24"/>
  <c r="AY296" i="24"/>
  <c r="AY297" i="24"/>
  <c r="AY298" i="24"/>
  <c r="AY299" i="24"/>
  <c r="AY300" i="24"/>
  <c r="AY301" i="24"/>
  <c r="AY302" i="24"/>
  <c r="AY303" i="24"/>
  <c r="AY304" i="24"/>
  <c r="AY305" i="24"/>
  <c r="AY306" i="24"/>
  <c r="AY307" i="24"/>
  <c r="AY308" i="24"/>
  <c r="AY309" i="24"/>
  <c r="AY310" i="24"/>
  <c r="AY311" i="24"/>
  <c r="AY312" i="24"/>
  <c r="AY313" i="24"/>
  <c r="AY314" i="24"/>
  <c r="AY315" i="24"/>
  <c r="AY316" i="24"/>
  <c r="AY317" i="24"/>
  <c r="AY318" i="24"/>
  <c r="AY319" i="24"/>
  <c r="AY320" i="24"/>
  <c r="AY321" i="24"/>
  <c r="AY322" i="24"/>
  <c r="AY323" i="24"/>
  <c r="AY324" i="24"/>
  <c r="AY325" i="24"/>
  <c r="AY326" i="24"/>
  <c r="AY327" i="24"/>
  <c r="AY328" i="24"/>
  <c r="AY329" i="24"/>
  <c r="AY330" i="24"/>
  <c r="AY331" i="24"/>
  <c r="AY332" i="24"/>
  <c r="AY333" i="24"/>
  <c r="AY334" i="24"/>
  <c r="AY335" i="24"/>
  <c r="AY336" i="24"/>
  <c r="AY337" i="24"/>
  <c r="AY338" i="24"/>
  <c r="AY339" i="24"/>
  <c r="AY340" i="24"/>
  <c r="AY341" i="24"/>
  <c r="AY342" i="24"/>
  <c r="AY343" i="24"/>
  <c r="AY344" i="24"/>
  <c r="AY345" i="24"/>
  <c r="AY346" i="24"/>
  <c r="AY347" i="24"/>
  <c r="AY348" i="24"/>
  <c r="AY349" i="24"/>
  <c r="AY350" i="24"/>
  <c r="AY351" i="24"/>
  <c r="AY352" i="24"/>
  <c r="AY353" i="24"/>
  <c r="AY354" i="24"/>
  <c r="AY355" i="24"/>
  <c r="AY356" i="24"/>
  <c r="AY357" i="24"/>
  <c r="AY358" i="24"/>
  <c r="AY359" i="24"/>
  <c r="AY360" i="24"/>
  <c r="AY361" i="24"/>
  <c r="AY362" i="24"/>
  <c r="AY363" i="24"/>
  <c r="AY364" i="24"/>
  <c r="AY365" i="24"/>
  <c r="AY366" i="24"/>
  <c r="AY367" i="24"/>
  <c r="AY368" i="24"/>
  <c r="AY369" i="24"/>
  <c r="AY370" i="24"/>
  <c r="AY371" i="24"/>
  <c r="AY372" i="24"/>
  <c r="AY373" i="24"/>
  <c r="AY374" i="24"/>
  <c r="AY375" i="24"/>
  <c r="AY376" i="24"/>
  <c r="AY377" i="24"/>
  <c r="AY378" i="24"/>
  <c r="AY379" i="24"/>
  <c r="AY380" i="24"/>
  <c r="AY381" i="24"/>
  <c r="AY382" i="24"/>
  <c r="AY383" i="24"/>
  <c r="AY384" i="24"/>
  <c r="AY385" i="24"/>
  <c r="AY386" i="24"/>
  <c r="AY387" i="24"/>
  <c r="AY388" i="24"/>
  <c r="AY389" i="24"/>
  <c r="AY390" i="24"/>
  <c r="AY391" i="24"/>
  <c r="AY392" i="24"/>
  <c r="AY393" i="24"/>
  <c r="AY394" i="24"/>
  <c r="AY395" i="24"/>
  <c r="AY396" i="24"/>
  <c r="AY397" i="24"/>
  <c r="AY398" i="24"/>
  <c r="AY399" i="24"/>
  <c r="AY400" i="24"/>
  <c r="AY401" i="24"/>
  <c r="AY402" i="24"/>
  <c r="AY403" i="24"/>
  <c r="AY404" i="24"/>
  <c r="AY405" i="24"/>
  <c r="AY406" i="24"/>
  <c r="AY407" i="24"/>
  <c r="AY408" i="24"/>
  <c r="AY409" i="24"/>
  <c r="AY410" i="24"/>
  <c r="AY411" i="24"/>
  <c r="AY412" i="24"/>
  <c r="AY413" i="24"/>
  <c r="AY414" i="24"/>
  <c r="AY415" i="24"/>
  <c r="AY416" i="24"/>
  <c r="AY417" i="24"/>
  <c r="AY418" i="24"/>
  <c r="AY419" i="24"/>
  <c r="AY420" i="24"/>
  <c r="AY421" i="24"/>
  <c r="AY422" i="24"/>
  <c r="AY423" i="24"/>
  <c r="AY424" i="24"/>
  <c r="AY425" i="24"/>
  <c r="AY426" i="24"/>
  <c r="AY427" i="24"/>
  <c r="AY428" i="24"/>
  <c r="AY429" i="24"/>
  <c r="AY430" i="24"/>
  <c r="AY431" i="24"/>
  <c r="AY432" i="24"/>
  <c r="AY433" i="24"/>
  <c r="AY434" i="24"/>
  <c r="AY435" i="24"/>
  <c r="AY436" i="24"/>
  <c r="AY437" i="24"/>
  <c r="AY438" i="24"/>
  <c r="AY439" i="24"/>
  <c r="AY440" i="24"/>
  <c r="AY441" i="24"/>
  <c r="AY442" i="24"/>
  <c r="AY443" i="24"/>
  <c r="AY444" i="24"/>
  <c r="AY445" i="24"/>
  <c r="AY446" i="24"/>
  <c r="AY447" i="24"/>
  <c r="AY448" i="24"/>
  <c r="AY449" i="24"/>
  <c r="AY450" i="24"/>
  <c r="AY451" i="24"/>
  <c r="AY452" i="24"/>
  <c r="AY453" i="24"/>
  <c r="AY454" i="24"/>
  <c r="AY455" i="24"/>
  <c r="AY456" i="24"/>
  <c r="AY457" i="24"/>
  <c r="AY458" i="24"/>
  <c r="AY459" i="24"/>
  <c r="AY460" i="24"/>
  <c r="AY461" i="24"/>
  <c r="AY462" i="24"/>
  <c r="AY463" i="24"/>
  <c r="AY464" i="24"/>
  <c r="AY465" i="24"/>
  <c r="AY466" i="24"/>
  <c r="AY467" i="24"/>
  <c r="AY468" i="24"/>
  <c r="AY469" i="24"/>
  <c r="AY470" i="24"/>
  <c r="AY471" i="24"/>
  <c r="AY472" i="24"/>
  <c r="AY473" i="24"/>
  <c r="AY474" i="24"/>
  <c r="AY475" i="24"/>
  <c r="AY476" i="24"/>
  <c r="AY477" i="24"/>
  <c r="AY478" i="24"/>
  <c r="AY479" i="24"/>
  <c r="AY480" i="24"/>
  <c r="AY481" i="24"/>
  <c r="AY482" i="24"/>
  <c r="AY483" i="24"/>
  <c r="AY484" i="24"/>
  <c r="AY485" i="24"/>
  <c r="AY486" i="24"/>
  <c r="AY487" i="24"/>
  <c r="AY488" i="24"/>
  <c r="AY489" i="24"/>
  <c r="AY490" i="24"/>
  <c r="AY491" i="24"/>
  <c r="AY492" i="24"/>
  <c r="AY493" i="24"/>
  <c r="AY494" i="24"/>
  <c r="AY495" i="24"/>
  <c r="AY496" i="24"/>
  <c r="AY497" i="24"/>
  <c r="AY498" i="24"/>
  <c r="AY499" i="24"/>
  <c r="AY500" i="24"/>
  <c r="AY501" i="24"/>
  <c r="AY502" i="24"/>
  <c r="AY503" i="24"/>
  <c r="AY504" i="24"/>
  <c r="AY505" i="24"/>
  <c r="AY506" i="24"/>
  <c r="AY507" i="24"/>
  <c r="AY508" i="24"/>
  <c r="AY509" i="24"/>
  <c r="AY510" i="24"/>
  <c r="AY511" i="24"/>
  <c r="AY512" i="24"/>
  <c r="AY513" i="24"/>
  <c r="AY514" i="24"/>
  <c r="AY515" i="24"/>
  <c r="AY516" i="24"/>
  <c r="AY517" i="24"/>
  <c r="AY518" i="24"/>
  <c r="AY519" i="24"/>
  <c r="AY520" i="24"/>
  <c r="AY521" i="24"/>
  <c r="AY522" i="24"/>
  <c r="AY523" i="24"/>
  <c r="AY524" i="24"/>
  <c r="AY525" i="24"/>
  <c r="AY526" i="24"/>
  <c r="AY527" i="24"/>
  <c r="AY528" i="24"/>
  <c r="AY529" i="24"/>
  <c r="AY530" i="24"/>
  <c r="AY531" i="24"/>
  <c r="AY532" i="24"/>
  <c r="AY533" i="24"/>
  <c r="AY534" i="24"/>
  <c r="AY535" i="24"/>
  <c r="AY536" i="24"/>
  <c r="AY537" i="24"/>
  <c r="AY538" i="24"/>
  <c r="AY539" i="24"/>
  <c r="AY540" i="24"/>
  <c r="AY541" i="24"/>
  <c r="AY542" i="24"/>
  <c r="AY543" i="24"/>
  <c r="AY544" i="24"/>
  <c r="AY545" i="24"/>
  <c r="AY546" i="24"/>
  <c r="AY547" i="24"/>
  <c r="AY548" i="24"/>
  <c r="AY549" i="24"/>
  <c r="AY550" i="24"/>
  <c r="AY551" i="24"/>
  <c r="AY552" i="24"/>
  <c r="AY553" i="24"/>
  <c r="AY554" i="24"/>
  <c r="AY555" i="24"/>
  <c r="AY556" i="24"/>
  <c r="AY557" i="24"/>
  <c r="AY558" i="24"/>
  <c r="AY559" i="24"/>
  <c r="AY560" i="24"/>
  <c r="AY561" i="24"/>
  <c r="AY562" i="24"/>
  <c r="AY563" i="24"/>
  <c r="AY564" i="24"/>
  <c r="AY565" i="24"/>
  <c r="AY566" i="24"/>
  <c r="AY567" i="24"/>
  <c r="AY568" i="24"/>
  <c r="AY569" i="24"/>
  <c r="AY570" i="24"/>
  <c r="AY571" i="24"/>
  <c r="AY572" i="24"/>
  <c r="AY573" i="24"/>
  <c r="AY574" i="24"/>
  <c r="AY575" i="24"/>
  <c r="AY576" i="24"/>
  <c r="AY577" i="24"/>
  <c r="AY578" i="24"/>
  <c r="AY579" i="24"/>
  <c r="AY580" i="24"/>
  <c r="AY581" i="24"/>
  <c r="AY582" i="24"/>
  <c r="AY583" i="24"/>
  <c r="AY584" i="24"/>
  <c r="AY585" i="24"/>
  <c r="AY586" i="24"/>
  <c r="AY587" i="24"/>
  <c r="AY588" i="24"/>
  <c r="AY589" i="24"/>
  <c r="AY590" i="24"/>
  <c r="AY591" i="24"/>
  <c r="AY592" i="24"/>
  <c r="AY593" i="24"/>
  <c r="AY594" i="24"/>
  <c r="AY595" i="24"/>
  <c r="AY596" i="24"/>
  <c r="AY597" i="24"/>
  <c r="AY598" i="24"/>
  <c r="AY599" i="24"/>
  <c r="AY600" i="24"/>
  <c r="AY601" i="24"/>
  <c r="AY602" i="24"/>
  <c r="AY603" i="24"/>
  <c r="AY604" i="24"/>
  <c r="AY605" i="24"/>
  <c r="AY606" i="24"/>
  <c r="AY607" i="24"/>
  <c r="AY608" i="24"/>
  <c r="AY609" i="24"/>
  <c r="AY610" i="24"/>
  <c r="AY611" i="24"/>
  <c r="AY612" i="24"/>
  <c r="AY613" i="24"/>
  <c r="AY614" i="24"/>
  <c r="AY615" i="24"/>
  <c r="AY616" i="24"/>
  <c r="AY617" i="24"/>
  <c r="AY618" i="24"/>
  <c r="AY619" i="24"/>
  <c r="AY620" i="24"/>
  <c r="AY621" i="24"/>
  <c r="AY622" i="24"/>
  <c r="AY623" i="24"/>
  <c r="AY624" i="24"/>
  <c r="AY625" i="24"/>
  <c r="AY626" i="24"/>
  <c r="AY627" i="24"/>
  <c r="AY628" i="24"/>
  <c r="AY629" i="24"/>
  <c r="AY630" i="24"/>
  <c r="AY631" i="24"/>
  <c r="AY632" i="24"/>
  <c r="AY633" i="24"/>
  <c r="AY634" i="24"/>
  <c r="AY635" i="24"/>
  <c r="AY636" i="24"/>
  <c r="AY637" i="24"/>
  <c r="AY638" i="24"/>
  <c r="AY639" i="24"/>
  <c r="AY640" i="24"/>
  <c r="AY641" i="24"/>
  <c r="AY642" i="24"/>
  <c r="AY643" i="24"/>
  <c r="AY644" i="24"/>
  <c r="AY645" i="24"/>
  <c r="AY646" i="24"/>
  <c r="AY647" i="24"/>
  <c r="AY648" i="24"/>
  <c r="AY649" i="24"/>
  <c r="AY650" i="24"/>
  <c r="AY651" i="24"/>
  <c r="AY652" i="24"/>
  <c r="AY653" i="24"/>
  <c r="AY654" i="24"/>
  <c r="AY655" i="24"/>
  <c r="AY656" i="24"/>
  <c r="AY657" i="24"/>
  <c r="AY658" i="24"/>
  <c r="AY659" i="24"/>
  <c r="AY660" i="24"/>
  <c r="AY661" i="24"/>
  <c r="AY662" i="24"/>
  <c r="AY663" i="24"/>
  <c r="AY664" i="24"/>
  <c r="AY665" i="24"/>
  <c r="AY666" i="24"/>
  <c r="AY667" i="24"/>
  <c r="AY668" i="24"/>
  <c r="AY669" i="24"/>
  <c r="AY670" i="24"/>
  <c r="AY671" i="24"/>
  <c r="AY672" i="24"/>
  <c r="AY673" i="24"/>
  <c r="AY674" i="24"/>
  <c r="AY675" i="24"/>
  <c r="AY676" i="24"/>
  <c r="AY677" i="24"/>
  <c r="AY678" i="24"/>
  <c r="AY679" i="24"/>
  <c r="AY680" i="24"/>
  <c r="AY681" i="24"/>
  <c r="AY682" i="24"/>
  <c r="AY683" i="24"/>
  <c r="AY684" i="24"/>
  <c r="AY685" i="24"/>
  <c r="AY686" i="24"/>
  <c r="AY687" i="24"/>
  <c r="AY688" i="24"/>
  <c r="AY689" i="24"/>
  <c r="AY690" i="24"/>
  <c r="AY691" i="24"/>
  <c r="AY692" i="24"/>
  <c r="AY693" i="24"/>
  <c r="AY694" i="24"/>
  <c r="AY695" i="24"/>
  <c r="AY696" i="24"/>
  <c r="AY697" i="24"/>
  <c r="AY698" i="24"/>
  <c r="AY699" i="24"/>
  <c r="AY700" i="24"/>
  <c r="AY701" i="24"/>
  <c r="AY702" i="24"/>
  <c r="AY703" i="24"/>
  <c r="AY704" i="24"/>
  <c r="AY705" i="24"/>
  <c r="AY706" i="24"/>
  <c r="AY707" i="24"/>
  <c r="AY708" i="24"/>
  <c r="AY709" i="24"/>
  <c r="AY710" i="24"/>
  <c r="AY711" i="24"/>
  <c r="AY712" i="24"/>
  <c r="AY713" i="24"/>
  <c r="AY714" i="24"/>
  <c r="AY715" i="24"/>
  <c r="AY716" i="24"/>
  <c r="AY717" i="24"/>
  <c r="AY718" i="24"/>
  <c r="AY719" i="24"/>
  <c r="AY720" i="24"/>
  <c r="AY721" i="24"/>
  <c r="AY722" i="24"/>
  <c r="AY723" i="24"/>
  <c r="AY724" i="24"/>
  <c r="AY725" i="24"/>
  <c r="AY726" i="24"/>
  <c r="AY727" i="24"/>
  <c r="AY728" i="24"/>
  <c r="AY729" i="24"/>
  <c r="AY730" i="24"/>
  <c r="AY731" i="24"/>
  <c r="AY732" i="24"/>
  <c r="AY733" i="24"/>
  <c r="AY734" i="24"/>
  <c r="AY735" i="24"/>
  <c r="AY736" i="24"/>
  <c r="AY737" i="24"/>
  <c r="AY738" i="24"/>
  <c r="AY739" i="24"/>
  <c r="AY740" i="24"/>
  <c r="AY741" i="24"/>
  <c r="AY742" i="24"/>
  <c r="AY743" i="24"/>
  <c r="AY744" i="24"/>
  <c r="AY745" i="24"/>
  <c r="AY746" i="24"/>
  <c r="AY747" i="24"/>
  <c r="AY748" i="24"/>
  <c r="AY749" i="24"/>
  <c r="AY750" i="24"/>
  <c r="AY751" i="24"/>
  <c r="AY752" i="24"/>
  <c r="AY753" i="24"/>
  <c r="AY754" i="24"/>
  <c r="AY755" i="24"/>
  <c r="AY756" i="24"/>
  <c r="AY757" i="24"/>
  <c r="AY758" i="24"/>
  <c r="AY759" i="24"/>
  <c r="AY760" i="24"/>
  <c r="AY761" i="24"/>
  <c r="AY762" i="24"/>
  <c r="AY763" i="24"/>
  <c r="AY764" i="24"/>
  <c r="AY765" i="24"/>
  <c r="AY766" i="24"/>
  <c r="AY767" i="24"/>
  <c r="AY768" i="24"/>
  <c r="AY769" i="24"/>
  <c r="AY770" i="24"/>
  <c r="AY771" i="24"/>
  <c r="AY772" i="24"/>
  <c r="AY773" i="24"/>
  <c r="AY774" i="24"/>
  <c r="AY775" i="24"/>
  <c r="AY776" i="24"/>
  <c r="AY777" i="24"/>
  <c r="AY778" i="24"/>
  <c r="AY779" i="24"/>
  <c r="AY780" i="24"/>
  <c r="AY781" i="24"/>
  <c r="AY5" i="24"/>
  <c r="Q15" i="16" l="1"/>
  <c r="Q16" i="16"/>
  <c r="W6" i="25" l="1"/>
  <c r="W456" i="25" l="1"/>
  <c r="Y456" i="25" s="1"/>
  <c r="T456" i="25"/>
  <c r="S456" i="25"/>
  <c r="R456" i="25"/>
  <c r="Q456" i="25"/>
  <c r="P456" i="25"/>
  <c r="W455" i="25"/>
  <c r="Y455" i="25" s="1"/>
  <c r="T455" i="25"/>
  <c r="S455" i="25"/>
  <c r="R455" i="25"/>
  <c r="Q455" i="25"/>
  <c r="P455" i="25"/>
  <c r="W454" i="25"/>
  <c r="Y454" i="25" s="1"/>
  <c r="V454" i="25"/>
  <c r="T454" i="25"/>
  <c r="S454" i="25"/>
  <c r="R454" i="25"/>
  <c r="P454" i="25"/>
  <c r="W453" i="25"/>
  <c r="Y453" i="25" s="1"/>
  <c r="T453" i="25"/>
  <c r="S453" i="25"/>
  <c r="R453" i="25"/>
  <c r="Q453" i="25"/>
  <c r="P453" i="25"/>
  <c r="W452" i="25"/>
  <c r="Y452" i="25" s="1"/>
  <c r="T452" i="25"/>
  <c r="S452" i="25"/>
  <c r="R452" i="25"/>
  <c r="Q452" i="25"/>
  <c r="P452" i="25"/>
  <c r="Y451" i="25"/>
  <c r="W451" i="25"/>
  <c r="T451" i="25"/>
  <c r="S451" i="25"/>
  <c r="R451" i="25"/>
  <c r="Q451" i="25"/>
  <c r="P451" i="25"/>
  <c r="W450" i="25"/>
  <c r="Y450" i="25" s="1"/>
  <c r="T450" i="25"/>
  <c r="S450" i="25"/>
  <c r="R450" i="25"/>
  <c r="Q450" i="25"/>
  <c r="P450" i="25"/>
  <c r="W449" i="25"/>
  <c r="Y449" i="25" s="1"/>
  <c r="T449" i="25"/>
  <c r="S449" i="25"/>
  <c r="R449" i="25"/>
  <c r="U449" i="25" s="1"/>
  <c r="X449" i="25" s="1"/>
  <c r="Q449" i="25"/>
  <c r="P449" i="25"/>
  <c r="Y448" i="25"/>
  <c r="W448" i="25"/>
  <c r="S448" i="25"/>
  <c r="R448" i="25"/>
  <c r="Q448" i="25"/>
  <c r="P448" i="25"/>
  <c r="W447" i="25"/>
  <c r="Y447" i="25" s="1"/>
  <c r="T447" i="25"/>
  <c r="S447" i="25"/>
  <c r="R447" i="25"/>
  <c r="Q447" i="25"/>
  <c r="P447" i="25"/>
  <c r="W446" i="25"/>
  <c r="Y446" i="25" s="1"/>
  <c r="R446" i="25"/>
  <c r="Q446" i="25"/>
  <c r="Y445" i="25"/>
  <c r="W445" i="25"/>
  <c r="T445" i="25"/>
  <c r="S445" i="25"/>
  <c r="R445" i="25"/>
  <c r="V445" i="25" s="1"/>
  <c r="Q445" i="25"/>
  <c r="P445" i="25"/>
  <c r="Y444" i="25"/>
  <c r="W444" i="25"/>
  <c r="T444" i="25"/>
  <c r="S444" i="25"/>
  <c r="R444" i="25"/>
  <c r="U444" i="25" s="1"/>
  <c r="X444" i="25" s="1"/>
  <c r="Q444" i="25"/>
  <c r="P444" i="25"/>
  <c r="W443" i="25"/>
  <c r="Y443" i="25" s="1"/>
  <c r="T443" i="25"/>
  <c r="S443" i="25"/>
  <c r="R443" i="25"/>
  <c r="Q443" i="25"/>
  <c r="P443" i="25"/>
  <c r="W442" i="25"/>
  <c r="Y442" i="25" s="1"/>
  <c r="T442" i="25"/>
  <c r="S442" i="25"/>
  <c r="R442" i="25"/>
  <c r="Q442" i="25"/>
  <c r="P442" i="25"/>
  <c r="Y441" i="25"/>
  <c r="W441" i="25"/>
  <c r="T441" i="25"/>
  <c r="S441" i="25"/>
  <c r="V441" i="25" s="1"/>
  <c r="R441" i="25"/>
  <c r="Q441" i="25"/>
  <c r="P441" i="25"/>
  <c r="W440" i="25"/>
  <c r="Y440" i="25" s="1"/>
  <c r="T440" i="25"/>
  <c r="S440" i="25"/>
  <c r="R440" i="25"/>
  <c r="Q440" i="25"/>
  <c r="P440" i="25"/>
  <c r="W439" i="25"/>
  <c r="Y439" i="25" s="1"/>
  <c r="T439" i="25"/>
  <c r="S439" i="25"/>
  <c r="R439" i="25"/>
  <c r="Q439" i="25"/>
  <c r="P439" i="25"/>
  <c r="Y438" i="25"/>
  <c r="W438" i="25"/>
  <c r="T438" i="25"/>
  <c r="S438" i="25"/>
  <c r="R438" i="25"/>
  <c r="Q438" i="25"/>
  <c r="P438" i="25"/>
  <c r="W437" i="25"/>
  <c r="Y437" i="25" s="1"/>
  <c r="V437" i="25"/>
  <c r="T437" i="25"/>
  <c r="S437" i="25"/>
  <c r="R437" i="25"/>
  <c r="Q437" i="25"/>
  <c r="U437" i="25" s="1"/>
  <c r="X437" i="25" s="1"/>
  <c r="P437" i="25"/>
  <c r="W436" i="25"/>
  <c r="Y436" i="25" s="1"/>
  <c r="T436" i="25"/>
  <c r="S436" i="25"/>
  <c r="R436" i="25"/>
  <c r="Q436" i="25"/>
  <c r="P436" i="25"/>
  <c r="W435" i="25"/>
  <c r="Y435" i="25" s="1"/>
  <c r="T435" i="25"/>
  <c r="S435" i="25"/>
  <c r="R435" i="25"/>
  <c r="U435" i="25" s="1"/>
  <c r="X435" i="25" s="1"/>
  <c r="Q435" i="25"/>
  <c r="P435" i="25"/>
  <c r="W434" i="25"/>
  <c r="Y434" i="25" s="1"/>
  <c r="T434" i="25"/>
  <c r="S434" i="25"/>
  <c r="R434" i="25"/>
  <c r="Q434" i="25"/>
  <c r="P434" i="25"/>
  <c r="Y433" i="25"/>
  <c r="W433" i="25"/>
  <c r="T433" i="25"/>
  <c r="S433" i="25"/>
  <c r="R433" i="25"/>
  <c r="Q433" i="25"/>
  <c r="P433" i="25"/>
  <c r="V433" i="25" s="1"/>
  <c r="W432" i="25"/>
  <c r="Y432" i="25" s="1"/>
  <c r="T432" i="25"/>
  <c r="S432" i="25"/>
  <c r="R432" i="25"/>
  <c r="Q432" i="25"/>
  <c r="P432" i="25"/>
  <c r="U432" i="25" s="1"/>
  <c r="X432" i="25" s="1"/>
  <c r="W431" i="25"/>
  <c r="Y431" i="25" s="1"/>
  <c r="T431" i="25"/>
  <c r="S431" i="25"/>
  <c r="R431" i="25"/>
  <c r="Q431" i="25"/>
  <c r="P431" i="25"/>
  <c r="W430" i="25"/>
  <c r="Y430" i="25" s="1"/>
  <c r="T430" i="25"/>
  <c r="S430" i="25"/>
  <c r="R430" i="25"/>
  <c r="Q430" i="25"/>
  <c r="P430" i="25"/>
  <c r="W429" i="25"/>
  <c r="Y429" i="25" s="1"/>
  <c r="T429" i="25"/>
  <c r="S429" i="25"/>
  <c r="R429" i="25"/>
  <c r="Q429" i="25"/>
  <c r="P429" i="25"/>
  <c r="W428" i="25"/>
  <c r="Y428" i="25" s="1"/>
  <c r="T428" i="25"/>
  <c r="S428" i="25"/>
  <c r="R428" i="25"/>
  <c r="Q428" i="25"/>
  <c r="P428" i="25"/>
  <c r="U428" i="25" s="1"/>
  <c r="X428" i="25" s="1"/>
  <c r="W427" i="25"/>
  <c r="Y427" i="25" s="1"/>
  <c r="T427" i="25"/>
  <c r="S427" i="25"/>
  <c r="R427" i="25"/>
  <c r="Q427" i="25"/>
  <c r="P427" i="25"/>
  <c r="U427" i="25" s="1"/>
  <c r="X427" i="25" s="1"/>
  <c r="W426" i="25"/>
  <c r="Y426" i="25" s="1"/>
  <c r="T426" i="25"/>
  <c r="S426" i="25"/>
  <c r="R426" i="25"/>
  <c r="Q426" i="25"/>
  <c r="P426" i="25"/>
  <c r="W425" i="25"/>
  <c r="Y425" i="25" s="1"/>
  <c r="U425" i="25"/>
  <c r="X425" i="25" s="1"/>
  <c r="T425" i="25"/>
  <c r="S425" i="25"/>
  <c r="R425" i="25"/>
  <c r="Q425" i="25"/>
  <c r="V425" i="25" s="1"/>
  <c r="P425" i="25"/>
  <c r="W424" i="25"/>
  <c r="Y424" i="25" s="1"/>
  <c r="U424" i="25"/>
  <c r="X424" i="25" s="1"/>
  <c r="T424" i="25"/>
  <c r="S424" i="25"/>
  <c r="R424" i="25"/>
  <c r="Q424" i="25"/>
  <c r="P424" i="25"/>
  <c r="W423" i="25"/>
  <c r="Y423" i="25" s="1"/>
  <c r="T423" i="25"/>
  <c r="S423" i="25"/>
  <c r="R423" i="25"/>
  <c r="Q423" i="25"/>
  <c r="P423" i="25"/>
  <c r="W422" i="25"/>
  <c r="Y422" i="25" s="1"/>
  <c r="T422" i="25"/>
  <c r="S422" i="25"/>
  <c r="R422" i="25"/>
  <c r="Q422" i="25"/>
  <c r="P422" i="25"/>
  <c r="W421" i="25"/>
  <c r="Y421" i="25" s="1"/>
  <c r="T421" i="25"/>
  <c r="S421" i="25"/>
  <c r="R421" i="25"/>
  <c r="Q421" i="25"/>
  <c r="P421" i="25"/>
  <c r="W420" i="25"/>
  <c r="Y420" i="25" s="1"/>
  <c r="T420" i="25"/>
  <c r="S420" i="25"/>
  <c r="R420" i="25"/>
  <c r="Q420" i="25"/>
  <c r="P420" i="25"/>
  <c r="W419" i="25"/>
  <c r="Y419" i="25" s="1"/>
  <c r="T419" i="25"/>
  <c r="S419" i="25"/>
  <c r="R419" i="25"/>
  <c r="Q419" i="25"/>
  <c r="V419" i="25" s="1"/>
  <c r="P419" i="25"/>
  <c r="W418" i="25"/>
  <c r="Y418" i="25" s="1"/>
  <c r="T418" i="25"/>
  <c r="S418" i="25"/>
  <c r="R418" i="25"/>
  <c r="Q418" i="25"/>
  <c r="P418" i="25"/>
  <c r="W417" i="25"/>
  <c r="Y417" i="25" s="1"/>
  <c r="T417" i="25"/>
  <c r="S417" i="25"/>
  <c r="R417" i="25"/>
  <c r="Q417" i="25"/>
  <c r="P417" i="25"/>
  <c r="U417" i="25" s="1"/>
  <c r="X417" i="25" s="1"/>
  <c r="W416" i="25"/>
  <c r="Y416" i="25" s="1"/>
  <c r="T416" i="25"/>
  <c r="S416" i="25"/>
  <c r="R416" i="25"/>
  <c r="Q416" i="25"/>
  <c r="P416" i="25"/>
  <c r="W415" i="25"/>
  <c r="Y415" i="25" s="1"/>
  <c r="T415" i="25"/>
  <c r="S415" i="25"/>
  <c r="R415" i="25"/>
  <c r="Q415" i="25"/>
  <c r="P415" i="25"/>
  <c r="W414" i="25"/>
  <c r="Y414" i="25" s="1"/>
  <c r="T414" i="25"/>
  <c r="S414" i="25"/>
  <c r="R414" i="25"/>
  <c r="Q414" i="25"/>
  <c r="P414" i="25"/>
  <c r="W413" i="25"/>
  <c r="Y413" i="25" s="1"/>
  <c r="T413" i="25"/>
  <c r="S413" i="25"/>
  <c r="R413" i="25"/>
  <c r="Q413" i="25"/>
  <c r="P413" i="25"/>
  <c r="W412" i="25"/>
  <c r="Y412" i="25" s="1"/>
  <c r="T412" i="25"/>
  <c r="S412" i="25"/>
  <c r="R412" i="25"/>
  <c r="Q412" i="25"/>
  <c r="P412" i="25"/>
  <c r="W411" i="25"/>
  <c r="Y411" i="25" s="1"/>
  <c r="T411" i="25"/>
  <c r="S411" i="25"/>
  <c r="R411" i="25"/>
  <c r="Q411" i="25"/>
  <c r="P411" i="25"/>
  <c r="W410" i="25"/>
  <c r="Y410" i="25" s="1"/>
  <c r="T410" i="25"/>
  <c r="S410" i="25"/>
  <c r="R410" i="25"/>
  <c r="Q410" i="25"/>
  <c r="P410" i="25"/>
  <c r="W409" i="25"/>
  <c r="Y409" i="25" s="1"/>
  <c r="U409" i="25"/>
  <c r="X409" i="25" s="1"/>
  <c r="T409" i="25"/>
  <c r="S409" i="25"/>
  <c r="R409" i="25"/>
  <c r="Q409" i="25"/>
  <c r="P409" i="25"/>
  <c r="W408" i="25"/>
  <c r="Y408" i="25" s="1"/>
  <c r="U408" i="25"/>
  <c r="X408" i="25" s="1"/>
  <c r="T408" i="25"/>
  <c r="S408" i="25"/>
  <c r="R408" i="25"/>
  <c r="Q408" i="25"/>
  <c r="P408" i="25"/>
  <c r="W407" i="25"/>
  <c r="Y407" i="25" s="1"/>
  <c r="T407" i="25"/>
  <c r="S407" i="25"/>
  <c r="R407" i="25"/>
  <c r="Q407" i="25"/>
  <c r="P407" i="25"/>
  <c r="W406" i="25"/>
  <c r="Y406" i="25" s="1"/>
  <c r="T406" i="25"/>
  <c r="S406" i="25"/>
  <c r="R406" i="25"/>
  <c r="Q406" i="25"/>
  <c r="P406" i="25"/>
  <c r="W405" i="25"/>
  <c r="Y405" i="25" s="1"/>
  <c r="T405" i="25"/>
  <c r="S405" i="25"/>
  <c r="R405" i="25"/>
  <c r="Q405" i="25"/>
  <c r="P405" i="25"/>
  <c r="Y404" i="25"/>
  <c r="W404" i="25"/>
  <c r="T404" i="25"/>
  <c r="S404" i="25"/>
  <c r="R404" i="25"/>
  <c r="Q404" i="25"/>
  <c r="P404" i="25"/>
  <c r="W403" i="25"/>
  <c r="Y403" i="25" s="1"/>
  <c r="T403" i="25"/>
  <c r="S403" i="25"/>
  <c r="R403" i="25"/>
  <c r="Q403" i="25"/>
  <c r="P403" i="25"/>
  <c r="W402" i="25"/>
  <c r="Y402" i="25" s="1"/>
  <c r="T402" i="25"/>
  <c r="S402" i="25"/>
  <c r="R402" i="25"/>
  <c r="Q402" i="25"/>
  <c r="P402" i="25"/>
  <c r="W401" i="25"/>
  <c r="Y401" i="25" s="1"/>
  <c r="T401" i="25"/>
  <c r="S401" i="25"/>
  <c r="R401" i="25"/>
  <c r="Q401" i="25"/>
  <c r="P401" i="25"/>
  <c r="Y400" i="25"/>
  <c r="W400" i="25"/>
  <c r="T400" i="25"/>
  <c r="S400" i="25"/>
  <c r="R400" i="25"/>
  <c r="Q400" i="25"/>
  <c r="P400" i="25"/>
  <c r="W399" i="25"/>
  <c r="Y399" i="25" s="1"/>
  <c r="T399" i="25"/>
  <c r="S399" i="25"/>
  <c r="R399" i="25"/>
  <c r="Q399" i="25"/>
  <c r="P399" i="25"/>
  <c r="W398" i="25"/>
  <c r="Y398" i="25" s="1"/>
  <c r="T398" i="25"/>
  <c r="S398" i="25"/>
  <c r="R398" i="25"/>
  <c r="Q398" i="25"/>
  <c r="P398" i="25"/>
  <c r="W397" i="25"/>
  <c r="Y397" i="25" s="1"/>
  <c r="T397" i="25"/>
  <c r="S397" i="25"/>
  <c r="R397" i="25"/>
  <c r="Q397" i="25"/>
  <c r="P397" i="25"/>
  <c r="Y396" i="25"/>
  <c r="W396" i="25"/>
  <c r="T396" i="25"/>
  <c r="S396" i="25"/>
  <c r="R396" i="25"/>
  <c r="Q396" i="25"/>
  <c r="P396" i="25"/>
  <c r="W395" i="25"/>
  <c r="Y395" i="25" s="1"/>
  <c r="T395" i="25"/>
  <c r="S395" i="25"/>
  <c r="R395" i="25"/>
  <c r="Q395" i="25"/>
  <c r="P395" i="25"/>
  <c r="W394" i="25"/>
  <c r="Y394" i="25" s="1"/>
  <c r="T394" i="25"/>
  <c r="U394" i="25" s="1"/>
  <c r="X394" i="25" s="1"/>
  <c r="S394" i="25"/>
  <c r="R394" i="25"/>
  <c r="Q394" i="25"/>
  <c r="P394" i="25"/>
  <c r="W393" i="25"/>
  <c r="Y393" i="25" s="1"/>
  <c r="T393" i="25"/>
  <c r="S393" i="25"/>
  <c r="R393" i="25"/>
  <c r="Q393" i="25"/>
  <c r="P393" i="25"/>
  <c r="U393" i="25" s="1"/>
  <c r="X393" i="25" s="1"/>
  <c r="W392" i="25"/>
  <c r="Y392" i="25" s="1"/>
  <c r="T392" i="25"/>
  <c r="S392" i="25"/>
  <c r="R392" i="25"/>
  <c r="Q392" i="25"/>
  <c r="P392" i="25"/>
  <c r="W391" i="25"/>
  <c r="Y391" i="25" s="1"/>
  <c r="T391" i="25"/>
  <c r="S391" i="25"/>
  <c r="R391" i="25"/>
  <c r="Q391" i="25"/>
  <c r="P391" i="25"/>
  <c r="W390" i="25"/>
  <c r="Y390" i="25" s="1"/>
  <c r="T390" i="25"/>
  <c r="S390" i="25"/>
  <c r="R390" i="25"/>
  <c r="Q390" i="25"/>
  <c r="P390" i="25"/>
  <c r="W389" i="25"/>
  <c r="Y389" i="25" s="1"/>
  <c r="T389" i="25"/>
  <c r="S389" i="25"/>
  <c r="R389" i="25"/>
  <c r="Q389" i="25"/>
  <c r="U389" i="25" s="1"/>
  <c r="X389" i="25" s="1"/>
  <c r="P389" i="25"/>
  <c r="W388" i="25"/>
  <c r="Y388" i="25" s="1"/>
  <c r="T388" i="25"/>
  <c r="S388" i="25"/>
  <c r="R388" i="25"/>
  <c r="Q388" i="25"/>
  <c r="P388" i="25"/>
  <c r="W387" i="25"/>
  <c r="Y387" i="25" s="1"/>
  <c r="T387" i="25"/>
  <c r="S387" i="25"/>
  <c r="R387" i="25"/>
  <c r="Q387" i="25"/>
  <c r="P387" i="25"/>
  <c r="W386" i="25"/>
  <c r="Y386" i="25" s="1"/>
  <c r="T386" i="25"/>
  <c r="S386" i="25"/>
  <c r="R386" i="25"/>
  <c r="Q386" i="25"/>
  <c r="P386" i="25"/>
  <c r="W385" i="25"/>
  <c r="Y385" i="25" s="1"/>
  <c r="T385" i="25"/>
  <c r="S385" i="25"/>
  <c r="R385" i="25"/>
  <c r="Q385" i="25"/>
  <c r="V385" i="25" s="1"/>
  <c r="P385" i="25"/>
  <c r="W384" i="25"/>
  <c r="Y384" i="25" s="1"/>
  <c r="T384" i="25"/>
  <c r="S384" i="25"/>
  <c r="R384" i="25"/>
  <c r="Q384" i="25"/>
  <c r="P384" i="25"/>
  <c r="W383" i="25"/>
  <c r="Y383" i="25" s="1"/>
  <c r="T383" i="25"/>
  <c r="S383" i="25"/>
  <c r="R383" i="25"/>
  <c r="Q383" i="25"/>
  <c r="P383" i="25"/>
  <c r="W382" i="25"/>
  <c r="Y382" i="25" s="1"/>
  <c r="T382" i="25"/>
  <c r="S382" i="25"/>
  <c r="R382" i="25"/>
  <c r="Q382" i="25"/>
  <c r="P382" i="25"/>
  <c r="V382" i="25" s="1"/>
  <c r="W381" i="25"/>
  <c r="Y381" i="25" s="1"/>
  <c r="T381" i="25"/>
  <c r="S381" i="25"/>
  <c r="R381" i="25"/>
  <c r="Q381" i="25"/>
  <c r="P381" i="25"/>
  <c r="W380" i="25"/>
  <c r="Y380" i="25" s="1"/>
  <c r="T380" i="25"/>
  <c r="S380" i="25"/>
  <c r="R380" i="25"/>
  <c r="Q380" i="25"/>
  <c r="P380" i="25"/>
  <c r="W379" i="25"/>
  <c r="Y379" i="25" s="1"/>
  <c r="T379" i="25"/>
  <c r="S379" i="25"/>
  <c r="R379" i="25"/>
  <c r="Q379" i="25"/>
  <c r="P379" i="25"/>
  <c r="W378" i="25"/>
  <c r="Y378" i="25" s="1"/>
  <c r="T378" i="25"/>
  <c r="S378" i="25"/>
  <c r="R378" i="25"/>
  <c r="U378" i="25" s="1"/>
  <c r="X378" i="25" s="1"/>
  <c r="Q378" i="25"/>
  <c r="P378" i="25"/>
  <c r="W377" i="25"/>
  <c r="Y377" i="25" s="1"/>
  <c r="T377" i="25"/>
  <c r="S377" i="25"/>
  <c r="R377" i="25"/>
  <c r="Q377" i="25"/>
  <c r="P377" i="25"/>
  <c r="Y376" i="25"/>
  <c r="W376" i="25"/>
  <c r="T376" i="25"/>
  <c r="S376" i="25"/>
  <c r="R376" i="25"/>
  <c r="Q376" i="25"/>
  <c r="P376" i="25"/>
  <c r="Y375" i="25"/>
  <c r="W375" i="25"/>
  <c r="T375" i="25"/>
  <c r="S375" i="25"/>
  <c r="R375" i="25"/>
  <c r="Q375" i="25"/>
  <c r="P375" i="25"/>
  <c r="W374" i="25"/>
  <c r="Y374" i="25" s="1"/>
  <c r="T374" i="25"/>
  <c r="U374" i="25" s="1"/>
  <c r="X374" i="25" s="1"/>
  <c r="S374" i="25"/>
  <c r="R374" i="25"/>
  <c r="Q374" i="25"/>
  <c r="P374" i="25"/>
  <c r="W373" i="25"/>
  <c r="Y373" i="25" s="1"/>
  <c r="T373" i="25"/>
  <c r="S373" i="25"/>
  <c r="R373" i="25"/>
  <c r="Q373" i="25"/>
  <c r="P373" i="25"/>
  <c r="U373" i="25" s="1"/>
  <c r="X373" i="25" s="1"/>
  <c r="W372" i="25"/>
  <c r="Y372" i="25" s="1"/>
  <c r="T372" i="25"/>
  <c r="S372" i="25"/>
  <c r="R372" i="25"/>
  <c r="Q372" i="25"/>
  <c r="P372" i="25"/>
  <c r="W371" i="25"/>
  <c r="Y371" i="25" s="1"/>
  <c r="T371" i="25"/>
  <c r="S371" i="25"/>
  <c r="R371" i="25"/>
  <c r="Q371" i="25"/>
  <c r="P371" i="25"/>
  <c r="W370" i="25"/>
  <c r="Y370" i="25" s="1"/>
  <c r="T370" i="25"/>
  <c r="S370" i="25"/>
  <c r="R370" i="25"/>
  <c r="Q370" i="25"/>
  <c r="P370" i="25"/>
  <c r="V370" i="25" s="1"/>
  <c r="W369" i="25"/>
  <c r="Y369" i="25" s="1"/>
  <c r="T369" i="25"/>
  <c r="U369" i="25" s="1"/>
  <c r="X369" i="25" s="1"/>
  <c r="S369" i="25"/>
  <c r="R369" i="25"/>
  <c r="Q369" i="25"/>
  <c r="P369" i="25"/>
  <c r="Y368" i="25"/>
  <c r="W368" i="25"/>
  <c r="T368" i="25"/>
  <c r="S368" i="25"/>
  <c r="R368" i="25"/>
  <c r="Q368" i="25"/>
  <c r="P368" i="25"/>
  <c r="W367" i="25"/>
  <c r="Y367" i="25" s="1"/>
  <c r="T367" i="25"/>
  <c r="S367" i="25"/>
  <c r="R367" i="25"/>
  <c r="Q367" i="25"/>
  <c r="P367" i="25"/>
  <c r="W366" i="25"/>
  <c r="Y366" i="25" s="1"/>
  <c r="T366" i="25"/>
  <c r="S366" i="25"/>
  <c r="R366" i="25"/>
  <c r="Q366" i="25"/>
  <c r="P366" i="25"/>
  <c r="W365" i="25"/>
  <c r="Y365" i="25" s="1"/>
  <c r="T365" i="25"/>
  <c r="S365" i="25"/>
  <c r="R365" i="25"/>
  <c r="Q365" i="25"/>
  <c r="P365" i="25"/>
  <c r="W364" i="25"/>
  <c r="Y364" i="25" s="1"/>
  <c r="T364" i="25"/>
  <c r="S364" i="25"/>
  <c r="R364" i="25"/>
  <c r="Q364" i="25"/>
  <c r="P364" i="25"/>
  <c r="W363" i="25"/>
  <c r="Y363" i="25" s="1"/>
  <c r="T363" i="25"/>
  <c r="S363" i="25"/>
  <c r="R363" i="25"/>
  <c r="U363" i="25" s="1"/>
  <c r="X363" i="25" s="1"/>
  <c r="Q363" i="25"/>
  <c r="P363" i="25"/>
  <c r="W362" i="25"/>
  <c r="Y362" i="25" s="1"/>
  <c r="T362" i="25"/>
  <c r="S362" i="25"/>
  <c r="R362" i="25"/>
  <c r="Q362" i="25"/>
  <c r="U362" i="25" s="1"/>
  <c r="X362" i="25" s="1"/>
  <c r="P362" i="25"/>
  <c r="W361" i="25"/>
  <c r="Y361" i="25" s="1"/>
  <c r="T361" i="25"/>
  <c r="S361" i="25"/>
  <c r="R361" i="25"/>
  <c r="Q361" i="25"/>
  <c r="U361" i="25" s="1"/>
  <c r="X361" i="25" s="1"/>
  <c r="P361" i="25"/>
  <c r="V361" i="25" s="1"/>
  <c r="Y360" i="25"/>
  <c r="W360" i="25"/>
  <c r="T360" i="25"/>
  <c r="S360" i="25"/>
  <c r="R360" i="25"/>
  <c r="Q360" i="25"/>
  <c r="P360" i="25"/>
  <c r="W359" i="25"/>
  <c r="Y359" i="25" s="1"/>
  <c r="T359" i="25"/>
  <c r="S359" i="25"/>
  <c r="R359" i="25"/>
  <c r="Q359" i="25"/>
  <c r="P359" i="25"/>
  <c r="W358" i="25"/>
  <c r="Y358" i="25" s="1"/>
  <c r="T358" i="25"/>
  <c r="S358" i="25"/>
  <c r="R358" i="25"/>
  <c r="Q358" i="25"/>
  <c r="P358" i="25"/>
  <c r="W357" i="25"/>
  <c r="Y357" i="25" s="1"/>
  <c r="T357" i="25"/>
  <c r="U357" i="25" s="1"/>
  <c r="X357" i="25" s="1"/>
  <c r="S357" i="25"/>
  <c r="R357" i="25"/>
  <c r="Q357" i="25"/>
  <c r="P357" i="25"/>
  <c r="W356" i="25"/>
  <c r="Y356" i="25" s="1"/>
  <c r="T356" i="25"/>
  <c r="S356" i="25"/>
  <c r="R356" i="25"/>
  <c r="Q356" i="25"/>
  <c r="P356" i="25"/>
  <c r="W355" i="25"/>
  <c r="Y355" i="25" s="1"/>
  <c r="T355" i="25"/>
  <c r="S355" i="25"/>
  <c r="R355" i="25"/>
  <c r="Q355" i="25"/>
  <c r="P355" i="25"/>
  <c r="W354" i="25"/>
  <c r="Y354" i="25" s="1"/>
  <c r="T354" i="25"/>
  <c r="S354" i="25"/>
  <c r="R354" i="25"/>
  <c r="Q354" i="25"/>
  <c r="P354" i="25"/>
  <c r="W353" i="25"/>
  <c r="Y353" i="25" s="1"/>
  <c r="U353" i="25"/>
  <c r="X353" i="25" s="1"/>
  <c r="T353" i="25"/>
  <c r="S353" i="25"/>
  <c r="R353" i="25"/>
  <c r="Q353" i="25"/>
  <c r="P353" i="25"/>
  <c r="W352" i="25"/>
  <c r="Y352" i="25" s="1"/>
  <c r="T352" i="25"/>
  <c r="S352" i="25"/>
  <c r="R352" i="25"/>
  <c r="Q352" i="25"/>
  <c r="P352" i="25"/>
  <c r="W351" i="25"/>
  <c r="Y351" i="25" s="1"/>
  <c r="T351" i="25"/>
  <c r="S351" i="25"/>
  <c r="R351" i="25"/>
  <c r="Q351" i="25"/>
  <c r="P351" i="25"/>
  <c r="W350" i="25"/>
  <c r="Y350" i="25" s="1"/>
  <c r="T350" i="25"/>
  <c r="S350" i="25"/>
  <c r="R350" i="25"/>
  <c r="Q350" i="25"/>
  <c r="P350" i="25"/>
  <c r="W349" i="25"/>
  <c r="Y349" i="25" s="1"/>
  <c r="T349" i="25"/>
  <c r="S349" i="25"/>
  <c r="R349" i="25"/>
  <c r="Q349" i="25"/>
  <c r="P349" i="25"/>
  <c r="W348" i="25"/>
  <c r="Y348" i="25" s="1"/>
  <c r="T348" i="25"/>
  <c r="S348" i="25"/>
  <c r="R348" i="25"/>
  <c r="Q348" i="25"/>
  <c r="P348" i="25"/>
  <c r="W347" i="25"/>
  <c r="Y347" i="25" s="1"/>
  <c r="T347" i="25"/>
  <c r="S347" i="25"/>
  <c r="R347" i="25"/>
  <c r="Q347" i="25"/>
  <c r="P347" i="25"/>
  <c r="U347" i="25" s="1"/>
  <c r="X347" i="25" s="1"/>
  <c r="W346" i="25"/>
  <c r="Y346" i="25" s="1"/>
  <c r="T346" i="25"/>
  <c r="S346" i="25"/>
  <c r="R346" i="25"/>
  <c r="Q346" i="25"/>
  <c r="P346" i="25"/>
  <c r="W345" i="25"/>
  <c r="Y345" i="25" s="1"/>
  <c r="T345" i="25"/>
  <c r="S345" i="25"/>
  <c r="R345" i="25"/>
  <c r="Q345" i="25"/>
  <c r="V345" i="25" s="1"/>
  <c r="P345" i="25"/>
  <c r="W344" i="25"/>
  <c r="Y344" i="25" s="1"/>
  <c r="T344" i="25"/>
  <c r="S344" i="25"/>
  <c r="R344" i="25"/>
  <c r="Q344" i="25"/>
  <c r="P344" i="25"/>
  <c r="V344" i="25" s="1"/>
  <c r="W343" i="25"/>
  <c r="Y343" i="25" s="1"/>
  <c r="T343" i="25"/>
  <c r="S343" i="25"/>
  <c r="R343" i="25"/>
  <c r="Q343" i="25"/>
  <c r="P343" i="25"/>
  <c r="U343" i="25" s="1"/>
  <c r="X343" i="25" s="1"/>
  <c r="W342" i="25"/>
  <c r="Y342" i="25" s="1"/>
  <c r="T342" i="25"/>
  <c r="S342" i="25"/>
  <c r="R342" i="25"/>
  <c r="Q342" i="25"/>
  <c r="P342" i="25"/>
  <c r="W341" i="25"/>
  <c r="Y341" i="25" s="1"/>
  <c r="T341" i="25"/>
  <c r="S341" i="25"/>
  <c r="R341" i="25"/>
  <c r="Q341" i="25"/>
  <c r="P341" i="25"/>
  <c r="Y340" i="25"/>
  <c r="W340" i="25"/>
  <c r="T340" i="25"/>
  <c r="S340" i="25"/>
  <c r="R340" i="25"/>
  <c r="Q340" i="25"/>
  <c r="P340" i="25"/>
  <c r="W339" i="25"/>
  <c r="Y339" i="25" s="1"/>
  <c r="T339" i="25"/>
  <c r="S339" i="25"/>
  <c r="R339" i="25"/>
  <c r="Q339" i="25"/>
  <c r="P339" i="25"/>
  <c r="W338" i="25"/>
  <c r="Y338" i="25" s="1"/>
  <c r="T338" i="25"/>
  <c r="S338" i="25"/>
  <c r="R338" i="25"/>
  <c r="Q338" i="25"/>
  <c r="P338" i="25"/>
  <c r="W337" i="25"/>
  <c r="Y337" i="25" s="1"/>
  <c r="T337" i="25"/>
  <c r="S337" i="25"/>
  <c r="R337" i="25"/>
  <c r="Q337" i="25"/>
  <c r="P337" i="25"/>
  <c r="U337" i="25" s="1"/>
  <c r="X337" i="25" s="1"/>
  <c r="W336" i="25"/>
  <c r="Y336" i="25" s="1"/>
  <c r="T336" i="25"/>
  <c r="S336" i="25"/>
  <c r="R336" i="25"/>
  <c r="Q336" i="25"/>
  <c r="P336" i="25"/>
  <c r="W335" i="25"/>
  <c r="Y335" i="25" s="1"/>
  <c r="T335" i="25"/>
  <c r="S335" i="25"/>
  <c r="R335" i="25"/>
  <c r="Q335" i="25"/>
  <c r="P335" i="25"/>
  <c r="W334" i="25"/>
  <c r="Y334" i="25" s="1"/>
  <c r="T334" i="25"/>
  <c r="S334" i="25"/>
  <c r="R334" i="25"/>
  <c r="Q334" i="25"/>
  <c r="P334" i="25"/>
  <c r="W333" i="25"/>
  <c r="Y333" i="25" s="1"/>
  <c r="T333" i="25"/>
  <c r="S333" i="25"/>
  <c r="R333" i="25"/>
  <c r="Q333" i="25"/>
  <c r="V333" i="25" s="1"/>
  <c r="P333" i="25"/>
  <c r="W332" i="25"/>
  <c r="Y332" i="25" s="1"/>
  <c r="T332" i="25"/>
  <c r="S332" i="25"/>
  <c r="R332" i="25"/>
  <c r="Q332" i="25"/>
  <c r="P332" i="25"/>
  <c r="V332" i="25" s="1"/>
  <c r="W331" i="25"/>
  <c r="Y331" i="25" s="1"/>
  <c r="T331" i="25"/>
  <c r="S331" i="25"/>
  <c r="R331" i="25"/>
  <c r="Q331" i="25"/>
  <c r="U331" i="25" s="1"/>
  <c r="X331" i="25" s="1"/>
  <c r="P331" i="25"/>
  <c r="W330" i="25"/>
  <c r="Y330" i="25" s="1"/>
  <c r="U330" i="25"/>
  <c r="X330" i="25" s="1"/>
  <c r="T330" i="25"/>
  <c r="S330" i="25"/>
  <c r="R330" i="25"/>
  <c r="Q330" i="25"/>
  <c r="P330" i="25"/>
  <c r="W329" i="25"/>
  <c r="Y329" i="25" s="1"/>
  <c r="V329" i="25"/>
  <c r="U329" i="25"/>
  <c r="X329" i="25" s="1"/>
  <c r="T329" i="25"/>
  <c r="S329" i="25"/>
  <c r="R329" i="25"/>
  <c r="Q329" i="25"/>
  <c r="P329" i="25"/>
  <c r="W328" i="25"/>
  <c r="Y328" i="25" s="1"/>
  <c r="T328" i="25"/>
  <c r="S328" i="25"/>
  <c r="R328" i="25"/>
  <c r="Q328" i="25"/>
  <c r="P328" i="25"/>
  <c r="W327" i="25"/>
  <c r="Y327" i="25" s="1"/>
  <c r="T327" i="25"/>
  <c r="S327" i="25"/>
  <c r="R327" i="25"/>
  <c r="Q327" i="25"/>
  <c r="P327" i="25"/>
  <c r="U327" i="25" s="1"/>
  <c r="X327" i="25" s="1"/>
  <c r="W326" i="25"/>
  <c r="Y326" i="25" s="1"/>
  <c r="T326" i="25"/>
  <c r="S326" i="25"/>
  <c r="R326" i="25"/>
  <c r="Q326" i="25"/>
  <c r="P326" i="25"/>
  <c r="U326" i="25" s="1"/>
  <c r="X326" i="25" s="1"/>
  <c r="W325" i="25"/>
  <c r="Y325" i="25" s="1"/>
  <c r="T325" i="25"/>
  <c r="S325" i="25"/>
  <c r="R325" i="25"/>
  <c r="Q325" i="25"/>
  <c r="P325" i="25"/>
  <c r="Y324" i="25"/>
  <c r="W324" i="25"/>
  <c r="T324" i="25"/>
  <c r="S324" i="25"/>
  <c r="R324" i="25"/>
  <c r="Q324" i="25"/>
  <c r="P324" i="25"/>
  <c r="Y323" i="25"/>
  <c r="W323" i="25"/>
  <c r="T323" i="25"/>
  <c r="S323" i="25"/>
  <c r="R323" i="25"/>
  <c r="Q323" i="25"/>
  <c r="P323" i="25"/>
  <c r="W322" i="25"/>
  <c r="Y322" i="25" s="1"/>
  <c r="T322" i="25"/>
  <c r="S322" i="25"/>
  <c r="R322" i="25"/>
  <c r="Q322" i="25"/>
  <c r="P322" i="25"/>
  <c r="W321" i="25"/>
  <c r="Y321" i="25" s="1"/>
  <c r="U321" i="25"/>
  <c r="X321" i="25" s="1"/>
  <c r="T321" i="25"/>
  <c r="S321" i="25"/>
  <c r="R321" i="25"/>
  <c r="Q321" i="25"/>
  <c r="P321" i="25"/>
  <c r="W320" i="25"/>
  <c r="Y320" i="25" s="1"/>
  <c r="T320" i="25"/>
  <c r="S320" i="25"/>
  <c r="R320" i="25"/>
  <c r="Q320" i="25"/>
  <c r="P320" i="25"/>
  <c r="W319" i="25"/>
  <c r="Y319" i="25" s="1"/>
  <c r="T319" i="25"/>
  <c r="S319" i="25"/>
  <c r="R319" i="25"/>
  <c r="Q319" i="25"/>
  <c r="P319" i="25"/>
  <c r="W318" i="25"/>
  <c r="Y318" i="25" s="1"/>
  <c r="T318" i="25"/>
  <c r="S318" i="25"/>
  <c r="R318" i="25"/>
  <c r="Q318" i="25"/>
  <c r="P318" i="25"/>
  <c r="W317" i="25"/>
  <c r="Y317" i="25" s="1"/>
  <c r="T317" i="25"/>
  <c r="S317" i="25"/>
  <c r="R317" i="25"/>
  <c r="Q317" i="25"/>
  <c r="P317" i="25"/>
  <c r="W316" i="25"/>
  <c r="Y316" i="25" s="1"/>
  <c r="T316" i="25"/>
  <c r="U316" i="25" s="1"/>
  <c r="X316" i="25" s="1"/>
  <c r="S316" i="25"/>
  <c r="R316" i="25"/>
  <c r="Q316" i="25"/>
  <c r="P316" i="25"/>
  <c r="W315" i="25"/>
  <c r="Y315" i="25" s="1"/>
  <c r="T315" i="25"/>
  <c r="U315" i="25" s="1"/>
  <c r="X315" i="25" s="1"/>
  <c r="S315" i="25"/>
  <c r="R315" i="25"/>
  <c r="Q315" i="25"/>
  <c r="V315" i="25" s="1"/>
  <c r="P315" i="25"/>
  <c r="W314" i="25"/>
  <c r="Y314" i="25" s="1"/>
  <c r="T314" i="25"/>
  <c r="S314" i="25"/>
  <c r="R314" i="25"/>
  <c r="Q314" i="25"/>
  <c r="P314" i="25"/>
  <c r="W313" i="25"/>
  <c r="Y313" i="25" s="1"/>
  <c r="T313" i="25"/>
  <c r="S313" i="25"/>
  <c r="R313" i="25"/>
  <c r="Q313" i="25"/>
  <c r="P313" i="25"/>
  <c r="W312" i="25"/>
  <c r="Y312" i="25" s="1"/>
  <c r="T312" i="25"/>
  <c r="S312" i="25"/>
  <c r="R312" i="25"/>
  <c r="Q312" i="25"/>
  <c r="P312" i="25"/>
  <c r="W311" i="25"/>
  <c r="Y311" i="25" s="1"/>
  <c r="T311" i="25"/>
  <c r="S311" i="25"/>
  <c r="R311" i="25"/>
  <c r="U311" i="25" s="1"/>
  <c r="X311" i="25" s="1"/>
  <c r="Q311" i="25"/>
  <c r="P311" i="25"/>
  <c r="W310" i="25"/>
  <c r="Y310" i="25" s="1"/>
  <c r="T310" i="25"/>
  <c r="U310" i="25" s="1"/>
  <c r="X310" i="25" s="1"/>
  <c r="S310" i="25"/>
  <c r="R310" i="25"/>
  <c r="Q310" i="25"/>
  <c r="P310" i="25"/>
  <c r="W309" i="25"/>
  <c r="Y309" i="25" s="1"/>
  <c r="T309" i="25"/>
  <c r="U309" i="25" s="1"/>
  <c r="X309" i="25" s="1"/>
  <c r="S309" i="25"/>
  <c r="R309" i="25"/>
  <c r="Q309" i="25"/>
  <c r="V309" i="25" s="1"/>
  <c r="P309" i="25"/>
  <c r="W308" i="25"/>
  <c r="Y308" i="25" s="1"/>
  <c r="T308" i="25"/>
  <c r="S308" i="25"/>
  <c r="R308" i="25"/>
  <c r="Q308" i="25"/>
  <c r="P308" i="25"/>
  <c r="W307" i="25"/>
  <c r="Y307" i="25" s="1"/>
  <c r="T307" i="25"/>
  <c r="S307" i="25"/>
  <c r="V307" i="25" s="1"/>
  <c r="R307" i="25"/>
  <c r="Q307" i="25"/>
  <c r="P307" i="25"/>
  <c r="W306" i="25"/>
  <c r="Y306" i="25" s="1"/>
  <c r="T306" i="25"/>
  <c r="S306" i="25"/>
  <c r="R306" i="25"/>
  <c r="Q306" i="25"/>
  <c r="P306" i="25"/>
  <c r="Y305" i="25"/>
  <c r="W305" i="25"/>
  <c r="T305" i="25"/>
  <c r="S305" i="25"/>
  <c r="R305" i="25"/>
  <c r="U305" i="25" s="1"/>
  <c r="X305" i="25" s="1"/>
  <c r="Q305" i="25"/>
  <c r="P305" i="25"/>
  <c r="Y304" i="25"/>
  <c r="W304" i="25"/>
  <c r="T304" i="25"/>
  <c r="S304" i="25"/>
  <c r="R304" i="25"/>
  <c r="Q304" i="25"/>
  <c r="P304" i="25"/>
  <c r="W303" i="25"/>
  <c r="Y303" i="25" s="1"/>
  <c r="T303" i="25"/>
  <c r="S303" i="25"/>
  <c r="R303" i="25"/>
  <c r="Q303" i="25"/>
  <c r="P303" i="25"/>
  <c r="U303" i="25" s="1"/>
  <c r="X303" i="25" s="1"/>
  <c r="W302" i="25"/>
  <c r="Y302" i="25" s="1"/>
  <c r="T302" i="25"/>
  <c r="S302" i="25"/>
  <c r="R302" i="25"/>
  <c r="Q302" i="25"/>
  <c r="P302" i="25"/>
  <c r="W301" i="25"/>
  <c r="Y301" i="25" s="1"/>
  <c r="T301" i="25"/>
  <c r="S301" i="25"/>
  <c r="R301" i="25"/>
  <c r="Q301" i="25"/>
  <c r="P301" i="25"/>
  <c r="W300" i="25"/>
  <c r="Y300" i="25" s="1"/>
  <c r="T300" i="25"/>
  <c r="S300" i="25"/>
  <c r="R300" i="25"/>
  <c r="Q300" i="25"/>
  <c r="P300" i="25"/>
  <c r="W299" i="25"/>
  <c r="Y299" i="25" s="1"/>
  <c r="T299" i="25"/>
  <c r="S299" i="25"/>
  <c r="R299" i="25"/>
  <c r="U299" i="25" s="1"/>
  <c r="X299" i="25" s="1"/>
  <c r="Q299" i="25"/>
  <c r="P299" i="25"/>
  <c r="V299" i="25" s="1"/>
  <c r="W298" i="25"/>
  <c r="Y298" i="25" s="1"/>
  <c r="T298" i="25"/>
  <c r="S298" i="25"/>
  <c r="R298" i="25"/>
  <c r="Q298" i="25"/>
  <c r="P298" i="25"/>
  <c r="W297" i="25"/>
  <c r="Y297" i="25" s="1"/>
  <c r="T297" i="25"/>
  <c r="S297" i="25"/>
  <c r="R297" i="25"/>
  <c r="Q297" i="25"/>
  <c r="P297" i="25"/>
  <c r="U297" i="25" s="1"/>
  <c r="X297" i="25" s="1"/>
  <c r="W296" i="25"/>
  <c r="Y296" i="25" s="1"/>
  <c r="T296" i="25"/>
  <c r="S296" i="25"/>
  <c r="R296" i="25"/>
  <c r="Q296" i="25"/>
  <c r="P296" i="25"/>
  <c r="W295" i="25"/>
  <c r="Y295" i="25" s="1"/>
  <c r="T295" i="25"/>
  <c r="S295" i="25"/>
  <c r="R295" i="25"/>
  <c r="U295" i="25" s="1"/>
  <c r="X295" i="25" s="1"/>
  <c r="Q295" i="25"/>
  <c r="P295" i="25"/>
  <c r="W294" i="25"/>
  <c r="Y294" i="25" s="1"/>
  <c r="T294" i="25"/>
  <c r="S294" i="25"/>
  <c r="U294" i="25" s="1"/>
  <c r="X294" i="25" s="1"/>
  <c r="R294" i="25"/>
  <c r="Q294" i="25"/>
  <c r="P294" i="25"/>
  <c r="W293" i="25"/>
  <c r="Y293" i="25" s="1"/>
  <c r="T293" i="25"/>
  <c r="S293" i="25"/>
  <c r="R293" i="25"/>
  <c r="V293" i="25" s="1"/>
  <c r="Q293" i="25"/>
  <c r="P293" i="25"/>
  <c r="W292" i="25"/>
  <c r="Y292" i="25" s="1"/>
  <c r="T292" i="25"/>
  <c r="S292" i="25"/>
  <c r="R292" i="25"/>
  <c r="Q292" i="25"/>
  <c r="P292" i="25"/>
  <c r="W291" i="25"/>
  <c r="Y291" i="25" s="1"/>
  <c r="T291" i="25"/>
  <c r="S291" i="25"/>
  <c r="R291" i="25"/>
  <c r="Q291" i="25"/>
  <c r="P291" i="25"/>
  <c r="W290" i="25"/>
  <c r="Y290" i="25" s="1"/>
  <c r="T290" i="25"/>
  <c r="S290" i="25"/>
  <c r="R290" i="25"/>
  <c r="Q290" i="25"/>
  <c r="P290" i="25"/>
  <c r="Y289" i="25"/>
  <c r="W289" i="25"/>
  <c r="T289" i="25"/>
  <c r="S289" i="25"/>
  <c r="R289" i="25"/>
  <c r="Q289" i="25"/>
  <c r="P289" i="25"/>
  <c r="U289" i="25" s="1"/>
  <c r="X289" i="25" s="1"/>
  <c r="Y288" i="25"/>
  <c r="W288" i="25"/>
  <c r="T288" i="25"/>
  <c r="S288" i="25"/>
  <c r="R288" i="25"/>
  <c r="Q288" i="25"/>
  <c r="P288" i="25"/>
  <c r="W287" i="25"/>
  <c r="Y287" i="25" s="1"/>
  <c r="U287" i="25"/>
  <c r="X287" i="25" s="1"/>
  <c r="T287" i="25"/>
  <c r="S287" i="25"/>
  <c r="R287" i="25"/>
  <c r="Q287" i="25"/>
  <c r="P287" i="25"/>
  <c r="W286" i="25"/>
  <c r="Y286" i="25" s="1"/>
  <c r="T286" i="25"/>
  <c r="U286" i="25" s="1"/>
  <c r="X286" i="25" s="1"/>
  <c r="S286" i="25"/>
  <c r="R286" i="25"/>
  <c r="Q286" i="25"/>
  <c r="P286" i="25"/>
  <c r="W285" i="25"/>
  <c r="Y285" i="25" s="1"/>
  <c r="T285" i="25"/>
  <c r="U285" i="25" s="1"/>
  <c r="X285" i="25" s="1"/>
  <c r="S285" i="25"/>
  <c r="R285" i="25"/>
  <c r="Q285" i="25"/>
  <c r="P285" i="25"/>
  <c r="Y284" i="25"/>
  <c r="W284" i="25"/>
  <c r="T284" i="25"/>
  <c r="S284" i="25"/>
  <c r="R284" i="25"/>
  <c r="Q284" i="25"/>
  <c r="P284" i="25"/>
  <c r="W283" i="25"/>
  <c r="Y283" i="25" s="1"/>
  <c r="T283" i="25"/>
  <c r="S283" i="25"/>
  <c r="R283" i="25"/>
  <c r="Q283" i="25"/>
  <c r="P283" i="25"/>
  <c r="W282" i="25"/>
  <c r="Y282" i="25" s="1"/>
  <c r="T282" i="25"/>
  <c r="S282" i="25"/>
  <c r="R282" i="25"/>
  <c r="Q282" i="25"/>
  <c r="P282" i="25"/>
  <c r="W281" i="25"/>
  <c r="Y281" i="25" s="1"/>
  <c r="T281" i="25"/>
  <c r="S281" i="25"/>
  <c r="R281" i="25"/>
  <c r="Q281" i="25"/>
  <c r="P281" i="25"/>
  <c r="U281" i="25" s="1"/>
  <c r="X281" i="25" s="1"/>
  <c r="W280" i="25"/>
  <c r="Y280" i="25" s="1"/>
  <c r="T280" i="25"/>
  <c r="S280" i="25"/>
  <c r="R280" i="25"/>
  <c r="Q280" i="25"/>
  <c r="P280" i="25"/>
  <c r="W279" i="25"/>
  <c r="Y279" i="25" s="1"/>
  <c r="T279" i="25"/>
  <c r="S279" i="25"/>
  <c r="R279" i="25"/>
  <c r="Q279" i="25"/>
  <c r="P279" i="25"/>
  <c r="W278" i="25"/>
  <c r="Y278" i="25" s="1"/>
  <c r="T278" i="25"/>
  <c r="S278" i="25"/>
  <c r="R278" i="25"/>
  <c r="Q278" i="25"/>
  <c r="P278" i="25"/>
  <c r="Y277" i="25"/>
  <c r="W277" i="25"/>
  <c r="T277" i="25"/>
  <c r="S277" i="25"/>
  <c r="R277" i="25"/>
  <c r="U277" i="25" s="1"/>
  <c r="X277" i="25" s="1"/>
  <c r="Q277" i="25"/>
  <c r="P277" i="25"/>
  <c r="W276" i="25"/>
  <c r="Y276" i="25" s="1"/>
  <c r="T276" i="25"/>
  <c r="S276" i="25"/>
  <c r="R276" i="25"/>
  <c r="Q276" i="25"/>
  <c r="P276" i="25"/>
  <c r="W275" i="25"/>
  <c r="Y275" i="25" s="1"/>
  <c r="T275" i="25"/>
  <c r="S275" i="25"/>
  <c r="R275" i="25"/>
  <c r="Q275" i="25"/>
  <c r="P275" i="25"/>
  <c r="Y274" i="25"/>
  <c r="W274" i="25"/>
  <c r="T274" i="25"/>
  <c r="S274" i="25"/>
  <c r="R274" i="25"/>
  <c r="Q274" i="25"/>
  <c r="P274" i="25"/>
  <c r="W273" i="25"/>
  <c r="Y273" i="25" s="1"/>
  <c r="T273" i="25"/>
  <c r="S273" i="25"/>
  <c r="R273" i="25"/>
  <c r="Q273" i="25"/>
  <c r="P273" i="25"/>
  <c r="Y272" i="25"/>
  <c r="W272" i="25"/>
  <c r="T272" i="25"/>
  <c r="V272" i="25" s="1"/>
  <c r="S272" i="25"/>
  <c r="R272" i="25"/>
  <c r="Q272" i="25"/>
  <c r="P272" i="25"/>
  <c r="W271" i="25"/>
  <c r="Y271" i="25" s="1"/>
  <c r="T271" i="25"/>
  <c r="S271" i="25"/>
  <c r="R271" i="25"/>
  <c r="Q271" i="25"/>
  <c r="P271" i="25"/>
  <c r="W270" i="25"/>
  <c r="Y270" i="25" s="1"/>
  <c r="T270" i="25"/>
  <c r="S270" i="25"/>
  <c r="R270" i="25"/>
  <c r="Q270" i="25"/>
  <c r="P270" i="25"/>
  <c r="W269" i="25"/>
  <c r="Y269" i="25" s="1"/>
  <c r="T269" i="25"/>
  <c r="S269" i="25"/>
  <c r="R269" i="25"/>
  <c r="Q269" i="25"/>
  <c r="P269" i="25"/>
  <c r="U269" i="25" s="1"/>
  <c r="X269" i="25" s="1"/>
  <c r="W268" i="25"/>
  <c r="Y268" i="25" s="1"/>
  <c r="T268" i="25"/>
  <c r="S268" i="25"/>
  <c r="R268" i="25"/>
  <c r="Q268" i="25"/>
  <c r="P268" i="25"/>
  <c r="U268" i="25" s="1"/>
  <c r="X268" i="25" s="1"/>
  <c r="W267" i="25"/>
  <c r="Y267" i="25" s="1"/>
  <c r="T267" i="25"/>
  <c r="S267" i="25"/>
  <c r="R267" i="25"/>
  <c r="Q267" i="25"/>
  <c r="P267" i="25"/>
  <c r="W266" i="25"/>
  <c r="Y266" i="25" s="1"/>
  <c r="V266" i="25"/>
  <c r="U266" i="25"/>
  <c r="X266" i="25" s="1"/>
  <c r="T266" i="25"/>
  <c r="S266" i="25"/>
  <c r="R266" i="25"/>
  <c r="Q266" i="25"/>
  <c r="P266" i="25"/>
  <c r="W265" i="25"/>
  <c r="Y265" i="25" s="1"/>
  <c r="T265" i="25"/>
  <c r="S265" i="25"/>
  <c r="R265" i="25"/>
  <c r="Q265" i="25"/>
  <c r="P265" i="25"/>
  <c r="Y264" i="25"/>
  <c r="W264" i="25"/>
  <c r="T264" i="25"/>
  <c r="S264" i="25"/>
  <c r="R264" i="25"/>
  <c r="Q264" i="25"/>
  <c r="P264" i="25"/>
  <c r="W263" i="25"/>
  <c r="Y263" i="25" s="1"/>
  <c r="T263" i="25"/>
  <c r="S263" i="25"/>
  <c r="R263" i="25"/>
  <c r="Q263" i="25"/>
  <c r="P263" i="25"/>
  <c r="W262" i="25"/>
  <c r="Y262" i="25" s="1"/>
  <c r="T262" i="25"/>
  <c r="S262" i="25"/>
  <c r="R262" i="25"/>
  <c r="Q262" i="25"/>
  <c r="P262" i="25"/>
  <c r="V262" i="25" s="1"/>
  <c r="W261" i="25"/>
  <c r="Y261" i="25" s="1"/>
  <c r="T261" i="25"/>
  <c r="S261" i="25"/>
  <c r="R261" i="25"/>
  <c r="Q261" i="25"/>
  <c r="P261" i="25"/>
  <c r="W260" i="25"/>
  <c r="Y260" i="25" s="1"/>
  <c r="T260" i="25"/>
  <c r="S260" i="25"/>
  <c r="R260" i="25"/>
  <c r="Q260" i="25"/>
  <c r="P260" i="25"/>
  <c r="W259" i="25"/>
  <c r="Y259" i="25" s="1"/>
  <c r="T259" i="25"/>
  <c r="S259" i="25"/>
  <c r="R259" i="25"/>
  <c r="Q259" i="25"/>
  <c r="P259" i="25"/>
  <c r="W258" i="25"/>
  <c r="Y258" i="25" s="1"/>
  <c r="T258" i="25"/>
  <c r="S258" i="25"/>
  <c r="R258" i="25"/>
  <c r="Q258" i="25"/>
  <c r="P258" i="25"/>
  <c r="W257" i="25"/>
  <c r="Y257" i="25" s="1"/>
  <c r="T257" i="25"/>
  <c r="S257" i="25"/>
  <c r="R257" i="25"/>
  <c r="Q257" i="25"/>
  <c r="P257" i="25"/>
  <c r="W256" i="25"/>
  <c r="Y256" i="25" s="1"/>
  <c r="T256" i="25"/>
  <c r="S256" i="25"/>
  <c r="R256" i="25"/>
  <c r="Q256" i="25"/>
  <c r="P256" i="25"/>
  <c r="V256" i="25" s="1"/>
  <c r="Y255" i="25"/>
  <c r="W255" i="25"/>
  <c r="T255" i="25"/>
  <c r="S255" i="25"/>
  <c r="R255" i="25"/>
  <c r="Q255" i="25"/>
  <c r="P255" i="25"/>
  <c r="W254" i="25"/>
  <c r="Y254" i="25" s="1"/>
  <c r="T254" i="25"/>
  <c r="S254" i="25"/>
  <c r="R254" i="25"/>
  <c r="Q254" i="25"/>
  <c r="P254" i="25"/>
  <c r="Y253" i="25"/>
  <c r="W253" i="25"/>
  <c r="T253" i="25"/>
  <c r="S253" i="25"/>
  <c r="U253" i="25" s="1"/>
  <c r="X253" i="25" s="1"/>
  <c r="R253" i="25"/>
  <c r="Q253" i="25"/>
  <c r="P253" i="25"/>
  <c r="W252" i="25"/>
  <c r="Y252" i="25" s="1"/>
  <c r="T252" i="25"/>
  <c r="S252" i="25"/>
  <c r="R252" i="25"/>
  <c r="Q252" i="25"/>
  <c r="P252" i="25"/>
  <c r="W251" i="25"/>
  <c r="Y251" i="25" s="1"/>
  <c r="T251" i="25"/>
  <c r="S251" i="25"/>
  <c r="R251" i="25"/>
  <c r="Q251" i="25"/>
  <c r="P251" i="25"/>
  <c r="V251" i="25" s="1"/>
  <c r="W250" i="25"/>
  <c r="Y250" i="25" s="1"/>
  <c r="T250" i="25"/>
  <c r="S250" i="25"/>
  <c r="R250" i="25"/>
  <c r="Q250" i="25"/>
  <c r="P250" i="25"/>
  <c r="W249" i="25"/>
  <c r="Y249" i="25" s="1"/>
  <c r="T249" i="25"/>
  <c r="S249" i="25"/>
  <c r="R249" i="25"/>
  <c r="Q249" i="25"/>
  <c r="P249" i="25"/>
  <c r="W248" i="25"/>
  <c r="Y248" i="25" s="1"/>
  <c r="T248" i="25"/>
  <c r="S248" i="25"/>
  <c r="R248" i="25"/>
  <c r="Q248" i="25"/>
  <c r="P248" i="25"/>
  <c r="W247" i="25"/>
  <c r="Y247" i="25" s="1"/>
  <c r="T247" i="25"/>
  <c r="S247" i="25"/>
  <c r="R247" i="25"/>
  <c r="Q247" i="25"/>
  <c r="P247" i="25"/>
  <c r="W246" i="25"/>
  <c r="Y246" i="25" s="1"/>
  <c r="T246" i="25"/>
  <c r="S246" i="25"/>
  <c r="R246" i="25"/>
  <c r="Q246" i="25"/>
  <c r="P246" i="25"/>
  <c r="W245" i="25"/>
  <c r="Y245" i="25" s="1"/>
  <c r="T245" i="25"/>
  <c r="S245" i="25"/>
  <c r="R245" i="25"/>
  <c r="Q245" i="25"/>
  <c r="P245" i="25"/>
  <c r="V245" i="25" s="1"/>
  <c r="W244" i="25"/>
  <c r="Y244" i="25" s="1"/>
  <c r="T244" i="25"/>
  <c r="S244" i="25"/>
  <c r="R244" i="25"/>
  <c r="Q244" i="25"/>
  <c r="P244" i="25"/>
  <c r="W243" i="25"/>
  <c r="Y243" i="25" s="1"/>
  <c r="T243" i="25"/>
  <c r="S243" i="25"/>
  <c r="R243" i="25"/>
  <c r="Q243" i="25"/>
  <c r="P243" i="25"/>
  <c r="W242" i="25"/>
  <c r="Y242" i="25" s="1"/>
  <c r="T242" i="25"/>
  <c r="S242" i="25"/>
  <c r="U242" i="25" s="1"/>
  <c r="X242" i="25" s="1"/>
  <c r="R242" i="25"/>
  <c r="Q242" i="25"/>
  <c r="P242" i="25"/>
  <c r="W241" i="25"/>
  <c r="Y241" i="25" s="1"/>
  <c r="T241" i="25"/>
  <c r="S241" i="25"/>
  <c r="R241" i="25"/>
  <c r="V241" i="25" s="1"/>
  <c r="Q241" i="25"/>
  <c r="P241" i="25"/>
  <c r="Y240" i="25"/>
  <c r="W240" i="25"/>
  <c r="T240" i="25"/>
  <c r="S240" i="25"/>
  <c r="R240" i="25"/>
  <c r="Q240" i="25"/>
  <c r="P240" i="25"/>
  <c r="W239" i="25"/>
  <c r="Y239" i="25" s="1"/>
  <c r="T239" i="25"/>
  <c r="S239" i="25"/>
  <c r="R239" i="25"/>
  <c r="Q239" i="25"/>
  <c r="P239" i="25"/>
  <c r="W238" i="25"/>
  <c r="Y238" i="25" s="1"/>
  <c r="T238" i="25"/>
  <c r="S238" i="25"/>
  <c r="R238" i="25"/>
  <c r="U238" i="25" s="1"/>
  <c r="X238" i="25" s="1"/>
  <c r="Q238" i="25"/>
  <c r="P238" i="25"/>
  <c r="W237" i="25"/>
  <c r="Y237" i="25" s="1"/>
  <c r="T237" i="25"/>
  <c r="U237" i="25" s="1"/>
  <c r="X237" i="25" s="1"/>
  <c r="S237" i="25"/>
  <c r="R237" i="25"/>
  <c r="Q237" i="25"/>
  <c r="P237" i="25"/>
  <c r="W236" i="25"/>
  <c r="Y236" i="25" s="1"/>
  <c r="T236" i="25"/>
  <c r="S236" i="25"/>
  <c r="R236" i="25"/>
  <c r="Q236" i="25"/>
  <c r="P236" i="25"/>
  <c r="Y235" i="25"/>
  <c r="W235" i="25"/>
  <c r="T235" i="25"/>
  <c r="S235" i="25"/>
  <c r="R235" i="25"/>
  <c r="Q235" i="25"/>
  <c r="P235" i="25"/>
  <c r="W234" i="25"/>
  <c r="Y234" i="25" s="1"/>
  <c r="T234" i="25"/>
  <c r="S234" i="25"/>
  <c r="R234" i="25"/>
  <c r="Q234" i="25"/>
  <c r="V234" i="25" s="1"/>
  <c r="P234" i="25"/>
  <c r="W233" i="25"/>
  <c r="Y233" i="25" s="1"/>
  <c r="T233" i="25"/>
  <c r="S233" i="25"/>
  <c r="R233" i="25"/>
  <c r="Q233" i="25"/>
  <c r="P233" i="25"/>
  <c r="W232" i="25"/>
  <c r="Y232" i="25" s="1"/>
  <c r="T232" i="25"/>
  <c r="S232" i="25"/>
  <c r="R232" i="25"/>
  <c r="Q232" i="25"/>
  <c r="P232" i="25"/>
  <c r="W231" i="25"/>
  <c r="Y231" i="25" s="1"/>
  <c r="T231" i="25"/>
  <c r="S231" i="25"/>
  <c r="R231" i="25"/>
  <c r="Q231" i="25"/>
  <c r="P231" i="25"/>
  <c r="W230" i="25"/>
  <c r="Y230" i="25" s="1"/>
  <c r="T230" i="25"/>
  <c r="S230" i="25"/>
  <c r="R230" i="25"/>
  <c r="V230" i="25" s="1"/>
  <c r="Q230" i="25"/>
  <c r="P230" i="25"/>
  <c r="W229" i="25"/>
  <c r="Y229" i="25" s="1"/>
  <c r="T229" i="25"/>
  <c r="S229" i="25"/>
  <c r="R229" i="25"/>
  <c r="Q229" i="25"/>
  <c r="P229" i="25"/>
  <c r="V229" i="25" s="1"/>
  <c r="W228" i="25"/>
  <c r="Y228" i="25" s="1"/>
  <c r="T228" i="25"/>
  <c r="S228" i="25"/>
  <c r="R228" i="25"/>
  <c r="Q228" i="25"/>
  <c r="P228" i="25"/>
  <c r="Y227" i="25"/>
  <c r="W227" i="25"/>
  <c r="T227" i="25"/>
  <c r="S227" i="25"/>
  <c r="R227" i="25"/>
  <c r="Q227" i="25"/>
  <c r="P227" i="25"/>
  <c r="W226" i="25"/>
  <c r="Y226" i="25" s="1"/>
  <c r="T226" i="25"/>
  <c r="S226" i="25"/>
  <c r="R226" i="25"/>
  <c r="Q226" i="25"/>
  <c r="P226" i="25"/>
  <c r="Y225" i="25"/>
  <c r="W225" i="25"/>
  <c r="T225" i="25"/>
  <c r="S225" i="25"/>
  <c r="U225" i="25" s="1"/>
  <c r="X225" i="25" s="1"/>
  <c r="R225" i="25"/>
  <c r="Q225" i="25"/>
  <c r="P225" i="25"/>
  <c r="W224" i="25"/>
  <c r="Y224" i="25" s="1"/>
  <c r="T224" i="25"/>
  <c r="S224" i="25"/>
  <c r="R224" i="25"/>
  <c r="Q224" i="25"/>
  <c r="P224" i="25"/>
  <c r="W223" i="25"/>
  <c r="Y223" i="25" s="1"/>
  <c r="T223" i="25"/>
  <c r="S223" i="25"/>
  <c r="R223" i="25"/>
  <c r="Q223" i="25"/>
  <c r="P223" i="25"/>
  <c r="W222" i="25"/>
  <c r="Y222" i="25" s="1"/>
  <c r="T222" i="25"/>
  <c r="S222" i="25"/>
  <c r="R222" i="25"/>
  <c r="Q222" i="25"/>
  <c r="P222" i="25"/>
  <c r="W221" i="25"/>
  <c r="Y221" i="25" s="1"/>
  <c r="T221" i="25"/>
  <c r="S221" i="25"/>
  <c r="R221" i="25"/>
  <c r="Q221" i="25"/>
  <c r="P221" i="25"/>
  <c r="W220" i="25"/>
  <c r="Y220" i="25" s="1"/>
  <c r="T220" i="25"/>
  <c r="S220" i="25"/>
  <c r="R220" i="25"/>
  <c r="Q220" i="25"/>
  <c r="P220" i="25"/>
  <c r="W219" i="25"/>
  <c r="Y219" i="25" s="1"/>
  <c r="T219" i="25"/>
  <c r="S219" i="25"/>
  <c r="R219" i="25"/>
  <c r="Q219" i="25"/>
  <c r="P219" i="25"/>
  <c r="Y218" i="25"/>
  <c r="W218" i="25"/>
  <c r="T218" i="25"/>
  <c r="S218" i="25"/>
  <c r="R218" i="25"/>
  <c r="U218" i="25" s="1"/>
  <c r="X218" i="25" s="1"/>
  <c r="Q218" i="25"/>
  <c r="P218" i="25"/>
  <c r="W217" i="25"/>
  <c r="Y217" i="25" s="1"/>
  <c r="T217" i="25"/>
  <c r="S217" i="25"/>
  <c r="R217" i="25"/>
  <c r="Q217" i="25"/>
  <c r="U217" i="25" s="1"/>
  <c r="X217" i="25" s="1"/>
  <c r="P217" i="25"/>
  <c r="W216" i="25"/>
  <c r="Y216" i="25" s="1"/>
  <c r="T216" i="25"/>
  <c r="S216" i="25"/>
  <c r="R216" i="25"/>
  <c r="Q216" i="25"/>
  <c r="P216" i="25"/>
  <c r="W215" i="25"/>
  <c r="Y215" i="25" s="1"/>
  <c r="T215" i="25"/>
  <c r="S215" i="25"/>
  <c r="R215" i="25"/>
  <c r="U215" i="25" s="1"/>
  <c r="X215" i="25" s="1"/>
  <c r="Q215" i="25"/>
  <c r="P215" i="25"/>
  <c r="W214" i="25"/>
  <c r="Y214" i="25" s="1"/>
  <c r="T214" i="25"/>
  <c r="S214" i="25"/>
  <c r="R214" i="25"/>
  <c r="Q214" i="25"/>
  <c r="P214" i="25"/>
  <c r="W213" i="25"/>
  <c r="Y213" i="25" s="1"/>
  <c r="T213" i="25"/>
  <c r="S213" i="25"/>
  <c r="R213" i="25"/>
  <c r="Q213" i="25"/>
  <c r="P213" i="25"/>
  <c r="Y212" i="25"/>
  <c r="W212" i="25"/>
  <c r="T212" i="25"/>
  <c r="S212" i="25"/>
  <c r="R212" i="25"/>
  <c r="Q212" i="25"/>
  <c r="U212" i="25" s="1"/>
  <c r="X212" i="25" s="1"/>
  <c r="P212" i="25"/>
  <c r="W211" i="25"/>
  <c r="Y211" i="25" s="1"/>
  <c r="T211" i="25"/>
  <c r="S211" i="25"/>
  <c r="R211" i="25"/>
  <c r="Q211" i="25"/>
  <c r="P211" i="25"/>
  <c r="W210" i="25"/>
  <c r="Y210" i="25" s="1"/>
  <c r="T210" i="25"/>
  <c r="S210" i="25"/>
  <c r="U210" i="25" s="1"/>
  <c r="X210" i="25" s="1"/>
  <c r="R210" i="25"/>
  <c r="Q210" i="25"/>
  <c r="P210" i="25"/>
  <c r="W209" i="25"/>
  <c r="Y209" i="25" s="1"/>
  <c r="T209" i="25"/>
  <c r="S209" i="25"/>
  <c r="R209" i="25"/>
  <c r="Q209" i="25"/>
  <c r="P209" i="25"/>
  <c r="W208" i="25"/>
  <c r="Y208" i="25" s="1"/>
  <c r="V208" i="25"/>
  <c r="T208" i="25"/>
  <c r="S208" i="25"/>
  <c r="R208" i="25"/>
  <c r="Q208" i="25"/>
  <c r="P208" i="25"/>
  <c r="W207" i="25"/>
  <c r="Y207" i="25" s="1"/>
  <c r="T207" i="25"/>
  <c r="S207" i="25"/>
  <c r="R207" i="25"/>
  <c r="Q207" i="25"/>
  <c r="P207" i="25"/>
  <c r="W206" i="25"/>
  <c r="Y206" i="25" s="1"/>
  <c r="T206" i="25"/>
  <c r="S206" i="25"/>
  <c r="R206" i="25"/>
  <c r="Q206" i="25"/>
  <c r="U206" i="25" s="1"/>
  <c r="X206" i="25" s="1"/>
  <c r="P206" i="25"/>
  <c r="W205" i="25"/>
  <c r="Y205" i="25" s="1"/>
  <c r="T205" i="25"/>
  <c r="S205" i="25"/>
  <c r="R205" i="25"/>
  <c r="Q205" i="25"/>
  <c r="P205" i="25"/>
  <c r="W204" i="25"/>
  <c r="Y204" i="25" s="1"/>
  <c r="T204" i="25"/>
  <c r="S204" i="25"/>
  <c r="R204" i="25"/>
  <c r="Q204" i="25"/>
  <c r="P204" i="25"/>
  <c r="W203" i="25"/>
  <c r="Y203" i="25" s="1"/>
  <c r="T203" i="25"/>
  <c r="S203" i="25"/>
  <c r="R203" i="25"/>
  <c r="Q203" i="25"/>
  <c r="P203" i="25"/>
  <c r="Y202" i="25"/>
  <c r="W202" i="25"/>
  <c r="T202" i="25"/>
  <c r="U202" i="25" s="1"/>
  <c r="X202" i="25" s="1"/>
  <c r="S202" i="25"/>
  <c r="R202" i="25"/>
  <c r="Q202" i="25"/>
  <c r="P202" i="25"/>
  <c r="W201" i="25"/>
  <c r="Y201" i="25" s="1"/>
  <c r="T201" i="25"/>
  <c r="S201" i="25"/>
  <c r="R201" i="25"/>
  <c r="U201" i="25" s="1"/>
  <c r="X201" i="25" s="1"/>
  <c r="Q201" i="25"/>
  <c r="P201" i="25"/>
  <c r="W200" i="25"/>
  <c r="Y200" i="25" s="1"/>
  <c r="T200" i="25"/>
  <c r="S200" i="25"/>
  <c r="R200" i="25"/>
  <c r="Q200" i="25"/>
  <c r="P200" i="25"/>
  <c r="W199" i="25"/>
  <c r="Y199" i="25" s="1"/>
  <c r="T199" i="25"/>
  <c r="S199" i="25"/>
  <c r="V199" i="25" s="1"/>
  <c r="R199" i="25"/>
  <c r="Q199" i="25"/>
  <c r="P199" i="25"/>
  <c r="W198" i="25"/>
  <c r="Y198" i="25" s="1"/>
  <c r="T198" i="25"/>
  <c r="S198" i="25"/>
  <c r="R198" i="25"/>
  <c r="Q198" i="25"/>
  <c r="P198" i="25"/>
  <c r="W197" i="25"/>
  <c r="Y197" i="25" s="1"/>
  <c r="T197" i="25"/>
  <c r="S197" i="25"/>
  <c r="R197" i="25"/>
  <c r="Q197" i="25"/>
  <c r="P197" i="25"/>
  <c r="W196" i="25"/>
  <c r="Y196" i="25" s="1"/>
  <c r="T196" i="25"/>
  <c r="S196" i="25"/>
  <c r="R196" i="25"/>
  <c r="Q196" i="25"/>
  <c r="U196" i="25" s="1"/>
  <c r="X196" i="25" s="1"/>
  <c r="P196" i="25"/>
  <c r="W195" i="25"/>
  <c r="Y195" i="25" s="1"/>
  <c r="T195" i="25"/>
  <c r="S195" i="25"/>
  <c r="R195" i="25"/>
  <c r="Q195" i="25"/>
  <c r="P195" i="25"/>
  <c r="Y194" i="25"/>
  <c r="W194" i="25"/>
  <c r="T194" i="25"/>
  <c r="S194" i="25"/>
  <c r="R194" i="25"/>
  <c r="Q194" i="25"/>
  <c r="P194" i="25"/>
  <c r="V194" i="25" s="1"/>
  <c r="W193" i="25"/>
  <c r="Y193" i="25" s="1"/>
  <c r="T193" i="25"/>
  <c r="S193" i="25"/>
  <c r="R193" i="25"/>
  <c r="U193" i="25" s="1"/>
  <c r="X193" i="25" s="1"/>
  <c r="Q193" i="25"/>
  <c r="P193" i="25"/>
  <c r="W192" i="25"/>
  <c r="Y192" i="25" s="1"/>
  <c r="T192" i="25"/>
  <c r="S192" i="25"/>
  <c r="R192" i="25"/>
  <c r="Q192" i="25"/>
  <c r="P192" i="25"/>
  <c r="W191" i="25"/>
  <c r="Y191" i="25" s="1"/>
  <c r="T191" i="25"/>
  <c r="S191" i="25"/>
  <c r="R191" i="25"/>
  <c r="Q191" i="25"/>
  <c r="P191" i="25"/>
  <c r="W190" i="25"/>
  <c r="Y190" i="25" s="1"/>
  <c r="T190" i="25"/>
  <c r="S190" i="25"/>
  <c r="R190" i="25"/>
  <c r="Q190" i="25"/>
  <c r="P190" i="25"/>
  <c r="V190" i="25" s="1"/>
  <c r="W189" i="25"/>
  <c r="Y189" i="25" s="1"/>
  <c r="T189" i="25"/>
  <c r="S189" i="25"/>
  <c r="R189" i="25"/>
  <c r="Q189" i="25"/>
  <c r="P189" i="25"/>
  <c r="W188" i="25"/>
  <c r="Y188" i="25" s="1"/>
  <c r="T188" i="25"/>
  <c r="S188" i="25"/>
  <c r="R188" i="25"/>
  <c r="Q188" i="25"/>
  <c r="P188" i="25"/>
  <c r="W187" i="25"/>
  <c r="Y187" i="25" s="1"/>
  <c r="T187" i="25"/>
  <c r="S187" i="25"/>
  <c r="R187" i="25"/>
  <c r="Q187" i="25"/>
  <c r="P187" i="25"/>
  <c r="Y186" i="25"/>
  <c r="W186" i="25"/>
  <c r="T186" i="25"/>
  <c r="S186" i="25"/>
  <c r="R186" i="25"/>
  <c r="Q186" i="25"/>
  <c r="U186" i="25" s="1"/>
  <c r="X186" i="25" s="1"/>
  <c r="P186" i="25"/>
  <c r="W185" i="25"/>
  <c r="Y185" i="25" s="1"/>
  <c r="T185" i="25"/>
  <c r="S185" i="25"/>
  <c r="R185" i="25"/>
  <c r="Q185" i="25"/>
  <c r="P185" i="25"/>
  <c r="W184" i="25"/>
  <c r="Y184" i="25" s="1"/>
  <c r="T184" i="25"/>
  <c r="S184" i="25"/>
  <c r="R184" i="25"/>
  <c r="U184" i="25" s="1"/>
  <c r="X184" i="25" s="1"/>
  <c r="Q184" i="25"/>
  <c r="P184" i="25"/>
  <c r="W183" i="25"/>
  <c r="Y183" i="25" s="1"/>
  <c r="T183" i="25"/>
  <c r="S183" i="25"/>
  <c r="R183" i="25"/>
  <c r="Q183" i="25"/>
  <c r="P183" i="25"/>
  <c r="Y182" i="25"/>
  <c r="W182" i="25"/>
  <c r="T182" i="25"/>
  <c r="S182" i="25"/>
  <c r="R182" i="25"/>
  <c r="Q182" i="25"/>
  <c r="P182" i="25"/>
  <c r="W181" i="25"/>
  <c r="Y181" i="25" s="1"/>
  <c r="T181" i="25"/>
  <c r="S181" i="25"/>
  <c r="R181" i="25"/>
  <c r="Q181" i="25"/>
  <c r="P181" i="25"/>
  <c r="W180" i="25"/>
  <c r="Y180" i="25" s="1"/>
  <c r="T180" i="25"/>
  <c r="S180" i="25"/>
  <c r="R180" i="25"/>
  <c r="Q180" i="25"/>
  <c r="P180" i="25"/>
  <c r="W179" i="25"/>
  <c r="Y179" i="25" s="1"/>
  <c r="T179" i="25"/>
  <c r="S179" i="25"/>
  <c r="R179" i="25"/>
  <c r="Q179" i="25"/>
  <c r="P179" i="25"/>
  <c r="W178" i="25"/>
  <c r="Y178" i="25" s="1"/>
  <c r="T178" i="25"/>
  <c r="U178" i="25" s="1"/>
  <c r="X178" i="25" s="1"/>
  <c r="S178" i="25"/>
  <c r="R178" i="25"/>
  <c r="Q178" i="25"/>
  <c r="P178" i="25"/>
  <c r="W177" i="25"/>
  <c r="Y177" i="25" s="1"/>
  <c r="T177" i="25"/>
  <c r="S177" i="25"/>
  <c r="R177" i="25"/>
  <c r="U177" i="25" s="1"/>
  <c r="X177" i="25" s="1"/>
  <c r="Q177" i="25"/>
  <c r="P177" i="25"/>
  <c r="W176" i="25"/>
  <c r="Y176" i="25" s="1"/>
  <c r="T176" i="25"/>
  <c r="S176" i="25"/>
  <c r="R176" i="25"/>
  <c r="Q176" i="25"/>
  <c r="P176" i="25"/>
  <c r="W175" i="25"/>
  <c r="Y175" i="25" s="1"/>
  <c r="T175" i="25"/>
  <c r="S175" i="25"/>
  <c r="R175" i="25"/>
  <c r="Q175" i="25"/>
  <c r="P175" i="25"/>
  <c r="W174" i="25"/>
  <c r="Y174" i="25" s="1"/>
  <c r="T174" i="25"/>
  <c r="S174" i="25"/>
  <c r="V174" i="25" s="1"/>
  <c r="R174" i="25"/>
  <c r="Q174" i="25"/>
  <c r="P174" i="25"/>
  <c r="W173" i="25"/>
  <c r="Y173" i="25" s="1"/>
  <c r="T173" i="25"/>
  <c r="S173" i="25"/>
  <c r="R173" i="25"/>
  <c r="Q173" i="25"/>
  <c r="P173" i="25"/>
  <c r="W172" i="25"/>
  <c r="Y172" i="25" s="1"/>
  <c r="T172" i="25"/>
  <c r="S172" i="25"/>
  <c r="R172" i="25"/>
  <c r="Q172" i="25"/>
  <c r="P172" i="25"/>
  <c r="W171" i="25"/>
  <c r="Y171" i="25" s="1"/>
  <c r="T171" i="25"/>
  <c r="S171" i="25"/>
  <c r="R171" i="25"/>
  <c r="Q171" i="25"/>
  <c r="P171" i="25"/>
  <c r="W170" i="25"/>
  <c r="Y170" i="25" s="1"/>
  <c r="T170" i="25"/>
  <c r="S170" i="25"/>
  <c r="R170" i="25"/>
  <c r="Q170" i="25"/>
  <c r="P170" i="25"/>
  <c r="W169" i="25"/>
  <c r="Y169" i="25" s="1"/>
  <c r="T169" i="25"/>
  <c r="S169" i="25"/>
  <c r="R169" i="25"/>
  <c r="Q169" i="25"/>
  <c r="P169" i="25"/>
  <c r="W168" i="25"/>
  <c r="Y168" i="25" s="1"/>
  <c r="T168" i="25"/>
  <c r="S168" i="25"/>
  <c r="V168" i="25" s="1"/>
  <c r="R168" i="25"/>
  <c r="Q168" i="25"/>
  <c r="P168" i="25"/>
  <c r="W167" i="25"/>
  <c r="Y167" i="25" s="1"/>
  <c r="T167" i="25"/>
  <c r="S167" i="25"/>
  <c r="R167" i="25"/>
  <c r="Q167" i="25"/>
  <c r="P167" i="25"/>
  <c r="W166" i="25"/>
  <c r="Y166" i="25" s="1"/>
  <c r="T166" i="25"/>
  <c r="V166" i="25" s="1"/>
  <c r="S166" i="25"/>
  <c r="R166" i="25"/>
  <c r="Q166" i="25"/>
  <c r="P166" i="25"/>
  <c r="W165" i="25"/>
  <c r="Y165" i="25" s="1"/>
  <c r="T165" i="25"/>
  <c r="S165" i="25"/>
  <c r="R165" i="25"/>
  <c r="Q165" i="25"/>
  <c r="P165" i="25"/>
  <c r="Y164" i="25"/>
  <c r="W164" i="25"/>
  <c r="T164" i="25"/>
  <c r="S164" i="25"/>
  <c r="R164" i="25"/>
  <c r="Q164" i="25"/>
  <c r="P164" i="25"/>
  <c r="W163" i="25"/>
  <c r="Y163" i="25" s="1"/>
  <c r="T163" i="25"/>
  <c r="S163" i="25"/>
  <c r="R163" i="25"/>
  <c r="Q163" i="25"/>
  <c r="P163" i="25"/>
  <c r="Y162" i="25"/>
  <c r="W162" i="25"/>
  <c r="T162" i="25"/>
  <c r="S162" i="25"/>
  <c r="R162" i="25"/>
  <c r="Q162" i="25"/>
  <c r="P162" i="25"/>
  <c r="W161" i="25"/>
  <c r="Y161" i="25" s="1"/>
  <c r="T161" i="25"/>
  <c r="S161" i="25"/>
  <c r="R161" i="25"/>
  <c r="Q161" i="25"/>
  <c r="P161" i="25"/>
  <c r="W160" i="25"/>
  <c r="Y160" i="25" s="1"/>
  <c r="T160" i="25"/>
  <c r="V160" i="25" s="1"/>
  <c r="S160" i="25"/>
  <c r="R160" i="25"/>
  <c r="Q160" i="25"/>
  <c r="P160" i="25"/>
  <c r="W159" i="25"/>
  <c r="Y159" i="25" s="1"/>
  <c r="T159" i="25"/>
  <c r="S159" i="25"/>
  <c r="R159" i="25"/>
  <c r="Q159" i="25"/>
  <c r="P159" i="25"/>
  <c r="Y158" i="25"/>
  <c r="W158" i="25"/>
  <c r="T158" i="25"/>
  <c r="S158" i="25"/>
  <c r="R158" i="25"/>
  <c r="Q158" i="25"/>
  <c r="V158" i="25" s="1"/>
  <c r="P158" i="25"/>
  <c r="W157" i="25"/>
  <c r="Y157" i="25" s="1"/>
  <c r="T157" i="25"/>
  <c r="S157" i="25"/>
  <c r="R157" i="25"/>
  <c r="Q157" i="25"/>
  <c r="P157" i="25"/>
  <c r="Y156" i="25"/>
  <c r="W156" i="25"/>
  <c r="T156" i="25"/>
  <c r="S156" i="25"/>
  <c r="R156" i="25"/>
  <c r="Q156" i="25"/>
  <c r="P156" i="25"/>
  <c r="W155" i="25"/>
  <c r="Y155" i="25" s="1"/>
  <c r="T155" i="25"/>
  <c r="S155" i="25"/>
  <c r="R155" i="25"/>
  <c r="Q155" i="25"/>
  <c r="P155" i="25"/>
  <c r="W154" i="25"/>
  <c r="Y154" i="25" s="1"/>
  <c r="T154" i="25"/>
  <c r="S154" i="25"/>
  <c r="R154" i="25"/>
  <c r="Q154" i="25"/>
  <c r="P154" i="25"/>
  <c r="W153" i="25"/>
  <c r="Y153" i="25" s="1"/>
  <c r="T153" i="25"/>
  <c r="S153" i="25"/>
  <c r="R153" i="25"/>
  <c r="Q153" i="25"/>
  <c r="P153" i="25"/>
  <c r="Y152" i="25"/>
  <c r="W152" i="25"/>
  <c r="T152" i="25"/>
  <c r="S152" i="25"/>
  <c r="R152" i="25"/>
  <c r="Q152" i="25"/>
  <c r="P152" i="25"/>
  <c r="W151" i="25"/>
  <c r="Y151" i="25" s="1"/>
  <c r="T151" i="25"/>
  <c r="S151" i="25"/>
  <c r="R151" i="25"/>
  <c r="Q151" i="25"/>
  <c r="P151" i="25"/>
  <c r="Y150" i="25"/>
  <c r="W150" i="25"/>
  <c r="T150" i="25"/>
  <c r="S150" i="25"/>
  <c r="R150" i="25"/>
  <c r="Q150" i="25"/>
  <c r="P150" i="25"/>
  <c r="V150" i="25" s="1"/>
  <c r="W149" i="25"/>
  <c r="Y149" i="25" s="1"/>
  <c r="T149" i="25"/>
  <c r="S149" i="25"/>
  <c r="R149" i="25"/>
  <c r="Q149" i="25"/>
  <c r="P149" i="25"/>
  <c r="W148" i="25"/>
  <c r="Y148" i="25" s="1"/>
  <c r="T148" i="25"/>
  <c r="S148" i="25"/>
  <c r="R148" i="25"/>
  <c r="U148" i="25" s="1"/>
  <c r="X148" i="25" s="1"/>
  <c r="Q148" i="25"/>
  <c r="P148" i="25"/>
  <c r="W147" i="25"/>
  <c r="Y147" i="25" s="1"/>
  <c r="T147" i="25"/>
  <c r="S147" i="25"/>
  <c r="R147" i="25"/>
  <c r="Q147" i="25"/>
  <c r="P147" i="25"/>
  <c r="Y146" i="25"/>
  <c r="W146" i="25"/>
  <c r="T146" i="25"/>
  <c r="S146" i="25"/>
  <c r="R146" i="25"/>
  <c r="V146" i="25" s="1"/>
  <c r="Q146" i="25"/>
  <c r="P146" i="25"/>
  <c r="W145" i="25"/>
  <c r="Y145" i="25" s="1"/>
  <c r="T145" i="25"/>
  <c r="S145" i="25"/>
  <c r="R145" i="25"/>
  <c r="Q145" i="25"/>
  <c r="P145" i="25"/>
  <c r="Y144" i="25"/>
  <c r="W144" i="25"/>
  <c r="T144" i="25"/>
  <c r="S144" i="25"/>
  <c r="R144" i="25"/>
  <c r="Q144" i="25"/>
  <c r="P144" i="25"/>
  <c r="W143" i="25"/>
  <c r="Y143" i="25" s="1"/>
  <c r="T143" i="25"/>
  <c r="S143" i="25"/>
  <c r="R143" i="25"/>
  <c r="Q143" i="25"/>
  <c r="P143" i="25"/>
  <c r="Y142" i="25"/>
  <c r="W142" i="25"/>
  <c r="T142" i="25"/>
  <c r="S142" i="25"/>
  <c r="R142" i="25"/>
  <c r="Q142" i="25"/>
  <c r="P142" i="25"/>
  <c r="W141" i="25"/>
  <c r="Y141" i="25" s="1"/>
  <c r="T141" i="25"/>
  <c r="S141" i="25"/>
  <c r="R141" i="25"/>
  <c r="Q141" i="25"/>
  <c r="P141" i="25"/>
  <c r="Y140" i="25"/>
  <c r="W140" i="25"/>
  <c r="T140" i="25"/>
  <c r="U140" i="25" s="1"/>
  <c r="X140" i="25" s="1"/>
  <c r="S140" i="25"/>
  <c r="R140" i="25"/>
  <c r="Q140" i="25"/>
  <c r="P140" i="25"/>
  <c r="W139" i="25"/>
  <c r="Y139" i="25" s="1"/>
  <c r="T139" i="25"/>
  <c r="S139" i="25"/>
  <c r="R139" i="25"/>
  <c r="Q139" i="25"/>
  <c r="P139" i="25"/>
  <c r="Y138" i="25"/>
  <c r="W138" i="25"/>
  <c r="T138" i="25"/>
  <c r="S138" i="25"/>
  <c r="R138" i="25"/>
  <c r="Q138" i="25"/>
  <c r="P138" i="25"/>
  <c r="W137" i="25"/>
  <c r="Y137" i="25" s="1"/>
  <c r="T137" i="25"/>
  <c r="S137" i="25"/>
  <c r="R137" i="25"/>
  <c r="Q137" i="25"/>
  <c r="P137" i="25"/>
  <c r="Y136" i="25"/>
  <c r="W136" i="25"/>
  <c r="T136" i="25"/>
  <c r="S136" i="25"/>
  <c r="R136" i="25"/>
  <c r="Q136" i="25"/>
  <c r="P136" i="25"/>
  <c r="W135" i="25"/>
  <c r="Y135" i="25" s="1"/>
  <c r="T135" i="25"/>
  <c r="S135" i="25"/>
  <c r="R135" i="25"/>
  <c r="Q135" i="25"/>
  <c r="P135" i="25"/>
  <c r="Y134" i="25"/>
  <c r="W134" i="25"/>
  <c r="T134" i="25"/>
  <c r="S134" i="25"/>
  <c r="R134" i="25"/>
  <c r="Q134" i="25"/>
  <c r="P134" i="25"/>
  <c r="W133" i="25"/>
  <c r="Y133" i="25" s="1"/>
  <c r="T133" i="25"/>
  <c r="S133" i="25"/>
  <c r="R133" i="25"/>
  <c r="Q133" i="25"/>
  <c r="P133" i="25"/>
  <c r="W132" i="25"/>
  <c r="Y132" i="25" s="1"/>
  <c r="T132" i="25"/>
  <c r="S132" i="25"/>
  <c r="R132" i="25"/>
  <c r="Q132" i="25"/>
  <c r="V132" i="25" s="1"/>
  <c r="P132" i="25"/>
  <c r="W131" i="25"/>
  <c r="Y131" i="25" s="1"/>
  <c r="T131" i="25"/>
  <c r="S131" i="25"/>
  <c r="R131" i="25"/>
  <c r="Q131" i="25"/>
  <c r="P131" i="25"/>
  <c r="Y130" i="25"/>
  <c r="W130" i="25"/>
  <c r="T130" i="25"/>
  <c r="S130" i="25"/>
  <c r="R130" i="25"/>
  <c r="Q130" i="25"/>
  <c r="P130" i="25"/>
  <c r="V130" i="25" s="1"/>
  <c r="W129" i="25"/>
  <c r="Y129" i="25" s="1"/>
  <c r="T129" i="25"/>
  <c r="S129" i="25"/>
  <c r="R129" i="25"/>
  <c r="Q129" i="25"/>
  <c r="P129" i="25"/>
  <c r="W128" i="25"/>
  <c r="Y128" i="25" s="1"/>
  <c r="V128" i="25"/>
  <c r="T128" i="25"/>
  <c r="S128" i="25"/>
  <c r="R128" i="25"/>
  <c r="U128" i="25" s="1"/>
  <c r="X128" i="25" s="1"/>
  <c r="Q128" i="25"/>
  <c r="P128" i="25"/>
  <c r="W127" i="25"/>
  <c r="Y127" i="25" s="1"/>
  <c r="T127" i="25"/>
  <c r="S127" i="25"/>
  <c r="R127" i="25"/>
  <c r="Q127" i="25"/>
  <c r="P127" i="25"/>
  <c r="W126" i="25"/>
  <c r="Y126" i="25" s="1"/>
  <c r="T126" i="25"/>
  <c r="S126" i="25"/>
  <c r="R126" i="25"/>
  <c r="Q126" i="25"/>
  <c r="P126" i="25"/>
  <c r="W125" i="25"/>
  <c r="Y125" i="25" s="1"/>
  <c r="T125" i="25"/>
  <c r="S125" i="25"/>
  <c r="R125" i="25"/>
  <c r="Q125" i="25"/>
  <c r="P125" i="25"/>
  <c r="Y124" i="25"/>
  <c r="W124" i="25"/>
  <c r="T124" i="25"/>
  <c r="S124" i="25"/>
  <c r="R124" i="25"/>
  <c r="Q124" i="25"/>
  <c r="P124" i="25"/>
  <c r="W123" i="25"/>
  <c r="Y123" i="25" s="1"/>
  <c r="T123" i="25"/>
  <c r="S123" i="25"/>
  <c r="R123" i="25"/>
  <c r="Q123" i="25"/>
  <c r="P123" i="25"/>
  <c r="V123" i="25" s="1"/>
  <c r="Y122" i="25"/>
  <c r="W122" i="25"/>
  <c r="T122" i="25"/>
  <c r="S122" i="25"/>
  <c r="R122" i="25"/>
  <c r="Q122" i="25"/>
  <c r="P122" i="25"/>
  <c r="W121" i="25"/>
  <c r="Y121" i="25" s="1"/>
  <c r="T121" i="25"/>
  <c r="S121" i="25"/>
  <c r="R121" i="25"/>
  <c r="Q121" i="25"/>
  <c r="P121" i="25"/>
  <c r="Y120" i="25"/>
  <c r="W120" i="25"/>
  <c r="T120" i="25"/>
  <c r="S120" i="25"/>
  <c r="R120" i="25"/>
  <c r="Q120" i="25"/>
  <c r="P120" i="25"/>
  <c r="W119" i="25"/>
  <c r="Y119" i="25" s="1"/>
  <c r="T119" i="25"/>
  <c r="S119" i="25"/>
  <c r="R119" i="25"/>
  <c r="Q119" i="25"/>
  <c r="P119" i="25"/>
  <c r="W118" i="25"/>
  <c r="Y118" i="25" s="1"/>
  <c r="T118" i="25"/>
  <c r="S118" i="25"/>
  <c r="R118" i="25"/>
  <c r="Q118" i="25"/>
  <c r="P118" i="25"/>
  <c r="Y117" i="25"/>
  <c r="W117" i="25"/>
  <c r="T117" i="25"/>
  <c r="S117" i="25"/>
  <c r="R117" i="25"/>
  <c r="Q117" i="25"/>
  <c r="P117" i="25"/>
  <c r="Y116" i="25"/>
  <c r="W116" i="25"/>
  <c r="T116" i="25"/>
  <c r="S116" i="25"/>
  <c r="R116" i="25"/>
  <c r="Q116" i="25"/>
  <c r="P116" i="25"/>
  <c r="W115" i="25"/>
  <c r="Y115" i="25" s="1"/>
  <c r="T115" i="25"/>
  <c r="S115" i="25"/>
  <c r="R115" i="25"/>
  <c r="Q115" i="25"/>
  <c r="P115" i="25"/>
  <c r="W114" i="25"/>
  <c r="Y114" i="25" s="1"/>
  <c r="T114" i="25"/>
  <c r="S114" i="25"/>
  <c r="R114" i="25"/>
  <c r="Q114" i="25"/>
  <c r="P114" i="25"/>
  <c r="W113" i="25"/>
  <c r="Y113" i="25" s="1"/>
  <c r="T113" i="25"/>
  <c r="S113" i="25"/>
  <c r="R113" i="25"/>
  <c r="Q113" i="25"/>
  <c r="P113" i="25"/>
  <c r="W112" i="25"/>
  <c r="Y112" i="25" s="1"/>
  <c r="T112" i="25"/>
  <c r="S112" i="25"/>
  <c r="R112" i="25"/>
  <c r="Q112" i="25"/>
  <c r="P112" i="25"/>
  <c r="W111" i="25"/>
  <c r="Y111" i="25" s="1"/>
  <c r="T111" i="25"/>
  <c r="S111" i="25"/>
  <c r="R111" i="25"/>
  <c r="Q111" i="25"/>
  <c r="P111" i="25"/>
  <c r="U111" i="25" s="1"/>
  <c r="X111" i="25" s="1"/>
  <c r="W110" i="25"/>
  <c r="Y110" i="25" s="1"/>
  <c r="T110" i="25"/>
  <c r="S110" i="25"/>
  <c r="V110" i="25" s="1"/>
  <c r="R110" i="25"/>
  <c r="Q110" i="25"/>
  <c r="P110" i="25"/>
  <c r="W109" i="25"/>
  <c r="Y109" i="25" s="1"/>
  <c r="T109" i="25"/>
  <c r="S109" i="25"/>
  <c r="R109" i="25"/>
  <c r="Q109" i="25"/>
  <c r="P109" i="25"/>
  <c r="W108" i="25"/>
  <c r="Y108" i="25" s="1"/>
  <c r="T108" i="25"/>
  <c r="S108" i="25"/>
  <c r="R108" i="25"/>
  <c r="Q108" i="25"/>
  <c r="P108" i="25"/>
  <c r="W107" i="25"/>
  <c r="Y107" i="25" s="1"/>
  <c r="T107" i="25"/>
  <c r="S107" i="25"/>
  <c r="R107" i="25"/>
  <c r="Q107" i="25"/>
  <c r="P107" i="25"/>
  <c r="Y106" i="25"/>
  <c r="W106" i="25"/>
  <c r="T106" i="25"/>
  <c r="S106" i="25"/>
  <c r="R106" i="25"/>
  <c r="Q106" i="25"/>
  <c r="P106" i="25"/>
  <c r="W105" i="25"/>
  <c r="Y105" i="25" s="1"/>
  <c r="T105" i="25"/>
  <c r="S105" i="25"/>
  <c r="R105" i="25"/>
  <c r="Q105" i="25"/>
  <c r="P105" i="25"/>
  <c r="Y104" i="25"/>
  <c r="W104" i="25"/>
  <c r="T104" i="25"/>
  <c r="S104" i="25"/>
  <c r="R104" i="25"/>
  <c r="Q104" i="25"/>
  <c r="P104" i="25"/>
  <c r="W103" i="25"/>
  <c r="Y103" i="25" s="1"/>
  <c r="U103" i="25"/>
  <c r="X103" i="25" s="1"/>
  <c r="T103" i="25"/>
  <c r="S103" i="25"/>
  <c r="R103" i="25"/>
  <c r="Q103" i="25"/>
  <c r="P103" i="25"/>
  <c r="W102" i="25"/>
  <c r="Y102" i="25" s="1"/>
  <c r="T102" i="25"/>
  <c r="S102" i="25"/>
  <c r="R102" i="25"/>
  <c r="Q102" i="25"/>
  <c r="P102" i="25"/>
  <c r="Y101" i="25"/>
  <c r="W101" i="25"/>
  <c r="T101" i="25"/>
  <c r="S101" i="25"/>
  <c r="R101" i="25"/>
  <c r="Q101" i="25"/>
  <c r="P101" i="25"/>
  <c r="Y100" i="25"/>
  <c r="W100" i="25"/>
  <c r="T100" i="25"/>
  <c r="S100" i="25"/>
  <c r="R100" i="25"/>
  <c r="Q100" i="25"/>
  <c r="P100" i="25"/>
  <c r="W99" i="25"/>
  <c r="Y99" i="25" s="1"/>
  <c r="T99" i="25"/>
  <c r="S99" i="25"/>
  <c r="R99" i="25"/>
  <c r="Q99" i="25"/>
  <c r="P99" i="25"/>
  <c r="V99" i="25" s="1"/>
  <c r="Y98" i="25"/>
  <c r="W98" i="25"/>
  <c r="T98" i="25"/>
  <c r="S98" i="25"/>
  <c r="R98" i="25"/>
  <c r="Q98" i="25"/>
  <c r="P98" i="25"/>
  <c r="W97" i="25"/>
  <c r="Y97" i="25" s="1"/>
  <c r="T97" i="25"/>
  <c r="S97" i="25"/>
  <c r="R97" i="25"/>
  <c r="Q97" i="25"/>
  <c r="P97" i="25"/>
  <c r="W96" i="25"/>
  <c r="Y96" i="25" s="1"/>
  <c r="T96" i="25"/>
  <c r="V96" i="25" s="1"/>
  <c r="S96" i="25"/>
  <c r="R96" i="25"/>
  <c r="Q96" i="25"/>
  <c r="P96" i="25"/>
  <c r="W95" i="25"/>
  <c r="Y95" i="25" s="1"/>
  <c r="T95" i="25"/>
  <c r="S95" i="25"/>
  <c r="R95" i="25"/>
  <c r="Q95" i="25"/>
  <c r="P95" i="25"/>
  <c r="W94" i="25"/>
  <c r="Y94" i="25" s="1"/>
  <c r="T94" i="25"/>
  <c r="S94" i="25"/>
  <c r="R94" i="25"/>
  <c r="U94" i="25" s="1"/>
  <c r="X94" i="25" s="1"/>
  <c r="Q94" i="25"/>
  <c r="P94" i="25"/>
  <c r="V94" i="25" s="1"/>
  <c r="Y93" i="25"/>
  <c r="W93" i="25"/>
  <c r="T93" i="25"/>
  <c r="S93" i="25"/>
  <c r="R93" i="25"/>
  <c r="Q93" i="25"/>
  <c r="P93" i="25"/>
  <c r="W92" i="25"/>
  <c r="Y92" i="25" s="1"/>
  <c r="T92" i="25"/>
  <c r="S92" i="25"/>
  <c r="R92" i="25"/>
  <c r="Q92" i="25"/>
  <c r="P92" i="25"/>
  <c r="W91" i="25"/>
  <c r="Y91" i="25" s="1"/>
  <c r="T91" i="25"/>
  <c r="S91" i="25"/>
  <c r="R91" i="25"/>
  <c r="Q91" i="25"/>
  <c r="P91" i="25"/>
  <c r="W90" i="25"/>
  <c r="Y90" i="25" s="1"/>
  <c r="T90" i="25"/>
  <c r="S90" i="25"/>
  <c r="R90" i="25"/>
  <c r="Q90" i="25"/>
  <c r="P90" i="25"/>
  <c r="W89" i="25"/>
  <c r="Y89" i="25" s="1"/>
  <c r="T89" i="25"/>
  <c r="S89" i="25"/>
  <c r="R89" i="25"/>
  <c r="Q89" i="25"/>
  <c r="P89" i="25"/>
  <c r="Y88" i="25"/>
  <c r="W88" i="25"/>
  <c r="T88" i="25"/>
  <c r="S88" i="25"/>
  <c r="R88" i="25"/>
  <c r="V88" i="25" s="1"/>
  <c r="Q88" i="25"/>
  <c r="P88" i="25"/>
  <c r="W87" i="25"/>
  <c r="Y87" i="25" s="1"/>
  <c r="T87" i="25"/>
  <c r="S87" i="25"/>
  <c r="R87" i="25"/>
  <c r="Q87" i="25"/>
  <c r="P87" i="25"/>
  <c r="V87" i="25" s="1"/>
  <c r="W86" i="25"/>
  <c r="Y86" i="25" s="1"/>
  <c r="T86" i="25"/>
  <c r="S86" i="25"/>
  <c r="R86" i="25"/>
  <c r="Q86" i="25"/>
  <c r="P86" i="25"/>
  <c r="W85" i="25"/>
  <c r="Y85" i="25" s="1"/>
  <c r="T85" i="25"/>
  <c r="S85" i="25"/>
  <c r="R85" i="25"/>
  <c r="Q85" i="25"/>
  <c r="P85" i="25"/>
  <c r="W84" i="25"/>
  <c r="Y84" i="25" s="1"/>
  <c r="T84" i="25"/>
  <c r="S84" i="25"/>
  <c r="R84" i="25"/>
  <c r="Q84" i="25"/>
  <c r="P84" i="25"/>
  <c r="W83" i="25"/>
  <c r="Y83" i="25" s="1"/>
  <c r="T83" i="25"/>
  <c r="S83" i="25"/>
  <c r="R83" i="25"/>
  <c r="Q83" i="25"/>
  <c r="P83" i="25"/>
  <c r="W82" i="25"/>
  <c r="Y82" i="25" s="1"/>
  <c r="T82" i="25"/>
  <c r="S82" i="25"/>
  <c r="R82" i="25"/>
  <c r="Q82" i="25"/>
  <c r="P82" i="25"/>
  <c r="W81" i="25"/>
  <c r="Y81" i="25" s="1"/>
  <c r="T81" i="25"/>
  <c r="S81" i="25"/>
  <c r="R81" i="25"/>
  <c r="Q81" i="25"/>
  <c r="P81" i="25"/>
  <c r="Y80" i="25"/>
  <c r="W80" i="25"/>
  <c r="T80" i="25"/>
  <c r="S80" i="25"/>
  <c r="R80" i="25"/>
  <c r="Q80" i="25"/>
  <c r="P80" i="25"/>
  <c r="W79" i="25"/>
  <c r="Y79" i="25" s="1"/>
  <c r="U79" i="25"/>
  <c r="X79" i="25" s="1"/>
  <c r="T79" i="25"/>
  <c r="S79" i="25"/>
  <c r="R79" i="25"/>
  <c r="Q79" i="25"/>
  <c r="P79" i="25"/>
  <c r="W78" i="25"/>
  <c r="Y78" i="25" s="1"/>
  <c r="T78" i="25"/>
  <c r="S78" i="25"/>
  <c r="R78" i="25"/>
  <c r="Q78" i="25"/>
  <c r="P78" i="25"/>
  <c r="W77" i="25"/>
  <c r="Y77" i="25" s="1"/>
  <c r="T77" i="25"/>
  <c r="S77" i="25"/>
  <c r="R77" i="25"/>
  <c r="Q77" i="25"/>
  <c r="P77" i="25"/>
  <c r="W76" i="25"/>
  <c r="Y76" i="25" s="1"/>
  <c r="T76" i="25"/>
  <c r="S76" i="25"/>
  <c r="R76" i="25"/>
  <c r="Q76" i="25"/>
  <c r="P76" i="25"/>
  <c r="W75" i="25"/>
  <c r="Y75" i="25" s="1"/>
  <c r="T75" i="25"/>
  <c r="S75" i="25"/>
  <c r="V75" i="25" s="1"/>
  <c r="R75" i="25"/>
  <c r="Q75" i="25"/>
  <c r="P75" i="25"/>
  <c r="W74" i="25"/>
  <c r="Y74" i="25" s="1"/>
  <c r="T74" i="25"/>
  <c r="S74" i="25"/>
  <c r="U74" i="25" s="1"/>
  <c r="X74" i="25" s="1"/>
  <c r="R74" i="25"/>
  <c r="Q74" i="25"/>
  <c r="P74" i="25"/>
  <c r="W73" i="25"/>
  <c r="Y73" i="25" s="1"/>
  <c r="T73" i="25"/>
  <c r="S73" i="25"/>
  <c r="R73" i="25"/>
  <c r="Q73" i="25"/>
  <c r="P73" i="25"/>
  <c r="W72" i="25"/>
  <c r="Y72" i="25" s="1"/>
  <c r="T72" i="25"/>
  <c r="S72" i="25"/>
  <c r="R72" i="25"/>
  <c r="Q72" i="25"/>
  <c r="P72" i="25"/>
  <c r="Y71" i="25"/>
  <c r="W71" i="25"/>
  <c r="T71" i="25"/>
  <c r="S71" i="25"/>
  <c r="R71" i="25"/>
  <c r="Q71" i="25"/>
  <c r="P71" i="25"/>
  <c r="W70" i="25"/>
  <c r="Y70" i="25" s="1"/>
  <c r="T70" i="25"/>
  <c r="S70" i="25"/>
  <c r="R70" i="25"/>
  <c r="Q70" i="25"/>
  <c r="P70" i="25"/>
  <c r="U70" i="25" s="1"/>
  <c r="X70" i="25" s="1"/>
  <c r="Y69" i="25"/>
  <c r="W69" i="25"/>
  <c r="T69" i="25"/>
  <c r="S69" i="25"/>
  <c r="R69" i="25"/>
  <c r="Q69" i="25"/>
  <c r="P69" i="25"/>
  <c r="W68" i="25"/>
  <c r="Y68" i="25" s="1"/>
  <c r="U68" i="25"/>
  <c r="X68" i="25" s="1"/>
  <c r="T68" i="25"/>
  <c r="S68" i="25"/>
  <c r="R68" i="25"/>
  <c r="Q68" i="25"/>
  <c r="P68" i="25"/>
  <c r="W67" i="25"/>
  <c r="Y67" i="25" s="1"/>
  <c r="T67" i="25"/>
  <c r="S67" i="25"/>
  <c r="R67" i="25"/>
  <c r="Q67" i="25"/>
  <c r="P67" i="25"/>
  <c r="W66" i="25"/>
  <c r="Y66" i="25" s="1"/>
  <c r="T66" i="25"/>
  <c r="S66" i="25"/>
  <c r="R66" i="25"/>
  <c r="Q66" i="25"/>
  <c r="P66" i="25"/>
  <c r="W65" i="25"/>
  <c r="Y65" i="25" s="1"/>
  <c r="T65" i="25"/>
  <c r="S65" i="25"/>
  <c r="R65" i="25"/>
  <c r="Q65" i="25"/>
  <c r="P65" i="25"/>
  <c r="W64" i="25"/>
  <c r="Y64" i="25" s="1"/>
  <c r="T64" i="25"/>
  <c r="S64" i="25"/>
  <c r="V64" i="25" s="1"/>
  <c r="R64" i="25"/>
  <c r="Q64" i="25"/>
  <c r="P64" i="25"/>
  <c r="W63" i="25"/>
  <c r="Y63" i="25" s="1"/>
  <c r="T63" i="25"/>
  <c r="S63" i="25"/>
  <c r="R63" i="25"/>
  <c r="Q63" i="25"/>
  <c r="U63" i="25" s="1"/>
  <c r="X63" i="25" s="1"/>
  <c r="P63" i="25"/>
  <c r="W62" i="25"/>
  <c r="Y62" i="25" s="1"/>
  <c r="T62" i="25"/>
  <c r="S62" i="25"/>
  <c r="R62" i="25"/>
  <c r="Q62" i="25"/>
  <c r="P62" i="25"/>
  <c r="Y61" i="25"/>
  <c r="W61" i="25"/>
  <c r="T61" i="25"/>
  <c r="S61" i="25"/>
  <c r="R61" i="25"/>
  <c r="Q61" i="25"/>
  <c r="P61" i="25"/>
  <c r="W60" i="25"/>
  <c r="Y60" i="25" s="1"/>
  <c r="T60" i="25"/>
  <c r="S60" i="25"/>
  <c r="R60" i="25"/>
  <c r="Q60" i="25"/>
  <c r="P60" i="25"/>
  <c r="W59" i="25"/>
  <c r="Y59" i="25" s="1"/>
  <c r="T59" i="25"/>
  <c r="S59" i="25"/>
  <c r="R59" i="25"/>
  <c r="Q59" i="25"/>
  <c r="P59" i="25"/>
  <c r="Y58" i="25"/>
  <c r="W58" i="25"/>
  <c r="T58" i="25"/>
  <c r="S58" i="25"/>
  <c r="R58" i="25"/>
  <c r="Q58" i="25"/>
  <c r="P58" i="25"/>
  <c r="W57" i="25"/>
  <c r="Y57" i="25" s="1"/>
  <c r="T57" i="25"/>
  <c r="S57" i="25"/>
  <c r="R57" i="25"/>
  <c r="Q57" i="25"/>
  <c r="P57" i="25"/>
  <c r="W56" i="25"/>
  <c r="Y56" i="25" s="1"/>
  <c r="T56" i="25"/>
  <c r="S56" i="25"/>
  <c r="R56" i="25"/>
  <c r="Q56" i="25"/>
  <c r="P56" i="25"/>
  <c r="W55" i="25"/>
  <c r="Y55" i="25" s="1"/>
  <c r="T55" i="25"/>
  <c r="S55" i="25"/>
  <c r="R55" i="25"/>
  <c r="Q55" i="25"/>
  <c r="P55" i="25"/>
  <c r="W54" i="25"/>
  <c r="Y54" i="25" s="1"/>
  <c r="T54" i="25"/>
  <c r="S54" i="25"/>
  <c r="R54" i="25"/>
  <c r="Q54" i="25"/>
  <c r="P54" i="25"/>
  <c r="Y53" i="25"/>
  <c r="W53" i="25"/>
  <c r="T53" i="25"/>
  <c r="S53" i="25"/>
  <c r="R53" i="25"/>
  <c r="Q53" i="25"/>
  <c r="P53" i="25"/>
  <c r="W52" i="25"/>
  <c r="Y52" i="25" s="1"/>
  <c r="T52" i="25"/>
  <c r="S52" i="25"/>
  <c r="R52" i="25"/>
  <c r="Q52" i="25"/>
  <c r="P52" i="25"/>
  <c r="W51" i="25"/>
  <c r="Y51" i="25" s="1"/>
  <c r="T51" i="25"/>
  <c r="S51" i="25"/>
  <c r="R51" i="25"/>
  <c r="Q51" i="25"/>
  <c r="P51" i="25"/>
  <c r="Y50" i="25"/>
  <c r="W50" i="25"/>
  <c r="T50" i="25"/>
  <c r="S50" i="25"/>
  <c r="R50" i="25"/>
  <c r="Q50" i="25"/>
  <c r="P50" i="25"/>
  <c r="W49" i="25"/>
  <c r="Y49" i="25" s="1"/>
  <c r="T49" i="25"/>
  <c r="S49" i="25"/>
  <c r="R49" i="25"/>
  <c r="Q49" i="25"/>
  <c r="P49" i="25"/>
  <c r="W48" i="25"/>
  <c r="Y48" i="25" s="1"/>
  <c r="T48" i="25"/>
  <c r="S48" i="25"/>
  <c r="R48" i="25"/>
  <c r="Q48" i="25"/>
  <c r="P48" i="25"/>
  <c r="Y47" i="25"/>
  <c r="W47" i="25"/>
  <c r="T47" i="25"/>
  <c r="S47" i="25"/>
  <c r="R47" i="25"/>
  <c r="Q47" i="25"/>
  <c r="P47" i="25"/>
  <c r="W46" i="25"/>
  <c r="Y46" i="25" s="1"/>
  <c r="T46" i="25"/>
  <c r="S46" i="25"/>
  <c r="R46" i="25"/>
  <c r="Q46" i="25"/>
  <c r="P46" i="25"/>
  <c r="W45" i="25"/>
  <c r="Y45" i="25" s="1"/>
  <c r="T45" i="25"/>
  <c r="S45" i="25"/>
  <c r="R45" i="25"/>
  <c r="Q45" i="25"/>
  <c r="P45" i="25"/>
  <c r="W44" i="25"/>
  <c r="Y44" i="25" s="1"/>
  <c r="T44" i="25"/>
  <c r="S44" i="25"/>
  <c r="R44" i="25"/>
  <c r="Q44" i="25"/>
  <c r="V44" i="25" s="1"/>
  <c r="P44" i="25"/>
  <c r="W43" i="25"/>
  <c r="Y43" i="25" s="1"/>
  <c r="T43" i="25"/>
  <c r="S43" i="25"/>
  <c r="R43" i="25"/>
  <c r="Q43" i="25"/>
  <c r="P43" i="25"/>
  <c r="Y42" i="25"/>
  <c r="W42" i="25"/>
  <c r="T42" i="25"/>
  <c r="S42" i="25"/>
  <c r="R42" i="25"/>
  <c r="Q42" i="25"/>
  <c r="P42" i="25"/>
  <c r="W41" i="25"/>
  <c r="Y41" i="25" s="1"/>
  <c r="T41" i="25"/>
  <c r="S41" i="25"/>
  <c r="R41" i="25"/>
  <c r="Q41" i="25"/>
  <c r="P41" i="25"/>
  <c r="W40" i="25"/>
  <c r="Y40" i="25" s="1"/>
  <c r="T40" i="25"/>
  <c r="S40" i="25"/>
  <c r="R40" i="25"/>
  <c r="Q40" i="25"/>
  <c r="P40" i="25"/>
  <c r="W39" i="25"/>
  <c r="Y39" i="25" s="1"/>
  <c r="T39" i="25"/>
  <c r="S39" i="25"/>
  <c r="R39" i="25"/>
  <c r="Q39" i="25"/>
  <c r="P39" i="25"/>
  <c r="W38" i="25"/>
  <c r="Y38" i="25" s="1"/>
  <c r="T38" i="25"/>
  <c r="S38" i="25"/>
  <c r="R38" i="25"/>
  <c r="Q38" i="25"/>
  <c r="P38" i="25"/>
  <c r="W37" i="25"/>
  <c r="Y37" i="25" s="1"/>
  <c r="T37" i="25"/>
  <c r="S37" i="25"/>
  <c r="R37" i="25"/>
  <c r="Q37" i="25"/>
  <c r="P37" i="25"/>
  <c r="W36" i="25"/>
  <c r="Y36" i="25" s="1"/>
  <c r="T36" i="25"/>
  <c r="S36" i="25"/>
  <c r="R36" i="25"/>
  <c r="Q36" i="25"/>
  <c r="P36" i="25"/>
  <c r="W35" i="25"/>
  <c r="Y35" i="25" s="1"/>
  <c r="T35" i="25"/>
  <c r="S35" i="25"/>
  <c r="R35" i="25"/>
  <c r="Q35" i="25"/>
  <c r="P35" i="25"/>
  <c r="W34" i="25"/>
  <c r="Y34" i="25" s="1"/>
  <c r="T34" i="25"/>
  <c r="S34" i="25"/>
  <c r="R34" i="25"/>
  <c r="Q34" i="25"/>
  <c r="P34" i="25"/>
  <c r="W33" i="25"/>
  <c r="Y33" i="25" s="1"/>
  <c r="T33" i="25"/>
  <c r="S33" i="25"/>
  <c r="R33" i="25"/>
  <c r="Q33" i="25"/>
  <c r="P33" i="25"/>
  <c r="U33" i="25" s="1"/>
  <c r="X33" i="25" s="1"/>
  <c r="W32" i="25"/>
  <c r="Y32" i="25" s="1"/>
  <c r="T32" i="25"/>
  <c r="S32" i="25"/>
  <c r="R32" i="25"/>
  <c r="Q32" i="25"/>
  <c r="P32" i="25"/>
  <c r="U32" i="25" s="1"/>
  <c r="X32" i="25" s="1"/>
  <c r="W31" i="25"/>
  <c r="Y31" i="25" s="1"/>
  <c r="T31" i="25"/>
  <c r="S31" i="25"/>
  <c r="R31" i="25"/>
  <c r="Q31" i="25"/>
  <c r="P31" i="25"/>
  <c r="W30" i="25"/>
  <c r="Y30" i="25" s="1"/>
  <c r="T30" i="25"/>
  <c r="S30" i="25"/>
  <c r="R30" i="25"/>
  <c r="Q30" i="25"/>
  <c r="P30" i="25"/>
  <c r="W29" i="25"/>
  <c r="Y29" i="25" s="1"/>
  <c r="T29" i="25"/>
  <c r="S29" i="25"/>
  <c r="R29" i="25"/>
  <c r="Q29" i="25"/>
  <c r="P29" i="25"/>
  <c r="W28" i="25"/>
  <c r="Y28" i="25" s="1"/>
  <c r="T28" i="25"/>
  <c r="S28" i="25"/>
  <c r="R28" i="25"/>
  <c r="Q28" i="25"/>
  <c r="P28" i="25"/>
  <c r="U28" i="25" s="1"/>
  <c r="X28" i="25" s="1"/>
  <c r="W27" i="25"/>
  <c r="Y27" i="25" s="1"/>
  <c r="T27" i="25"/>
  <c r="S27" i="25"/>
  <c r="R27" i="25"/>
  <c r="Q27" i="25"/>
  <c r="P27" i="25"/>
  <c r="W26" i="25"/>
  <c r="Y26" i="25" s="1"/>
  <c r="T26" i="25"/>
  <c r="S26" i="25"/>
  <c r="R26" i="25"/>
  <c r="Q26" i="25"/>
  <c r="P26" i="25"/>
  <c r="Y25" i="25"/>
  <c r="W25" i="25"/>
  <c r="T25" i="25"/>
  <c r="S25" i="25"/>
  <c r="R25" i="25"/>
  <c r="Q25" i="25"/>
  <c r="P25" i="25"/>
  <c r="V25" i="25" s="1"/>
  <c r="W24" i="25"/>
  <c r="Y24" i="25" s="1"/>
  <c r="T24" i="25"/>
  <c r="S24" i="25"/>
  <c r="R24" i="25"/>
  <c r="Q24" i="25"/>
  <c r="P24" i="25"/>
  <c r="V24" i="25" s="1"/>
  <c r="W23" i="25"/>
  <c r="Y23" i="25" s="1"/>
  <c r="T23" i="25"/>
  <c r="S23" i="25"/>
  <c r="R23" i="25"/>
  <c r="Q23" i="25"/>
  <c r="P23" i="25"/>
  <c r="W22" i="25"/>
  <c r="Y22" i="25" s="1"/>
  <c r="T22" i="25"/>
  <c r="S22" i="25"/>
  <c r="R22" i="25"/>
  <c r="Q22" i="25"/>
  <c r="P22" i="25"/>
  <c r="V22" i="25" s="1"/>
  <c r="W21" i="25"/>
  <c r="Y21" i="25" s="1"/>
  <c r="T21" i="25"/>
  <c r="S21" i="25"/>
  <c r="R21" i="25"/>
  <c r="Q21" i="25"/>
  <c r="P21" i="25"/>
  <c r="U21" i="25" s="1"/>
  <c r="X21" i="25" s="1"/>
  <c r="Y20" i="25"/>
  <c r="W20" i="25"/>
  <c r="T20" i="25"/>
  <c r="S20" i="25"/>
  <c r="R20" i="25"/>
  <c r="Q20" i="25"/>
  <c r="P20" i="25"/>
  <c r="CP19" i="25"/>
  <c r="CO19" i="25"/>
  <c r="CN19" i="25"/>
  <c r="CM19" i="25"/>
  <c r="CL19" i="25"/>
  <c r="CK19" i="25"/>
  <c r="CJ19" i="25"/>
  <c r="CI19" i="25"/>
  <c r="CH19" i="25"/>
  <c r="CR19" i="25" s="1"/>
  <c r="CG19" i="25"/>
  <c r="CF19" i="25"/>
  <c r="CD19" i="25"/>
  <c r="CA19" i="25"/>
  <c r="BZ19" i="25"/>
  <c r="BY19" i="25"/>
  <c r="BX19" i="25"/>
  <c r="BW19" i="25"/>
  <c r="BK19" i="25"/>
  <c r="BH19" i="25"/>
  <c r="BG19" i="25"/>
  <c r="BF19" i="25"/>
  <c r="BE19" i="25"/>
  <c r="BD19" i="25"/>
  <c r="W19" i="25"/>
  <c r="Y19" i="25" s="1"/>
  <c r="T19" i="25"/>
  <c r="S19" i="25"/>
  <c r="R19" i="25"/>
  <c r="Q19" i="25"/>
  <c r="P19" i="25"/>
  <c r="CR18" i="25"/>
  <c r="CP18" i="25"/>
  <c r="CO18" i="25"/>
  <c r="CN18" i="25"/>
  <c r="CM18" i="25"/>
  <c r="CL18" i="25"/>
  <c r="CK18" i="25"/>
  <c r="CJ18" i="25"/>
  <c r="CT18" i="25" s="1"/>
  <c r="CI18" i="25"/>
  <c r="CH18" i="25"/>
  <c r="CG18" i="25"/>
  <c r="CF18" i="25"/>
  <c r="CD18" i="25"/>
  <c r="CA18" i="25"/>
  <c r="BZ18" i="25"/>
  <c r="BY18" i="25"/>
  <c r="BX18" i="25"/>
  <c r="BW18" i="25"/>
  <c r="BK18" i="25"/>
  <c r="BH18" i="25"/>
  <c r="BG18" i="25"/>
  <c r="BF18" i="25"/>
  <c r="BE18" i="25"/>
  <c r="BD18" i="25"/>
  <c r="W18" i="25"/>
  <c r="Y18" i="25" s="1"/>
  <c r="T18" i="25"/>
  <c r="S18" i="25"/>
  <c r="R18" i="25"/>
  <c r="Q18" i="25"/>
  <c r="P18" i="25"/>
  <c r="CO17" i="25"/>
  <c r="CT17" i="25" s="1"/>
  <c r="CN17" i="25"/>
  <c r="CM17" i="25"/>
  <c r="CR17" i="25" s="1"/>
  <c r="CK17" i="25"/>
  <c r="CJ17" i="25"/>
  <c r="CI17" i="25"/>
  <c r="CH17" i="25"/>
  <c r="CG17" i="25"/>
  <c r="CF17" i="25"/>
  <c r="CD17" i="25"/>
  <c r="CA17" i="25"/>
  <c r="BZ17" i="25"/>
  <c r="BY17" i="25"/>
  <c r="BX17" i="25"/>
  <c r="BW17" i="25"/>
  <c r="BK17" i="25"/>
  <c r="BH17" i="25"/>
  <c r="BG17" i="25"/>
  <c r="BF17" i="25"/>
  <c r="BD17" i="25"/>
  <c r="W17" i="25"/>
  <c r="Y17" i="25" s="1"/>
  <c r="T17" i="25"/>
  <c r="S17" i="25"/>
  <c r="R17" i="25"/>
  <c r="Q17" i="25"/>
  <c r="P17" i="25"/>
  <c r="U17" i="25" s="1"/>
  <c r="X17" i="25" s="1"/>
  <c r="CO16" i="25"/>
  <c r="CN16" i="25"/>
  <c r="CM16" i="25"/>
  <c r="CL16" i="25"/>
  <c r="CK16" i="25"/>
  <c r="CJ16" i="25"/>
  <c r="CI16" i="25"/>
  <c r="CS16" i="25" s="1"/>
  <c r="CH16" i="25"/>
  <c r="CG16" i="25"/>
  <c r="CQ16" i="25" s="1"/>
  <c r="CF16" i="25"/>
  <c r="CD16" i="25"/>
  <c r="CA16" i="25"/>
  <c r="BZ16" i="25"/>
  <c r="BY16" i="25"/>
  <c r="BX16" i="25"/>
  <c r="CB16" i="25" s="1"/>
  <c r="AP36" i="25" s="1"/>
  <c r="BW16" i="25"/>
  <c r="BK16" i="25"/>
  <c r="BH16" i="25"/>
  <c r="BG16" i="25"/>
  <c r="BF16" i="25"/>
  <c r="BE16" i="25"/>
  <c r="BD16" i="25"/>
  <c r="BJ16" i="25" s="1"/>
  <c r="Y16" i="25"/>
  <c r="W16" i="25"/>
  <c r="T16" i="25"/>
  <c r="S16" i="25"/>
  <c r="R16" i="25"/>
  <c r="Q16" i="25"/>
  <c r="P16" i="25"/>
  <c r="CO15" i="25"/>
  <c r="CT15" i="25" s="1"/>
  <c r="CN15" i="25"/>
  <c r="CM15" i="25"/>
  <c r="CL15" i="25"/>
  <c r="CK15" i="25"/>
  <c r="CJ15" i="25"/>
  <c r="CI15" i="25"/>
  <c r="CH15" i="25"/>
  <c r="CG15" i="25"/>
  <c r="CQ15" i="25" s="1"/>
  <c r="CF15" i="25"/>
  <c r="CD15" i="25"/>
  <c r="CA15" i="25"/>
  <c r="BZ15" i="25"/>
  <c r="CB15" i="25" s="1"/>
  <c r="AP35" i="25" s="1"/>
  <c r="BY15" i="25"/>
  <c r="BX15" i="25"/>
  <c r="BW15" i="25"/>
  <c r="BK15" i="25"/>
  <c r="BI15" i="25"/>
  <c r="AN35" i="25" s="1"/>
  <c r="BH15" i="25"/>
  <c r="BG15" i="25"/>
  <c r="BF15" i="25"/>
  <c r="BE15" i="25"/>
  <c r="BD15" i="25"/>
  <c r="W15" i="25"/>
  <c r="Y15" i="25" s="1"/>
  <c r="T15" i="25"/>
  <c r="U15" i="25" s="1"/>
  <c r="X15" i="25" s="1"/>
  <c r="S15" i="25"/>
  <c r="R15" i="25"/>
  <c r="Q15" i="25"/>
  <c r="P15" i="25"/>
  <c r="W14" i="25"/>
  <c r="Y14" i="25" s="1"/>
  <c r="T14" i="25"/>
  <c r="S14" i="25"/>
  <c r="R14" i="25"/>
  <c r="Q14" i="25"/>
  <c r="P14" i="25"/>
  <c r="U14" i="25" s="1"/>
  <c r="X14" i="25" s="1"/>
  <c r="W13" i="25"/>
  <c r="Y13" i="25" s="1"/>
  <c r="T13" i="25"/>
  <c r="S13" i="25"/>
  <c r="R13" i="25"/>
  <c r="Q13" i="25"/>
  <c r="P13" i="25"/>
  <c r="U13" i="25" s="1"/>
  <c r="X13" i="25" s="1"/>
  <c r="W12" i="25"/>
  <c r="Y12" i="25" s="1"/>
  <c r="T12" i="25"/>
  <c r="S12" i="25"/>
  <c r="R12" i="25"/>
  <c r="Q12" i="25"/>
  <c r="P12" i="25"/>
  <c r="CO11" i="25"/>
  <c r="CN11" i="25"/>
  <c r="CM11" i="25"/>
  <c r="CL11" i="25"/>
  <c r="CK11" i="25"/>
  <c r="CJ11" i="25"/>
  <c r="CI11" i="25"/>
  <c r="CH11" i="25"/>
  <c r="CG11" i="25"/>
  <c r="CQ11" i="25" s="1"/>
  <c r="CF11" i="25"/>
  <c r="CD11" i="25"/>
  <c r="CA11" i="25"/>
  <c r="BZ11" i="25"/>
  <c r="BY11" i="25"/>
  <c r="BX11" i="25"/>
  <c r="CB11" i="25" s="1"/>
  <c r="AP32" i="25" s="1"/>
  <c r="BW11" i="25"/>
  <c r="BK11" i="25"/>
  <c r="BI11" i="25"/>
  <c r="AN32" i="25" s="1"/>
  <c r="BH11" i="25"/>
  <c r="BG11" i="25"/>
  <c r="BF11" i="25"/>
  <c r="BE11" i="25"/>
  <c r="BD11" i="25"/>
  <c r="BJ11" i="25" s="1"/>
  <c r="W11" i="25"/>
  <c r="Y11" i="25" s="1"/>
  <c r="T11" i="25"/>
  <c r="S11" i="25"/>
  <c r="R11" i="25"/>
  <c r="Q11" i="25"/>
  <c r="P11" i="25"/>
  <c r="CO10" i="25"/>
  <c r="CT10" i="25" s="1"/>
  <c r="CN10" i="25"/>
  <c r="CM10" i="25"/>
  <c r="CL10" i="25"/>
  <c r="CK10" i="25"/>
  <c r="CJ10" i="25"/>
  <c r="CI10" i="25"/>
  <c r="CS10" i="25" s="1"/>
  <c r="CH10" i="25"/>
  <c r="CG10" i="25"/>
  <c r="CF10" i="25"/>
  <c r="CD10" i="25"/>
  <c r="CA10" i="25"/>
  <c r="BZ10" i="25"/>
  <c r="BY10" i="25"/>
  <c r="BX10" i="25"/>
  <c r="BW10" i="25"/>
  <c r="BK10" i="25"/>
  <c r="BH10" i="25"/>
  <c r="BG10" i="25"/>
  <c r="BF10" i="25"/>
  <c r="BE10" i="25"/>
  <c r="BD10" i="25"/>
  <c r="W10" i="25"/>
  <c r="Y10" i="25" s="1"/>
  <c r="T10" i="25"/>
  <c r="S10" i="25"/>
  <c r="R10" i="25"/>
  <c r="Q10" i="25"/>
  <c r="P10" i="25"/>
  <c r="CO9" i="25"/>
  <c r="CN9" i="25"/>
  <c r="CS9" i="25" s="1"/>
  <c r="CM9" i="25"/>
  <c r="CR9" i="25" s="1"/>
  <c r="CL9" i="25"/>
  <c r="CK9" i="25"/>
  <c r="CJ9" i="25"/>
  <c r="CI9" i="25"/>
  <c r="CH9" i="25"/>
  <c r="CG9" i="25"/>
  <c r="CF9" i="25"/>
  <c r="CD9" i="25"/>
  <c r="CA9" i="25"/>
  <c r="BZ9" i="25"/>
  <c r="BY9" i="25"/>
  <c r="BX9" i="25"/>
  <c r="BW9" i="25"/>
  <c r="BK9" i="25"/>
  <c r="BH9" i="25"/>
  <c r="BG9" i="25"/>
  <c r="BF9" i="25"/>
  <c r="BE9" i="25"/>
  <c r="BD9" i="25"/>
  <c r="W9" i="25"/>
  <c r="Y9" i="25" s="1"/>
  <c r="T9" i="25"/>
  <c r="S9" i="25"/>
  <c r="R9" i="25"/>
  <c r="Q9" i="25"/>
  <c r="P9" i="25"/>
  <c r="CO8" i="25"/>
  <c r="CN8" i="25"/>
  <c r="CM8" i="25"/>
  <c r="CL8" i="25"/>
  <c r="CK8" i="25"/>
  <c r="CP8" i="25" s="1"/>
  <c r="CJ8" i="25"/>
  <c r="CI8" i="25"/>
  <c r="CH8" i="25"/>
  <c r="CG8" i="25"/>
  <c r="CQ8" i="25" s="1"/>
  <c r="CF8" i="25"/>
  <c r="CD8" i="25"/>
  <c r="CA8" i="25"/>
  <c r="BZ8" i="25"/>
  <c r="BY8" i="25"/>
  <c r="BX8" i="25"/>
  <c r="BW8" i="25"/>
  <c r="BK8" i="25"/>
  <c r="BH8" i="25"/>
  <c r="BG8" i="25"/>
  <c r="BF8" i="25"/>
  <c r="BE8" i="25"/>
  <c r="BD8" i="25"/>
  <c r="BJ8" i="25" s="1"/>
  <c r="W8" i="25"/>
  <c r="Y8" i="25" s="1"/>
  <c r="T8" i="25"/>
  <c r="S8" i="25"/>
  <c r="R8" i="25"/>
  <c r="Q8" i="25"/>
  <c r="V8" i="25" s="1"/>
  <c r="P8" i="25"/>
  <c r="U8" i="25" s="1"/>
  <c r="X8" i="25" s="1"/>
  <c r="CS7" i="25"/>
  <c r="CO7" i="25"/>
  <c r="CN7" i="25"/>
  <c r="CM7" i="25"/>
  <c r="CL7" i="25"/>
  <c r="CK7" i="25"/>
  <c r="CP7" i="25" s="1"/>
  <c r="CJ7" i="25"/>
  <c r="CI7" i="25"/>
  <c r="CH7" i="25"/>
  <c r="CG7" i="25"/>
  <c r="CQ7" i="25" s="1"/>
  <c r="CF7" i="25"/>
  <c r="CD7" i="25"/>
  <c r="CA7" i="25"/>
  <c r="BZ7" i="25"/>
  <c r="BY7" i="25"/>
  <c r="BX7" i="25"/>
  <c r="BW7" i="25"/>
  <c r="BK7" i="25"/>
  <c r="BH7" i="25"/>
  <c r="BG7" i="25"/>
  <c r="BF7" i="25"/>
  <c r="BE7" i="25"/>
  <c r="BD7" i="25"/>
  <c r="BJ7" i="25" s="1"/>
  <c r="W7" i="25"/>
  <c r="Y7" i="25" s="1"/>
  <c r="U7" i="25"/>
  <c r="X7" i="25" s="1"/>
  <c r="T7" i="25"/>
  <c r="S7" i="25"/>
  <c r="R7" i="25"/>
  <c r="Q7" i="25"/>
  <c r="P7" i="25"/>
  <c r="Y6" i="25"/>
  <c r="T6" i="25"/>
  <c r="S6" i="25"/>
  <c r="R6" i="25"/>
  <c r="Q6" i="25"/>
  <c r="P6" i="25"/>
  <c r="U214" i="25" l="1"/>
  <c r="X214" i="25" s="1"/>
  <c r="V214" i="25"/>
  <c r="U345" i="25"/>
  <c r="X345" i="25" s="1"/>
  <c r="U422" i="25"/>
  <c r="X422" i="25" s="1"/>
  <c r="CC18" i="25"/>
  <c r="V60" i="25"/>
  <c r="U119" i="25"/>
  <c r="X119" i="25" s="1"/>
  <c r="V124" i="25"/>
  <c r="V144" i="25"/>
  <c r="U150" i="25"/>
  <c r="X150" i="25" s="1"/>
  <c r="V224" i="25"/>
  <c r="V246" i="25"/>
  <c r="U313" i="25"/>
  <c r="X313" i="25" s="1"/>
  <c r="CU8" i="25"/>
  <c r="AR29" i="25" s="1"/>
  <c r="CB19" i="25"/>
  <c r="AP39" i="25" s="1"/>
  <c r="CC19" i="25"/>
  <c r="V58" i="25"/>
  <c r="U58" i="25"/>
  <c r="X58" i="25" s="1"/>
  <c r="U118" i="25"/>
  <c r="X118" i="25" s="1"/>
  <c r="V138" i="25"/>
  <c r="V291" i="25"/>
  <c r="U291" i="25"/>
  <c r="X291" i="25" s="1"/>
  <c r="U308" i="25"/>
  <c r="X308" i="25" s="1"/>
  <c r="V7" i="25"/>
  <c r="CB7" i="25"/>
  <c r="AP28" i="25" s="1"/>
  <c r="CV7" i="25"/>
  <c r="AS28" i="25" s="1"/>
  <c r="CB9" i="25"/>
  <c r="AP30" i="25" s="1"/>
  <c r="U12" i="25"/>
  <c r="X12" i="25" s="1"/>
  <c r="V23" i="25"/>
  <c r="V92" i="25"/>
  <c r="BJ9" i="25"/>
  <c r="BI9" i="25"/>
  <c r="AN30" i="25" s="1"/>
  <c r="CS11" i="25"/>
  <c r="V126" i="25"/>
  <c r="U132" i="25"/>
  <c r="X132" i="25" s="1"/>
  <c r="V257" i="25"/>
  <c r="V285" i="25"/>
  <c r="U307" i="25"/>
  <c r="X307" i="25" s="1"/>
  <c r="V450" i="25"/>
  <c r="U450" i="25"/>
  <c r="X450" i="25" s="1"/>
  <c r="V6" i="25"/>
  <c r="U6" i="25"/>
  <c r="X6" i="25" s="1"/>
  <c r="U95" i="25"/>
  <c r="X95" i="25" s="1"/>
  <c r="V140" i="25"/>
  <c r="V152" i="25"/>
  <c r="V342" i="25"/>
  <c r="U342" i="25"/>
  <c r="X342" i="25" s="1"/>
  <c r="CT8" i="25"/>
  <c r="CQ10" i="25"/>
  <c r="U9" i="25"/>
  <c r="X9" i="25" s="1"/>
  <c r="CC10" i="25"/>
  <c r="AQ31" i="25" s="1"/>
  <c r="U11" i="25"/>
  <c r="X11" i="25" s="1"/>
  <c r="V42" i="25"/>
  <c r="U42" i="25"/>
  <c r="X42" i="25" s="1"/>
  <c r="V71" i="25"/>
  <c r="V76" i="25"/>
  <c r="U100" i="25"/>
  <c r="X100" i="25" s="1"/>
  <c r="V106" i="25"/>
  <c r="U152" i="25"/>
  <c r="X152" i="25" s="1"/>
  <c r="U234" i="25"/>
  <c r="X234" i="25" s="1"/>
  <c r="U392" i="25"/>
  <c r="X392" i="25" s="1"/>
  <c r="V225" i="25"/>
  <c r="U241" i="25"/>
  <c r="X241" i="25" s="1"/>
  <c r="U247" i="25"/>
  <c r="X247" i="25" s="1"/>
  <c r="U263" i="25"/>
  <c r="X263" i="25" s="1"/>
  <c r="V269" i="25"/>
  <c r="V278" i="25"/>
  <c r="V281" i="25"/>
  <c r="U293" i="25"/>
  <c r="X293" i="25" s="1"/>
  <c r="U319" i="25"/>
  <c r="X319" i="25" s="1"/>
  <c r="U350" i="25"/>
  <c r="X350" i="25" s="1"/>
  <c r="U382" i="25"/>
  <c r="X382" i="25" s="1"/>
  <c r="U391" i="25"/>
  <c r="X391" i="25" s="1"/>
  <c r="V401" i="25"/>
  <c r="V427" i="25"/>
  <c r="U433" i="25"/>
  <c r="X433" i="25" s="1"/>
  <c r="U434" i="25"/>
  <c r="X434" i="25" s="1"/>
  <c r="V444" i="25"/>
  <c r="U190" i="25"/>
  <c r="X190" i="25" s="1"/>
  <c r="V11" i="25"/>
  <c r="CP11" i="25"/>
  <c r="CC15" i="25"/>
  <c r="AO36" i="25"/>
  <c r="CP16" i="25"/>
  <c r="CW17" i="25"/>
  <c r="AT37" i="25" s="1"/>
  <c r="BJ18" i="25"/>
  <c r="AO38" i="25" s="1"/>
  <c r="U19" i="25"/>
  <c r="X19" i="25" s="1"/>
  <c r="BI19" i="25"/>
  <c r="AN39" i="25" s="1"/>
  <c r="BJ19" i="25"/>
  <c r="AO39" i="25" s="1"/>
  <c r="V20" i="25"/>
  <c r="U39" i="25"/>
  <c r="X39" i="25" s="1"/>
  <c r="V48" i="25"/>
  <c r="V59" i="25"/>
  <c r="V63" i="25"/>
  <c r="U65" i="25"/>
  <c r="X65" i="25" s="1"/>
  <c r="U69" i="25"/>
  <c r="X69" i="25" s="1"/>
  <c r="V74" i="25"/>
  <c r="U75" i="25"/>
  <c r="X75" i="25" s="1"/>
  <c r="U81" i="25"/>
  <c r="X81" i="25" s="1"/>
  <c r="V82" i="25"/>
  <c r="V91" i="25"/>
  <c r="V112" i="25"/>
  <c r="V118" i="25"/>
  <c r="U144" i="25"/>
  <c r="X144" i="25" s="1"/>
  <c r="V170" i="25"/>
  <c r="U174" i="25"/>
  <c r="X174" i="25" s="1"/>
  <c r="U176" i="25"/>
  <c r="X176" i="25" s="1"/>
  <c r="U189" i="25"/>
  <c r="X189" i="25" s="1"/>
  <c r="V191" i="25"/>
  <c r="U200" i="25"/>
  <c r="X200" i="25" s="1"/>
  <c r="U205" i="25"/>
  <c r="X205" i="25" s="1"/>
  <c r="U222" i="25"/>
  <c r="X222" i="25" s="1"/>
  <c r="U228" i="25"/>
  <c r="X228" i="25" s="1"/>
  <c r="U233" i="25"/>
  <c r="X233" i="25" s="1"/>
  <c r="U246" i="25"/>
  <c r="X246" i="25" s="1"/>
  <c r="V252" i="25"/>
  <c r="V261" i="25"/>
  <c r="V289" i="25"/>
  <c r="U300" i="25"/>
  <c r="X300" i="25" s="1"/>
  <c r="V341" i="25"/>
  <c r="V354" i="25"/>
  <c r="V410" i="25"/>
  <c r="U411" i="25"/>
  <c r="X411" i="25" s="1"/>
  <c r="U415" i="25"/>
  <c r="X415" i="25" s="1"/>
  <c r="V426" i="25"/>
  <c r="V439" i="25"/>
  <c r="U445" i="25"/>
  <c r="X445" i="25" s="1"/>
  <c r="V446" i="25"/>
  <c r="V449" i="25"/>
  <c r="U164" i="25"/>
  <c r="X164" i="25" s="1"/>
  <c r="CB8" i="25"/>
  <c r="AP29" i="25" s="1"/>
  <c r="BI7" i="25"/>
  <c r="AN28" i="25" s="1"/>
  <c r="CR7" i="25"/>
  <c r="BI8" i="25"/>
  <c r="AN29" i="25" s="1"/>
  <c r="CR8" i="25"/>
  <c r="CV8" i="25" s="1"/>
  <c r="AS29" i="25" s="1"/>
  <c r="CQ9" i="25"/>
  <c r="CT9" i="25"/>
  <c r="BJ10" i="25"/>
  <c r="AO31" i="25" s="1"/>
  <c r="BJ15" i="25"/>
  <c r="CS15" i="25"/>
  <c r="U16" i="25"/>
  <c r="X16" i="25" s="1"/>
  <c r="CB17" i="25"/>
  <c r="AP37" i="25" s="1"/>
  <c r="CC17" i="25"/>
  <c r="AQ37" i="25" s="1"/>
  <c r="CT19" i="25"/>
  <c r="U27" i="25"/>
  <c r="X27" i="25" s="1"/>
  <c r="V37" i="25"/>
  <c r="U47" i="25"/>
  <c r="X47" i="25" s="1"/>
  <c r="V52" i="25"/>
  <c r="U54" i="25"/>
  <c r="X54" i="25" s="1"/>
  <c r="U57" i="25"/>
  <c r="X57" i="25" s="1"/>
  <c r="V86" i="25"/>
  <c r="V98" i="25"/>
  <c r="U104" i="25"/>
  <c r="X104" i="25" s="1"/>
  <c r="U116" i="25"/>
  <c r="X116" i="25" s="1"/>
  <c r="V122" i="25"/>
  <c r="U130" i="25"/>
  <c r="X130" i="25" s="1"/>
  <c r="U156" i="25"/>
  <c r="X156" i="25" s="1"/>
  <c r="U185" i="25"/>
  <c r="X185" i="25" s="1"/>
  <c r="V198" i="25"/>
  <c r="U208" i="25"/>
  <c r="X208" i="25" s="1"/>
  <c r="U216" i="25"/>
  <c r="X216" i="25" s="1"/>
  <c r="V221" i="25"/>
  <c r="V250" i="25"/>
  <c r="U257" i="25"/>
  <c r="X257" i="25" s="1"/>
  <c r="U274" i="25"/>
  <c r="X274" i="25" s="1"/>
  <c r="U346" i="25"/>
  <c r="X346" i="25" s="1"/>
  <c r="V349" i="25"/>
  <c r="U354" i="25"/>
  <c r="X354" i="25" s="1"/>
  <c r="U359" i="25"/>
  <c r="X359" i="25" s="1"/>
  <c r="V377" i="25"/>
  <c r="U406" i="25"/>
  <c r="X406" i="25" s="1"/>
  <c r="V414" i="25"/>
  <c r="U439" i="25"/>
  <c r="X439" i="25" s="1"/>
  <c r="U455" i="25"/>
  <c r="X455" i="25" s="1"/>
  <c r="CW7" i="25"/>
  <c r="AT28" i="25" s="1"/>
  <c r="CS8" i="25"/>
  <c r="CC9" i="25"/>
  <c r="AQ30" i="25" s="1"/>
  <c r="BI10" i="25"/>
  <c r="AN31" i="25" s="1"/>
  <c r="CB10" i="25"/>
  <c r="AP31" i="25" s="1"/>
  <c r="CP10" i="25"/>
  <c r="CR11" i="25"/>
  <c r="CR16" i="25"/>
  <c r="CU16" i="25" s="1"/>
  <c r="AR36" i="25" s="1"/>
  <c r="CQ18" i="25"/>
  <c r="V33" i="25"/>
  <c r="U37" i="25"/>
  <c r="X37" i="25" s="1"/>
  <c r="U48" i="25"/>
  <c r="X48" i="25" s="1"/>
  <c r="V51" i="25"/>
  <c r="U59" i="25"/>
  <c r="X59" i="25" s="1"/>
  <c r="V62" i="25"/>
  <c r="V68" i="25"/>
  <c r="V70" i="25"/>
  <c r="U73" i="25"/>
  <c r="X73" i="25" s="1"/>
  <c r="V80" i="25"/>
  <c r="V90" i="25"/>
  <c r="V104" i="25"/>
  <c r="U110" i="25"/>
  <c r="X110" i="25" s="1"/>
  <c r="V136" i="25"/>
  <c r="U142" i="25"/>
  <c r="X142" i="25" s="1"/>
  <c r="V162" i="25"/>
  <c r="U166" i="25"/>
  <c r="X166" i="25" s="1"/>
  <c r="U168" i="25"/>
  <c r="X168" i="25" s="1"/>
  <c r="U198" i="25"/>
  <c r="X198" i="25" s="1"/>
  <c r="V202" i="25"/>
  <c r="U221" i="25"/>
  <c r="X221" i="25" s="1"/>
  <c r="U232" i="25"/>
  <c r="X232" i="25" s="1"/>
  <c r="V237" i="25"/>
  <c r="U262" i="25"/>
  <c r="X262" i="25" s="1"/>
  <c r="V268" i="25"/>
  <c r="U280" i="25"/>
  <c r="X280" i="25" s="1"/>
  <c r="U292" i="25"/>
  <c r="X292" i="25" s="1"/>
  <c r="V348" i="25"/>
  <c r="V365" i="25"/>
  <c r="U370" i="25"/>
  <c r="X370" i="25" s="1"/>
  <c r="U375" i="25"/>
  <c r="X375" i="25" s="1"/>
  <c r="U395" i="25"/>
  <c r="X395" i="25" s="1"/>
  <c r="V409" i="25"/>
  <c r="U414" i="25"/>
  <c r="X414" i="25" s="1"/>
  <c r="V431" i="25"/>
  <c r="U454" i="25"/>
  <c r="X454" i="25" s="1"/>
  <c r="CQ19" i="25"/>
  <c r="CV19" i="25" s="1"/>
  <c r="AS39" i="25" s="1"/>
  <c r="U26" i="25"/>
  <c r="X26" i="25" s="1"/>
  <c r="V31" i="25"/>
  <c r="U51" i="25"/>
  <c r="X51" i="25" s="1"/>
  <c r="V61" i="25"/>
  <c r="U62" i="25"/>
  <c r="X62" i="25" s="1"/>
  <c r="V67" i="25"/>
  <c r="V78" i="25"/>
  <c r="U84" i="25"/>
  <c r="X84" i="25" s="1"/>
  <c r="V108" i="25"/>
  <c r="V179" i="25"/>
  <c r="U224" i="25"/>
  <c r="X224" i="25" s="1"/>
  <c r="U248" i="25"/>
  <c r="X248" i="25" s="1"/>
  <c r="U272" i="25"/>
  <c r="X272" i="25" s="1"/>
  <c r="U302" i="25"/>
  <c r="X302" i="25" s="1"/>
  <c r="V326" i="25"/>
  <c r="V328" i="25"/>
  <c r="V364" i="25"/>
  <c r="V389" i="25"/>
  <c r="U390" i="25"/>
  <c r="X390" i="25" s="1"/>
  <c r="V392" i="25"/>
  <c r="V398" i="25"/>
  <c r="V403" i="25"/>
  <c r="U442" i="25"/>
  <c r="X442" i="25" s="1"/>
  <c r="U443" i="25"/>
  <c r="X443" i="25" s="1"/>
  <c r="CP15" i="25"/>
  <c r="CS17" i="25"/>
  <c r="CC7" i="25"/>
  <c r="CC8" i="25"/>
  <c r="V10" i="25"/>
  <c r="CR10" i="25"/>
  <c r="CU11" i="25"/>
  <c r="AR32" i="25" s="1"/>
  <c r="CT11" i="25"/>
  <c r="CT16" i="25"/>
  <c r="BJ17" i="25"/>
  <c r="CS18" i="25"/>
  <c r="CU18" i="25" s="1"/>
  <c r="AR38" i="25" s="1"/>
  <c r="V30" i="25"/>
  <c r="V56" i="25"/>
  <c r="U67" i="25"/>
  <c r="X67" i="25" s="1"/>
  <c r="V77" i="25"/>
  <c r="U96" i="25"/>
  <c r="X96" i="25" s="1"/>
  <c r="U102" i="25"/>
  <c r="X102" i="25" s="1"/>
  <c r="V107" i="25"/>
  <c r="V114" i="25"/>
  <c r="V120" i="25"/>
  <c r="V154" i="25"/>
  <c r="U160" i="25"/>
  <c r="X160" i="25" s="1"/>
  <c r="V182" i="25"/>
  <c r="U194" i="25"/>
  <c r="X194" i="25" s="1"/>
  <c r="U209" i="25"/>
  <c r="X209" i="25" s="1"/>
  <c r="U219" i="25"/>
  <c r="X219" i="25" s="1"/>
  <c r="V220" i="25"/>
  <c r="V277" i="25"/>
  <c r="U279" i="25"/>
  <c r="X279" i="25" s="1"/>
  <c r="U334" i="25"/>
  <c r="X334" i="25" s="1"/>
  <c r="V378" i="25"/>
  <c r="U398" i="25"/>
  <c r="X398" i="25" s="1"/>
  <c r="V402" i="25"/>
  <c r="U410" i="25"/>
  <c r="X410" i="25" s="1"/>
  <c r="V417" i="25"/>
  <c r="U423" i="25"/>
  <c r="X423" i="25" s="1"/>
  <c r="V9" i="25"/>
  <c r="CP9" i="25"/>
  <c r="CC11" i="25"/>
  <c r="AQ32" i="25" s="1"/>
  <c r="CR15" i="25"/>
  <c r="CU15" i="25" s="1"/>
  <c r="AR35" i="25" s="1"/>
  <c r="CC16" i="25"/>
  <c r="V19" i="25"/>
  <c r="CS19" i="25"/>
  <c r="CU19" i="25" s="1"/>
  <c r="AR39" i="25" s="1"/>
  <c r="V35" i="25"/>
  <c r="U52" i="25"/>
  <c r="X52" i="25" s="1"/>
  <c r="V66" i="25"/>
  <c r="V72" i="25"/>
  <c r="U83" i="25"/>
  <c r="X83" i="25" s="1"/>
  <c r="U88" i="25"/>
  <c r="X88" i="25" s="1"/>
  <c r="V102" i="25"/>
  <c r="U126" i="25"/>
  <c r="X126" i="25" s="1"/>
  <c r="V134" i="25"/>
  <c r="U158" i="25"/>
  <c r="X158" i="25" s="1"/>
  <c r="U172" i="25"/>
  <c r="X172" i="25" s="1"/>
  <c r="U182" i="25"/>
  <c r="X182" i="25" s="1"/>
  <c r="V187" i="25"/>
  <c r="U192" i="25"/>
  <c r="X192" i="25" s="1"/>
  <c r="V209" i="25"/>
  <c r="V218" i="25"/>
  <c r="U226" i="25"/>
  <c r="X226" i="25" s="1"/>
  <c r="U230" i="25"/>
  <c r="X230" i="25" s="1"/>
  <c r="U231" i="25"/>
  <c r="X231" i="25" s="1"/>
  <c r="U235" i="25"/>
  <c r="X235" i="25" s="1"/>
  <c r="V236" i="25"/>
  <c r="V240" i="25"/>
  <c r="U264" i="25"/>
  <c r="X264" i="25" s="1"/>
  <c r="U267" i="25"/>
  <c r="X267" i="25" s="1"/>
  <c r="V273" i="25"/>
  <c r="V286" i="25"/>
  <c r="V301" i="25"/>
  <c r="V325" i="25"/>
  <c r="V346" i="25"/>
  <c r="U358" i="25"/>
  <c r="X358" i="25" s="1"/>
  <c r="V362" i="25"/>
  <c r="U379" i="25"/>
  <c r="X379" i="25" s="1"/>
  <c r="U383" i="25"/>
  <c r="X383" i="25" s="1"/>
  <c r="V387" i="25"/>
  <c r="U407" i="25"/>
  <c r="X407" i="25" s="1"/>
  <c r="V416" i="25"/>
  <c r="V429" i="25"/>
  <c r="V440" i="25"/>
  <c r="V452" i="25"/>
  <c r="V453" i="25"/>
  <c r="V455" i="25"/>
  <c r="CU10" i="25"/>
  <c r="AR31" i="25" s="1"/>
  <c r="AQ28" i="25"/>
  <c r="CT7" i="25"/>
  <c r="CU7" i="25" s="1"/>
  <c r="AR28" i="25" s="1"/>
  <c r="AO29" i="25"/>
  <c r="AO28" i="25"/>
  <c r="CW11" i="25"/>
  <c r="AT32" i="25" s="1"/>
  <c r="V43" i="25"/>
  <c r="AQ29" i="25"/>
  <c r="CW9" i="25"/>
  <c r="AT30" i="25" s="1"/>
  <c r="CW16" i="25"/>
  <c r="AT36" i="25" s="1"/>
  <c r="U30" i="25"/>
  <c r="X30" i="25" s="1"/>
  <c r="V13" i="25"/>
  <c r="V15" i="25"/>
  <c r="AQ35" i="25"/>
  <c r="V17" i="25"/>
  <c r="CW18" i="25"/>
  <c r="AT38" i="25" s="1"/>
  <c r="V21" i="25"/>
  <c r="U29" i="25"/>
  <c r="X29" i="25" s="1"/>
  <c r="V29" i="25"/>
  <c r="U41" i="25"/>
  <c r="X41" i="25" s="1"/>
  <c r="V47" i="25"/>
  <c r="U53" i="25"/>
  <c r="X53" i="25" s="1"/>
  <c r="V54" i="25"/>
  <c r="V12" i="25"/>
  <c r="V14" i="25"/>
  <c r="AO35" i="25"/>
  <c r="BI16" i="25"/>
  <c r="AN36" i="25" s="1"/>
  <c r="BI17" i="25"/>
  <c r="AN37" i="25" s="1"/>
  <c r="U18" i="25"/>
  <c r="X18" i="25" s="1"/>
  <c r="CB18" i="25"/>
  <c r="AP38" i="25" s="1"/>
  <c r="V32" i="25"/>
  <c r="U44" i="25"/>
  <c r="X44" i="25" s="1"/>
  <c r="CP17" i="25"/>
  <c r="CV17" i="25" s="1"/>
  <c r="BI18" i="25"/>
  <c r="AN38" i="25" s="1"/>
  <c r="AQ39" i="25"/>
  <c r="U20" i="25"/>
  <c r="X20" i="25" s="1"/>
  <c r="V26" i="25"/>
  <c r="V27" i="25"/>
  <c r="V28" i="25"/>
  <c r="U31" i="25"/>
  <c r="X31" i="25" s="1"/>
  <c r="U34" i="25"/>
  <c r="X34" i="25" s="1"/>
  <c r="V34" i="25"/>
  <c r="V36" i="25"/>
  <c r="V38" i="25"/>
  <c r="V39" i="25"/>
  <c r="V46" i="25"/>
  <c r="CW8" i="25"/>
  <c r="AT29" i="25" s="1"/>
  <c r="CW10" i="25"/>
  <c r="AT31" i="25" s="1"/>
  <c r="CW15" i="25"/>
  <c r="AT35" i="25" s="1"/>
  <c r="U36" i="25"/>
  <c r="X36" i="25" s="1"/>
  <c r="U38" i="25"/>
  <c r="X38" i="25" s="1"/>
  <c r="V40" i="25"/>
  <c r="V45" i="25"/>
  <c r="U45" i="25"/>
  <c r="X45" i="25" s="1"/>
  <c r="U46" i="25"/>
  <c r="X46" i="25" s="1"/>
  <c r="AO30" i="25"/>
  <c r="AO32" i="25"/>
  <c r="V16" i="25"/>
  <c r="AQ36" i="25"/>
  <c r="AO37" i="25"/>
  <c r="CW19" i="25"/>
  <c r="AT39" i="25" s="1"/>
  <c r="U22" i="25"/>
  <c r="X22" i="25" s="1"/>
  <c r="U23" i="25"/>
  <c r="X23" i="25" s="1"/>
  <c r="U24" i="25"/>
  <c r="X24" i="25" s="1"/>
  <c r="U25" i="25"/>
  <c r="X25" i="25" s="1"/>
  <c r="V50" i="25"/>
  <c r="U50" i="25"/>
  <c r="X50" i="25" s="1"/>
  <c r="U10" i="25"/>
  <c r="X10" i="25" s="1"/>
  <c r="V18" i="25"/>
  <c r="AQ38" i="25"/>
  <c r="V55" i="25"/>
  <c r="U55" i="25"/>
  <c r="X55" i="25" s="1"/>
  <c r="U40" i="25"/>
  <c r="X40" i="25" s="1"/>
  <c r="V49" i="25"/>
  <c r="U56" i="25"/>
  <c r="X56" i="25" s="1"/>
  <c r="V65" i="25"/>
  <c r="U72" i="25"/>
  <c r="X72" i="25" s="1"/>
  <c r="U78" i="25"/>
  <c r="X78" i="25" s="1"/>
  <c r="V84" i="25"/>
  <c r="U86" i="25"/>
  <c r="X86" i="25" s="1"/>
  <c r="V95" i="25"/>
  <c r="V100" i="25"/>
  <c r="V111" i="25"/>
  <c r="V116" i="25"/>
  <c r="V127" i="25"/>
  <c r="U127" i="25"/>
  <c r="X127" i="25" s="1"/>
  <c r="V129" i="25"/>
  <c r="U129" i="25"/>
  <c r="X129" i="25" s="1"/>
  <c r="V131" i="25"/>
  <c r="U131" i="25"/>
  <c r="X131" i="25" s="1"/>
  <c r="V133" i="25"/>
  <c r="U133" i="25"/>
  <c r="X133" i="25" s="1"/>
  <c r="V135" i="25"/>
  <c r="U135" i="25"/>
  <c r="X135" i="25" s="1"/>
  <c r="V137" i="25"/>
  <c r="U137" i="25"/>
  <c r="X137" i="25" s="1"/>
  <c r="U138" i="25"/>
  <c r="X138" i="25" s="1"/>
  <c r="V148" i="25"/>
  <c r="V155" i="25"/>
  <c r="U155" i="25"/>
  <c r="X155" i="25" s="1"/>
  <c r="V164" i="25"/>
  <c r="U170" i="25"/>
  <c r="X170" i="25" s="1"/>
  <c r="V171" i="25"/>
  <c r="U171" i="25"/>
  <c r="X171" i="25" s="1"/>
  <c r="U180" i="25"/>
  <c r="X180" i="25" s="1"/>
  <c r="V83" i="25"/>
  <c r="U87" i="25"/>
  <c r="X87" i="25" s="1"/>
  <c r="V97" i="25"/>
  <c r="U97" i="25"/>
  <c r="X97" i="25" s="1"/>
  <c r="V113" i="25"/>
  <c r="U113" i="25"/>
  <c r="X113" i="25" s="1"/>
  <c r="U120" i="25"/>
  <c r="X120" i="25" s="1"/>
  <c r="V153" i="25"/>
  <c r="U153" i="25"/>
  <c r="X153" i="25" s="1"/>
  <c r="U154" i="25"/>
  <c r="X154" i="25" s="1"/>
  <c r="V169" i="25"/>
  <c r="U169" i="25"/>
  <c r="X169" i="25" s="1"/>
  <c r="V178" i="25"/>
  <c r="V195" i="25"/>
  <c r="U90" i="25"/>
  <c r="X90" i="25" s="1"/>
  <c r="U106" i="25"/>
  <c r="X106" i="25" s="1"/>
  <c r="V115" i="25"/>
  <c r="U122" i="25"/>
  <c r="X122" i="25" s="1"/>
  <c r="V151" i="25"/>
  <c r="U151" i="25"/>
  <c r="X151" i="25" s="1"/>
  <c r="V167" i="25"/>
  <c r="U167" i="25"/>
  <c r="X167" i="25" s="1"/>
  <c r="U80" i="25"/>
  <c r="X80" i="25" s="1"/>
  <c r="V85" i="25"/>
  <c r="U85" i="25"/>
  <c r="X85" i="25" s="1"/>
  <c r="U91" i="25"/>
  <c r="X91" i="25" s="1"/>
  <c r="U92" i="25"/>
  <c r="X92" i="25" s="1"/>
  <c r="V101" i="25"/>
  <c r="U101" i="25"/>
  <c r="X101" i="25" s="1"/>
  <c r="U107" i="25"/>
  <c r="X107" i="25" s="1"/>
  <c r="U108" i="25"/>
  <c r="X108" i="25" s="1"/>
  <c r="V117" i="25"/>
  <c r="U117" i="25"/>
  <c r="X117" i="25" s="1"/>
  <c r="U123" i="25"/>
  <c r="X123" i="25" s="1"/>
  <c r="U124" i="25"/>
  <c r="X124" i="25" s="1"/>
  <c r="V142" i="25"/>
  <c r="V149" i="25"/>
  <c r="U149" i="25"/>
  <c r="X149" i="25" s="1"/>
  <c r="V165" i="25"/>
  <c r="U165" i="25"/>
  <c r="X165" i="25" s="1"/>
  <c r="U203" i="25"/>
  <c r="X203" i="25" s="1"/>
  <c r="V204" i="25"/>
  <c r="U35" i="25"/>
  <c r="X35" i="25" s="1"/>
  <c r="V41" i="25"/>
  <c r="U43" i="25"/>
  <c r="X43" i="25" s="1"/>
  <c r="V57" i="25"/>
  <c r="U64" i="25"/>
  <c r="X64" i="25" s="1"/>
  <c r="V73" i="25"/>
  <c r="V103" i="25"/>
  <c r="V119" i="25"/>
  <c r="U134" i="25"/>
  <c r="X134" i="25" s="1"/>
  <c r="U136" i="25"/>
  <c r="X136" i="25" s="1"/>
  <c r="V147" i="25"/>
  <c r="U147" i="25"/>
  <c r="X147" i="25" s="1"/>
  <c r="V156" i="25"/>
  <c r="U162" i="25"/>
  <c r="X162" i="25" s="1"/>
  <c r="V163" i="25"/>
  <c r="U163" i="25"/>
  <c r="X163" i="25" s="1"/>
  <c r="V172" i="25"/>
  <c r="U188" i="25"/>
  <c r="X188" i="25" s="1"/>
  <c r="U197" i="25"/>
  <c r="X197" i="25" s="1"/>
  <c r="U49" i="25"/>
  <c r="X49" i="25" s="1"/>
  <c r="V79" i="25"/>
  <c r="U82" i="25"/>
  <c r="X82" i="25" s="1"/>
  <c r="V89" i="25"/>
  <c r="U89" i="25"/>
  <c r="X89" i="25" s="1"/>
  <c r="V105" i="25"/>
  <c r="U105" i="25"/>
  <c r="X105" i="25" s="1"/>
  <c r="U112" i="25"/>
  <c r="X112" i="25" s="1"/>
  <c r="V121" i="25"/>
  <c r="U121" i="25"/>
  <c r="X121" i="25" s="1"/>
  <c r="V145" i="25"/>
  <c r="U145" i="25"/>
  <c r="X145" i="25" s="1"/>
  <c r="U146" i="25"/>
  <c r="X146" i="25" s="1"/>
  <c r="V161" i="25"/>
  <c r="U161" i="25"/>
  <c r="X161" i="25" s="1"/>
  <c r="U181" i="25"/>
  <c r="X181" i="25" s="1"/>
  <c r="V186" i="25"/>
  <c r="V213" i="25"/>
  <c r="U213" i="25"/>
  <c r="X213" i="25" s="1"/>
  <c r="V53" i="25"/>
  <c r="U60" i="25"/>
  <c r="X60" i="25" s="1"/>
  <c r="U66" i="25"/>
  <c r="X66" i="25" s="1"/>
  <c r="V69" i="25"/>
  <c r="U71" i="25"/>
  <c r="X71" i="25" s="1"/>
  <c r="U76" i="25"/>
  <c r="X76" i="25" s="1"/>
  <c r="U98" i="25"/>
  <c r="X98" i="25" s="1"/>
  <c r="U114" i="25"/>
  <c r="X114" i="25" s="1"/>
  <c r="V143" i="25"/>
  <c r="U143" i="25"/>
  <c r="X143" i="25" s="1"/>
  <c r="V159" i="25"/>
  <c r="U159" i="25"/>
  <c r="X159" i="25" s="1"/>
  <c r="V175" i="25"/>
  <c r="U175" i="25"/>
  <c r="X175" i="25" s="1"/>
  <c r="V183" i="25"/>
  <c r="U183" i="25"/>
  <c r="X183" i="25" s="1"/>
  <c r="U61" i="25"/>
  <c r="X61" i="25" s="1"/>
  <c r="U77" i="25"/>
  <c r="X77" i="25" s="1"/>
  <c r="V81" i="25"/>
  <c r="V93" i="25"/>
  <c r="U93" i="25"/>
  <c r="X93" i="25" s="1"/>
  <c r="U99" i="25"/>
  <c r="X99" i="25" s="1"/>
  <c r="V109" i="25"/>
  <c r="U109" i="25"/>
  <c r="X109" i="25" s="1"/>
  <c r="U115" i="25"/>
  <c r="X115" i="25" s="1"/>
  <c r="V125" i="25"/>
  <c r="U125" i="25"/>
  <c r="X125" i="25" s="1"/>
  <c r="V139" i="25"/>
  <c r="U139" i="25"/>
  <c r="X139" i="25" s="1"/>
  <c r="V141" i="25"/>
  <c r="U141" i="25"/>
  <c r="X141" i="25" s="1"/>
  <c r="V157" i="25"/>
  <c r="U157" i="25"/>
  <c r="X157" i="25" s="1"/>
  <c r="V173" i="25"/>
  <c r="U173" i="25"/>
  <c r="X173" i="25" s="1"/>
  <c r="V211" i="25"/>
  <c r="U211" i="25"/>
  <c r="X211" i="25" s="1"/>
  <c r="V242" i="25"/>
  <c r="V253" i="25"/>
  <c r="V259" i="25"/>
  <c r="U259" i="25"/>
  <c r="X259" i="25" s="1"/>
  <c r="V264" i="25"/>
  <c r="V265" i="25"/>
  <c r="U265" i="25"/>
  <c r="X265" i="25" s="1"/>
  <c r="U273" i="25"/>
  <c r="X273" i="25" s="1"/>
  <c r="V284" i="25"/>
  <c r="U284" i="25"/>
  <c r="X284" i="25" s="1"/>
  <c r="V290" i="25"/>
  <c r="U290" i="25"/>
  <c r="X290" i="25" s="1"/>
  <c r="V176" i="25"/>
  <c r="V177" i="25"/>
  <c r="U179" i="25"/>
  <c r="X179" i="25" s="1"/>
  <c r="V184" i="25"/>
  <c r="V185" i="25"/>
  <c r="U187" i="25"/>
  <c r="X187" i="25" s="1"/>
  <c r="V192" i="25"/>
  <c r="V193" i="25"/>
  <c r="U195" i="25"/>
  <c r="X195" i="25" s="1"/>
  <c r="V201" i="25"/>
  <c r="U204" i="25"/>
  <c r="X204" i="25" s="1"/>
  <c r="V210" i="25"/>
  <c r="V215" i="25"/>
  <c r="V216" i="25"/>
  <c r="V217" i="25"/>
  <c r="U220" i="25"/>
  <c r="X220" i="25" s="1"/>
  <c r="V226" i="25"/>
  <c r="V231" i="25"/>
  <c r="V232" i="25"/>
  <c r="V233" i="25"/>
  <c r="U236" i="25"/>
  <c r="X236" i="25" s="1"/>
  <c r="V254" i="25"/>
  <c r="U254" i="25"/>
  <c r="X254" i="25" s="1"/>
  <c r="V267" i="25"/>
  <c r="V271" i="25"/>
  <c r="U271" i="25"/>
  <c r="X271" i="25" s="1"/>
  <c r="U278" i="25"/>
  <c r="X278" i="25" s="1"/>
  <c r="V283" i="25"/>
  <c r="V200" i="25"/>
  <c r="U240" i="25"/>
  <c r="X240" i="25" s="1"/>
  <c r="U245" i="25"/>
  <c r="X245" i="25" s="1"/>
  <c r="V258" i="25"/>
  <c r="V276" i="25"/>
  <c r="U276" i="25"/>
  <c r="X276" i="25" s="1"/>
  <c r="U283" i="25"/>
  <c r="X283" i="25" s="1"/>
  <c r="U318" i="25"/>
  <c r="X318" i="25" s="1"/>
  <c r="V203" i="25"/>
  <c r="V219" i="25"/>
  <c r="V235" i="25"/>
  <c r="U250" i="25"/>
  <c r="X250" i="25" s="1"/>
  <c r="V270" i="25"/>
  <c r="U270" i="25"/>
  <c r="X270" i="25" s="1"/>
  <c r="V275" i="25"/>
  <c r="U275" i="25"/>
  <c r="X275" i="25" s="1"/>
  <c r="V282" i="25"/>
  <c r="U282" i="25"/>
  <c r="X282" i="25" s="1"/>
  <c r="U229" i="25"/>
  <c r="X229" i="25" s="1"/>
  <c r="U251" i="25"/>
  <c r="X251" i="25" s="1"/>
  <c r="U256" i="25"/>
  <c r="X256" i="25" s="1"/>
  <c r="U261" i="25"/>
  <c r="X261" i="25" s="1"/>
  <c r="V274" i="25"/>
  <c r="U301" i="25"/>
  <c r="X301" i="25" s="1"/>
  <c r="V306" i="25"/>
  <c r="U306" i="25"/>
  <c r="X306" i="25" s="1"/>
  <c r="V317" i="25"/>
  <c r="U317" i="25"/>
  <c r="X317" i="25" s="1"/>
  <c r="V180" i="25"/>
  <c r="V181" i="25"/>
  <c r="V188" i="25"/>
  <c r="V189" i="25"/>
  <c r="U191" i="25"/>
  <c r="X191" i="25" s="1"/>
  <c r="V196" i="25"/>
  <c r="V197" i="25"/>
  <c r="U199" i="25"/>
  <c r="X199" i="25" s="1"/>
  <c r="V205" i="25"/>
  <c r="V207" i="25"/>
  <c r="U207" i="25"/>
  <c r="X207" i="25" s="1"/>
  <c r="V223" i="25"/>
  <c r="U223" i="25"/>
  <c r="X223" i="25" s="1"/>
  <c r="V239" i="25"/>
  <c r="U239" i="25"/>
  <c r="X239" i="25" s="1"/>
  <c r="V244" i="25"/>
  <c r="U244" i="25"/>
  <c r="X244" i="25" s="1"/>
  <c r="U252" i="25"/>
  <c r="X252" i="25" s="1"/>
  <c r="V206" i="25"/>
  <c r="V212" i="25"/>
  <c r="V222" i="25"/>
  <c r="V228" i="25"/>
  <c r="V238" i="25"/>
  <c r="V243" i="25"/>
  <c r="U243" i="25"/>
  <c r="X243" i="25" s="1"/>
  <c r="V248" i="25"/>
  <c r="V249" i="25"/>
  <c r="U249" i="25"/>
  <c r="X249" i="25" s="1"/>
  <c r="U258" i="25"/>
  <c r="X258" i="25" s="1"/>
  <c r="V298" i="25"/>
  <c r="U298" i="25"/>
  <c r="X298" i="25" s="1"/>
  <c r="V324" i="25"/>
  <c r="U324" i="25"/>
  <c r="X324" i="25" s="1"/>
  <c r="V227" i="25"/>
  <c r="U227" i="25"/>
  <c r="X227" i="25" s="1"/>
  <c r="V255" i="25"/>
  <c r="U255" i="25"/>
  <c r="X255" i="25" s="1"/>
  <c r="V260" i="25"/>
  <c r="U260" i="25"/>
  <c r="X260" i="25" s="1"/>
  <c r="V288" i="25"/>
  <c r="U288" i="25"/>
  <c r="X288" i="25" s="1"/>
  <c r="V292" i="25"/>
  <c r="V296" i="25"/>
  <c r="U296" i="25"/>
  <c r="X296" i="25" s="1"/>
  <c r="V297" i="25"/>
  <c r="V300" i="25"/>
  <c r="V304" i="25"/>
  <c r="U304" i="25"/>
  <c r="X304" i="25" s="1"/>
  <c r="V305" i="25"/>
  <c r="V308" i="25"/>
  <c r="V312" i="25"/>
  <c r="U312" i="25"/>
  <c r="X312" i="25" s="1"/>
  <c r="V313" i="25"/>
  <c r="V316" i="25"/>
  <c r="V320" i="25"/>
  <c r="U320" i="25"/>
  <c r="X320" i="25" s="1"/>
  <c r="V321" i="25"/>
  <c r="V336" i="25"/>
  <c r="U336" i="25"/>
  <c r="X336" i="25" s="1"/>
  <c r="V337" i="25"/>
  <c r="U338" i="25"/>
  <c r="X338" i="25" s="1"/>
  <c r="V352" i="25"/>
  <c r="U352" i="25"/>
  <c r="X352" i="25" s="1"/>
  <c r="V353" i="25"/>
  <c r="V368" i="25"/>
  <c r="U368" i="25"/>
  <c r="X368" i="25" s="1"/>
  <c r="V369" i="25"/>
  <c r="V394" i="25"/>
  <c r="U399" i="25"/>
  <c r="X399" i="25" s="1"/>
  <c r="U429" i="25"/>
  <c r="X429" i="25" s="1"/>
  <c r="V247" i="25"/>
  <c r="V263" i="25"/>
  <c r="V279" i="25"/>
  <c r="V280" i="25"/>
  <c r="V287" i="25"/>
  <c r="V294" i="25"/>
  <c r="V302" i="25"/>
  <c r="V310" i="25"/>
  <c r="V318" i="25"/>
  <c r="V358" i="25"/>
  <c r="V374" i="25"/>
  <c r="U385" i="25"/>
  <c r="X385" i="25" s="1"/>
  <c r="U401" i="25"/>
  <c r="X401" i="25" s="1"/>
  <c r="V405" i="25"/>
  <c r="U405" i="25"/>
  <c r="X405" i="25" s="1"/>
  <c r="V418" i="25"/>
  <c r="V438" i="25"/>
  <c r="V295" i="25"/>
  <c r="V303" i="25"/>
  <c r="V311" i="25"/>
  <c r="V319" i="25"/>
  <c r="U325" i="25"/>
  <c r="X325" i="25" s="1"/>
  <c r="U332" i="25"/>
  <c r="X332" i="25" s="1"/>
  <c r="U333" i="25"/>
  <c r="X333" i="25" s="1"/>
  <c r="U341" i="25"/>
  <c r="X341" i="25" s="1"/>
  <c r="U348" i="25"/>
  <c r="X348" i="25" s="1"/>
  <c r="U349" i="25"/>
  <c r="X349" i="25" s="1"/>
  <c r="V356" i="25"/>
  <c r="U356" i="25"/>
  <c r="X356" i="25" s="1"/>
  <c r="V357" i="25"/>
  <c r="U364" i="25"/>
  <c r="X364" i="25" s="1"/>
  <c r="U365" i="25"/>
  <c r="X365" i="25" s="1"/>
  <c r="V372" i="25"/>
  <c r="U372" i="25"/>
  <c r="X372" i="25" s="1"/>
  <c r="V373" i="25"/>
  <c r="V393" i="25"/>
  <c r="U418" i="25"/>
  <c r="X418" i="25" s="1"/>
  <c r="U328" i="25"/>
  <c r="X328" i="25" s="1"/>
  <c r="V335" i="25"/>
  <c r="U335" i="25"/>
  <c r="X335" i="25" s="1"/>
  <c r="U344" i="25"/>
  <c r="X344" i="25" s="1"/>
  <c r="U351" i="25"/>
  <c r="X351" i="25" s="1"/>
  <c r="U367" i="25"/>
  <c r="X367" i="25" s="1"/>
  <c r="V386" i="25"/>
  <c r="V412" i="25"/>
  <c r="U412" i="25"/>
  <c r="X412" i="25" s="1"/>
  <c r="V413" i="25"/>
  <c r="V430" i="25"/>
  <c r="V436" i="25"/>
  <c r="U436" i="25"/>
  <c r="X436" i="25" s="1"/>
  <c r="V334" i="25"/>
  <c r="V350" i="25"/>
  <c r="V366" i="25"/>
  <c r="U377" i="25"/>
  <c r="X377" i="25" s="1"/>
  <c r="V380" i="25"/>
  <c r="U380" i="25"/>
  <c r="X380" i="25" s="1"/>
  <c r="V381" i="25"/>
  <c r="U381" i="25"/>
  <c r="X381" i="25" s="1"/>
  <c r="U386" i="25"/>
  <c r="X386" i="25" s="1"/>
  <c r="V396" i="25"/>
  <c r="U396" i="25"/>
  <c r="X396" i="25" s="1"/>
  <c r="V397" i="25"/>
  <c r="U397" i="25"/>
  <c r="X397" i="25" s="1"/>
  <c r="U402" i="25"/>
  <c r="X402" i="25" s="1"/>
  <c r="V340" i="25"/>
  <c r="U340" i="25"/>
  <c r="X340" i="25" s="1"/>
  <c r="V355" i="25"/>
  <c r="U355" i="25"/>
  <c r="X355" i="25" s="1"/>
  <c r="U366" i="25"/>
  <c r="X366" i="25" s="1"/>
  <c r="V371" i="25"/>
  <c r="U371" i="25"/>
  <c r="X371" i="25" s="1"/>
  <c r="V384" i="25"/>
  <c r="U384" i="25"/>
  <c r="X384" i="25" s="1"/>
  <c r="V400" i="25"/>
  <c r="U400" i="25"/>
  <c r="X400" i="25" s="1"/>
  <c r="V420" i="25"/>
  <c r="U420" i="25"/>
  <c r="X420" i="25" s="1"/>
  <c r="U431" i="25"/>
  <c r="X431" i="25" s="1"/>
  <c r="V314" i="25"/>
  <c r="U314" i="25"/>
  <c r="X314" i="25" s="1"/>
  <c r="V322" i="25"/>
  <c r="U322" i="25"/>
  <c r="X322" i="25" s="1"/>
  <c r="V323" i="25"/>
  <c r="U323" i="25"/>
  <c r="X323" i="25" s="1"/>
  <c r="V330" i="25"/>
  <c r="V338" i="25"/>
  <c r="V339" i="25"/>
  <c r="U339" i="25"/>
  <c r="X339" i="25" s="1"/>
  <c r="V360" i="25"/>
  <c r="U360" i="25"/>
  <c r="X360" i="25" s="1"/>
  <c r="V376" i="25"/>
  <c r="U376" i="25"/>
  <c r="X376" i="25" s="1"/>
  <c r="V388" i="25"/>
  <c r="U388" i="25"/>
  <c r="X388" i="25" s="1"/>
  <c r="V404" i="25"/>
  <c r="U404" i="25"/>
  <c r="X404" i="25" s="1"/>
  <c r="V421" i="25"/>
  <c r="U421" i="25"/>
  <c r="X421" i="25" s="1"/>
  <c r="V390" i="25"/>
  <c r="V406" i="25"/>
  <c r="V408" i="25"/>
  <c r="U413" i="25"/>
  <c r="X413" i="25" s="1"/>
  <c r="V422" i="25"/>
  <c r="V424" i="25"/>
  <c r="U440" i="25"/>
  <c r="X440" i="25" s="1"/>
  <c r="V327" i="25"/>
  <c r="V343" i="25"/>
  <c r="V359" i="25"/>
  <c r="V375" i="25"/>
  <c r="V391" i="25"/>
  <c r="V407" i="25"/>
  <c r="U416" i="25"/>
  <c r="X416" i="25" s="1"/>
  <c r="V423" i="25"/>
  <c r="V428" i="25"/>
  <c r="V432" i="25"/>
  <c r="V434" i="25"/>
  <c r="V435" i="25"/>
  <c r="U446" i="25"/>
  <c r="X446" i="25" s="1"/>
  <c r="V451" i="25"/>
  <c r="V456" i="25"/>
  <c r="V331" i="25"/>
  <c r="V347" i="25"/>
  <c r="V363" i="25"/>
  <c r="V379" i="25"/>
  <c r="U387" i="25"/>
  <c r="X387" i="25" s="1"/>
  <c r="V395" i="25"/>
  <c r="U403" i="25"/>
  <c r="X403" i="25" s="1"/>
  <c r="V411" i="25"/>
  <c r="U419" i="25"/>
  <c r="X419" i="25" s="1"/>
  <c r="U426" i="25"/>
  <c r="X426" i="25" s="1"/>
  <c r="U430" i="25"/>
  <c r="X430" i="25" s="1"/>
  <c r="V442" i="25"/>
  <c r="V443" i="25"/>
  <c r="V448" i="25"/>
  <c r="U448" i="25"/>
  <c r="X448" i="25" s="1"/>
  <c r="U441" i="25"/>
  <c r="X441" i="25" s="1"/>
  <c r="V447" i="25"/>
  <c r="V351" i="25"/>
  <c r="V367" i="25"/>
  <c r="V383" i="25"/>
  <c r="V399" i="25"/>
  <c r="V415" i="25"/>
  <c r="U438" i="25"/>
  <c r="X438" i="25" s="1"/>
  <c r="U451" i="25"/>
  <c r="X451" i="25" s="1"/>
  <c r="U447" i="25"/>
  <c r="X447" i="25" s="1"/>
  <c r="U456" i="25"/>
  <c r="X456" i="25" s="1"/>
  <c r="U452" i="25"/>
  <c r="X452" i="25" s="1"/>
  <c r="U453" i="25"/>
  <c r="X453" i="25" s="1"/>
  <c r="CU9" i="25" l="1"/>
  <c r="AR30" i="25" s="1"/>
  <c r="CV11" i="25"/>
  <c r="AS32" i="25" s="1"/>
  <c r="CV18" i="25"/>
  <c r="AS38" i="25" s="1"/>
  <c r="CV15" i="25"/>
  <c r="AS35" i="25" s="1"/>
  <c r="CV10" i="25"/>
  <c r="AS31" i="25" s="1"/>
  <c r="CV9" i="25"/>
  <c r="AS30" i="25" s="1"/>
  <c r="CV16" i="25"/>
  <c r="AS36" i="25" s="1"/>
  <c r="CU17" i="25"/>
  <c r="AR37" i="25" s="1"/>
  <c r="AS37" i="25"/>
  <c r="Q8" i="16" l="1"/>
  <c r="Q65" i="16"/>
  <c r="O63" i="16"/>
  <c r="O45" i="16" s="1"/>
  <c r="P63" i="16"/>
  <c r="P45" i="16" s="1"/>
  <c r="O64" i="16"/>
  <c r="O46" i="16" s="1"/>
  <c r="P64" i="16"/>
  <c r="P46" i="16" s="1"/>
  <c r="Q42" i="16"/>
  <c r="O65" i="16"/>
  <c r="O47" i="16" s="1"/>
  <c r="P65" i="16"/>
  <c r="P47" i="16" s="1"/>
  <c r="L63" i="16"/>
  <c r="L45" i="16" s="1"/>
  <c r="M63" i="16"/>
  <c r="M45" i="16" s="1"/>
  <c r="K64" i="16"/>
  <c r="K46" i="16" s="1"/>
  <c r="L64" i="16"/>
  <c r="L46" i="16" s="1"/>
  <c r="M64" i="16"/>
  <c r="M46" i="16" s="1"/>
  <c r="K65" i="16"/>
  <c r="K47" i="16" s="1"/>
  <c r="L65" i="16"/>
  <c r="M65" i="16"/>
  <c r="M47" i="16" s="1"/>
  <c r="M30" i="16" l="1"/>
  <c r="Q47" i="16"/>
  <c r="Q17" i="16"/>
  <c r="K11" i="16"/>
  <c r="K22" i="16"/>
  <c r="K41" i="16"/>
  <c r="K30" i="16"/>
  <c r="K7" i="16"/>
  <c r="K15" i="16"/>
  <c r="K26" i="16"/>
  <c r="K37" i="16"/>
  <c r="M8" i="16"/>
  <c r="M12" i="16"/>
  <c r="M16" i="16"/>
  <c r="M23" i="16"/>
  <c r="M27" i="16"/>
  <c r="M31" i="16"/>
  <c r="M38" i="16"/>
  <c r="M42" i="16"/>
  <c r="M9" i="16"/>
  <c r="M13" i="16"/>
  <c r="M17" i="16"/>
  <c r="M24" i="16"/>
  <c r="M28" i="16"/>
  <c r="M32" i="16"/>
  <c r="M39" i="16"/>
  <c r="M43" i="16"/>
  <c r="L9" i="16"/>
  <c r="L13" i="16"/>
  <c r="L17" i="16"/>
  <c r="L24" i="16"/>
  <c r="L28" i="16"/>
  <c r="L32" i="16"/>
  <c r="P17" i="16"/>
  <c r="P28" i="16"/>
  <c r="O7" i="16"/>
  <c r="Q9" i="16"/>
  <c r="O11" i="16"/>
  <c r="Q13" i="16"/>
  <c r="O15" i="16"/>
  <c r="O22" i="16"/>
  <c r="Q24" i="16"/>
  <c r="O26" i="16"/>
  <c r="Q28" i="16"/>
  <c r="O30" i="16"/>
  <c r="Q32" i="16"/>
  <c r="O37" i="16"/>
  <c r="Q39" i="16"/>
  <c r="O41" i="16"/>
  <c r="Q43" i="16"/>
  <c r="P13" i="16"/>
  <c r="K9" i="16"/>
  <c r="L8" i="16"/>
  <c r="M7" i="16"/>
  <c r="K13" i="16"/>
  <c r="L12" i="16"/>
  <c r="M11" i="16"/>
  <c r="K17" i="16"/>
  <c r="L16" i="16"/>
  <c r="M15" i="16"/>
  <c r="K24" i="16"/>
  <c r="L23" i="16"/>
  <c r="M22" i="16"/>
  <c r="K28" i="16"/>
  <c r="L27" i="16"/>
  <c r="M26" i="16"/>
  <c r="K32" i="16"/>
  <c r="K39" i="16"/>
  <c r="L38" i="16"/>
  <c r="M37" i="16"/>
  <c r="K43" i="16"/>
  <c r="L42" i="16"/>
  <c r="M41" i="16"/>
  <c r="P7" i="16"/>
  <c r="O8" i="16"/>
  <c r="P11" i="16"/>
  <c r="O12" i="16"/>
  <c r="P15" i="16"/>
  <c r="O16" i="16"/>
  <c r="P22" i="16"/>
  <c r="O23" i="16"/>
  <c r="P26" i="16"/>
  <c r="O27" i="16"/>
  <c r="P30" i="16"/>
  <c r="O31" i="16"/>
  <c r="P37" i="16"/>
  <c r="O38" i="16"/>
  <c r="P41" i="16"/>
  <c r="O42" i="16"/>
  <c r="P9" i="16"/>
  <c r="P24" i="16"/>
  <c r="P32" i="16"/>
  <c r="P39" i="16"/>
  <c r="P43" i="16"/>
  <c r="K8" i="16"/>
  <c r="L7" i="16"/>
  <c r="K12" i="16"/>
  <c r="L11" i="16"/>
  <c r="K16" i="16"/>
  <c r="L15" i="16"/>
  <c r="K23" i="16"/>
  <c r="L22" i="16"/>
  <c r="K27" i="16"/>
  <c r="L26" i="16"/>
  <c r="K31" i="16"/>
  <c r="L30" i="16"/>
  <c r="K38" i="16"/>
  <c r="L37" i="16"/>
  <c r="K42" i="16"/>
  <c r="L41" i="16"/>
  <c r="P8" i="16"/>
  <c r="O9" i="16"/>
  <c r="P12" i="16"/>
  <c r="O13" i="16"/>
  <c r="P16" i="16"/>
  <c r="O17" i="16"/>
  <c r="P23" i="16"/>
  <c r="O24" i="16"/>
  <c r="P27" i="16"/>
  <c r="O28" i="16"/>
  <c r="P31" i="16"/>
  <c r="O32" i="16"/>
  <c r="P38" i="16"/>
  <c r="O39" i="16"/>
  <c r="P42" i="16"/>
  <c r="O43" i="16"/>
  <c r="Q11" i="16"/>
  <c r="Q22" i="16"/>
  <c r="Q30" i="16"/>
  <c r="Q38" i="16"/>
  <c r="Q46" i="16"/>
  <c r="Q7" i="16"/>
  <c r="Q12" i="16"/>
  <c r="Q19" i="16" s="1"/>
  <c r="Q26" i="16"/>
  <c r="P48" i="16" l="1"/>
  <c r="Q18" i="16"/>
  <c r="K50" i="16"/>
  <c r="L34" i="16"/>
  <c r="L48" i="16"/>
  <c r="K49" i="16"/>
  <c r="O50" i="16"/>
  <c r="P49" i="16"/>
  <c r="M33" i="16"/>
  <c r="Q50" i="16"/>
  <c r="K33" i="16"/>
  <c r="M50" i="16"/>
  <c r="P20" i="16"/>
  <c r="O48" i="16"/>
  <c r="P50" i="16"/>
  <c r="M48" i="16"/>
  <c r="M49" i="16"/>
  <c r="K48" i="16"/>
  <c r="M18" i="16"/>
  <c r="L35" i="16"/>
  <c r="L19" i="16"/>
  <c r="O49" i="16"/>
  <c r="L49" i="16"/>
  <c r="Q35" i="16"/>
  <c r="M35" i="16"/>
  <c r="M34" i="16"/>
  <c r="Q33" i="16"/>
  <c r="P35" i="16"/>
  <c r="O34" i="16"/>
  <c r="O19" i="16"/>
  <c r="K35" i="16"/>
  <c r="K20" i="16"/>
  <c r="O35" i="16"/>
  <c r="O20" i="16"/>
  <c r="L33" i="16"/>
  <c r="L18" i="16"/>
  <c r="P33" i="16"/>
  <c r="P18" i="16"/>
  <c r="L20" i="16"/>
  <c r="M20" i="16"/>
  <c r="M19" i="16"/>
  <c r="Q20" i="16"/>
  <c r="P34" i="16"/>
  <c r="P19" i="16"/>
  <c r="K34" i="16"/>
  <c r="K19" i="16"/>
  <c r="O33" i="16"/>
  <c r="V9" i="16" s="1"/>
  <c r="O18" i="16"/>
  <c r="V8" i="16" s="1"/>
  <c r="K18" i="16"/>
  <c r="V10" i="16" l="1"/>
  <c r="U9" i="16"/>
  <c r="Y9" i="16"/>
  <c r="U10" i="16"/>
  <c r="Y10" i="16"/>
  <c r="W8" i="16"/>
  <c r="U8" i="16"/>
  <c r="Y8" i="16"/>
  <c r="W9" i="16"/>
  <c r="W10" i="16"/>
  <c r="X8" i="16"/>
  <c r="X9" i="16"/>
  <c r="X10" i="16"/>
</calcChain>
</file>

<file path=xl/sharedStrings.xml><?xml version="1.0" encoding="utf-8"?>
<sst xmlns="http://schemas.openxmlformats.org/spreadsheetml/2006/main" count="21275" uniqueCount="3835">
  <si>
    <t>SE</t>
  </si>
  <si>
    <t>WT</t>
  </si>
  <si>
    <t>KO</t>
  </si>
  <si>
    <t>Av</t>
  </si>
  <si>
    <t>P</t>
  </si>
  <si>
    <t>Ave</t>
  </si>
  <si>
    <t>WT1</t>
  </si>
  <si>
    <t>KO1</t>
  </si>
  <si>
    <t>WT2</t>
  </si>
  <si>
    <t>KO2</t>
  </si>
  <si>
    <t>WT3</t>
  </si>
  <si>
    <t>KO3</t>
  </si>
  <si>
    <t>WT4</t>
  </si>
  <si>
    <t>KO4</t>
  </si>
  <si>
    <t>WT5</t>
  </si>
  <si>
    <t>KO5</t>
  </si>
  <si>
    <t>HEART</t>
  </si>
  <si>
    <t>Baseline</t>
  </si>
  <si>
    <t>AVGs</t>
  </si>
  <si>
    <t>Maximum</t>
  </si>
  <si>
    <t xml:space="preserve"> +Etomoxir</t>
  </si>
  <si>
    <t>Accession</t>
  </si>
  <si>
    <t>Description</t>
  </si>
  <si>
    <t># PSMs</t>
  </si>
  <si>
    <t># Protein Groups</t>
  </si>
  <si>
    <t>Abundances (Grouped): Group B</t>
  </si>
  <si>
    <t>Abundances (Grouped): Group A</t>
  </si>
  <si>
    <t>Abundances (Grouped) CV [%]: Group B</t>
  </si>
  <si>
    <t>Abundances (Grouped) CV [%]: Group A</t>
  </si>
  <si>
    <t>Abundances (Normalized): F2: 126, Sample, n/a, Group B</t>
  </si>
  <si>
    <t>Abundances (Normalized): F2: 128N, Sample, n/a, Group B</t>
  </si>
  <si>
    <t>Abundances (Normalized): F2: 128C, Sample, n/a, Group B</t>
  </si>
  <si>
    <t>Abundances (Normalized): F2: 130N, Sample, n/a, Group B</t>
  </si>
  <si>
    <t>Abundances (Normalized): F2: 131C, Sample, n/a, Group B</t>
  </si>
  <si>
    <t>Abundances (Normalized): F2: 127N, Sample, n/a, Group A</t>
  </si>
  <si>
    <t>Abundances (Normalized): F2: 127C, Sample, n/a, Group A</t>
  </si>
  <si>
    <t>Abundances (Normalized): F2: 129N, Sample, n/a, Group A</t>
  </si>
  <si>
    <t>Abundances (Normalized): F2: 129C, Sample, n/a, Group A</t>
  </si>
  <si>
    <t>Abundances (Normalized): F2: 131N, Sample, n/a, Group A</t>
  </si>
  <si>
    <t>Found in Sample: [S11] F2: 126, Sample, n/a, Group B</t>
  </si>
  <si>
    <t>Found in Sample: [S14] F2: 128N, Sample, n/a, Group B</t>
  </si>
  <si>
    <t>Found in Sample: [S15] F2: 128C, Sample, n/a, Group B</t>
  </si>
  <si>
    <t>Found in Sample: [S18] F2: 130N, Sample, n/a, Group B</t>
  </si>
  <si>
    <t>Found in Sample: [S21] F2: 131C, Sample, n/a, Group B</t>
  </si>
  <si>
    <t>Found in Sample: [S12] F2: 127N, Sample, n/a, Group A</t>
  </si>
  <si>
    <t>Found in Sample: [S13] F2: 127C, Sample, n/a, Group A</t>
  </si>
  <si>
    <t>Found in Sample: [S16] F2: 129N, Sample, n/a, Group A</t>
  </si>
  <si>
    <t>Found in Sample: [S17] F2: 129C, Sample, n/a, Group A</t>
  </si>
  <si>
    <t>Found in Sample: [S20] F2: 131N, Sample, n/a, Group A</t>
  </si>
  <si>
    <t>Modifications</t>
  </si>
  <si>
    <t>High</t>
  </si>
  <si>
    <t/>
  </si>
  <si>
    <t>Q8R3B1</t>
  </si>
  <si>
    <t>1-phosphatidylinositol 4,5-bisphosphate phosphodiesterase delta-1 OS=Mus musculus OX=10090 GN=Plcd1 PE=1 SV=2</t>
  </si>
  <si>
    <t>Q8K4D7</t>
  </si>
  <si>
    <t>1-phosphatidylinositol 4,5-bisphosphate phosphodiesterase zeta-1 OS=Mus musculus OX=10090 GN=Plcz1 PE=1 SV=1</t>
  </si>
  <si>
    <t>Medium</t>
  </si>
  <si>
    <t>Q99N84</t>
  </si>
  <si>
    <t>28S ribosomal protein S18b, mitochondrial OS=Mus musculus OX=10090 GN=Mrps18b PE=1 SV=1</t>
  </si>
  <si>
    <t>Q9D0G0</t>
  </si>
  <si>
    <t>28S ribosomal protein S30, mitochondrial OS=Mus musculus OX=10090 GN=Mrps30 PE=1 SV=1</t>
  </si>
  <si>
    <t>Q60597</t>
  </si>
  <si>
    <t>2-oxoglutarate dehydrogenase, mitochondrial OS=Mus musculus OX=10090 GN=Ogdh PE=1 SV=3</t>
  </si>
  <si>
    <t>Q3TBW2</t>
  </si>
  <si>
    <t>39S ribosomal protein L10, mitochondrial OS=Mus musculus OX=10090 GN=Mrpl10 PE=1 SV=2</t>
  </si>
  <si>
    <t>Q9DB15</t>
  </si>
  <si>
    <t>39S ribosomal protein L12, mitochondrial OS=Mus musculus OX=10090 GN=Mrpl12 PE=1 SV=2</t>
  </si>
  <si>
    <t>Q9Z2Q5</t>
  </si>
  <si>
    <t>39S ribosomal protein L40, mitochondrial OS=Mus musculus OX=10090 GN=Mrpl40 PE=1 SV=2</t>
  </si>
  <si>
    <t>Q8BWT1</t>
  </si>
  <si>
    <t>3-ketoacyl-CoA thiolase, mitochondrial OS=Mus musculus OX=10090 GN=Acaa2 PE=1 SV=3</t>
  </si>
  <si>
    <t>P63276</t>
  </si>
  <si>
    <t>40S ribosomal protein S17 OS=Mus musculus OX=10090 GN=Rps17 PE=1 SV=2</t>
  </si>
  <si>
    <t>P62267</t>
  </si>
  <si>
    <t>40S ribosomal protein S23 OS=Mus musculus OX=10090 GN=Rps23 PE=1 SV=3</t>
  </si>
  <si>
    <t>Q8K248</t>
  </si>
  <si>
    <t>4-hydroxyphenylpyruvate dioxygenase-like protein OS=Mus musculus OX=10090 GN=Hpdl PE=2 SV=1</t>
  </si>
  <si>
    <t>Q8K010</t>
  </si>
  <si>
    <t>5-oxoprolinase OS=Mus musculus OX=10090 GN=Oplah PE=1 SV=1</t>
  </si>
  <si>
    <t>P63038</t>
  </si>
  <si>
    <t>60 kDa heat shock protein, mitochondrial OS=Mus musculus OX=10090 GN=Hspd1 PE=1 SV=1</t>
  </si>
  <si>
    <t>P47955</t>
  </si>
  <si>
    <t>60S acidic ribosomal protein P1 OS=Mus musculus OX=10090 GN=Rplp1 PE=1 SV=1</t>
  </si>
  <si>
    <t>Not Found</t>
  </si>
  <si>
    <t>F8VQ03</t>
  </si>
  <si>
    <t>A disintegrin and metallopeptidase domain 3 OS=Mus musculus OX=10090 GN=Adam3 PE=1 SV=1</t>
  </si>
  <si>
    <t>Q8QZT1</t>
  </si>
  <si>
    <t>Acetyl-CoA acetyltransferase, mitochondrial OS=Mus musculus OX=10090 GN=Acat1 PE=1 SV=1</t>
  </si>
  <si>
    <t>Q99NB1</t>
  </si>
  <si>
    <t>Acetyl-coenzyme A synthetase 2-like, mitochondrial OS=Mus musculus OX=10090 GN=Acss1 PE=1 SV=1</t>
  </si>
  <si>
    <t>Q99KI0</t>
  </si>
  <si>
    <t>Aconitate hydratase, mitochondrial OS=Mus musculus OX=10090 GN=Aco2 PE=1 SV=1</t>
  </si>
  <si>
    <t>Q9Z0R9</t>
  </si>
  <si>
    <t>Acyl-CoA 6-desaturase OS=Mus musculus OX=10090 GN=Fads2 PE=1 SV=1</t>
  </si>
  <si>
    <t>D3Z7X0</t>
  </si>
  <si>
    <t>Acyl-Coenzyme A dehydrogenase family, member 12 OS=Mus musculus OX=10090 GN=Acad12 PE=1 SV=1</t>
  </si>
  <si>
    <t>Q9ESW4</t>
  </si>
  <si>
    <t>Acylglycerol kinase, mitochondrial OS=Mus musculus OX=10090 GN=Agk PE=1 SV=1</t>
  </si>
  <si>
    <t>P97823</t>
  </si>
  <si>
    <t>Acyl-protein thioesterase 1 OS=Mus musculus OX=10090 GN=Lypla1 PE=1 SV=1</t>
  </si>
  <si>
    <t>Q9Z1K7</t>
  </si>
  <si>
    <t>Adenomatous polyposis coli protein 2 OS=Mus musculus OX=10090 GN=Apc2 PE=1 SV=1</t>
  </si>
  <si>
    <t>P55264</t>
  </si>
  <si>
    <t>Adenosine kinase OS=Mus musculus OX=10090 GN=Adk PE=1 SV=2</t>
  </si>
  <si>
    <t>Q60994</t>
  </si>
  <si>
    <t>Adiponectin OS=Mus musculus OX=10090 GN=Adipoq PE=1 SV=2</t>
  </si>
  <si>
    <t>M0QWP1</t>
  </si>
  <si>
    <t>Agrin OS=Mus musculus OX=10090 GN=Agrn PE=1 SV=1</t>
  </si>
  <si>
    <t>E9Q616</t>
  </si>
  <si>
    <t>AHNAK nucleoprotein (desmoyokin) OS=Mus musculus OX=10090 GN=Ahnak PE=1 SV=1</t>
  </si>
  <si>
    <t>P28474</t>
  </si>
  <si>
    <t>Alcohol dehydrogenase class-3 OS=Mus musculus OX=10090 GN=Adh5 PE=1 SV=3</t>
  </si>
  <si>
    <t>Q9CZS1</t>
  </si>
  <si>
    <t>Aldehyde dehydrogenase X, mitochondrial OS=Mus musculus OX=10090 GN=Aldh1b1 PE=1 SV=1</t>
  </si>
  <si>
    <t>P45376</t>
  </si>
  <si>
    <t>Aldose reductase OS=Mus musculus OX=10090 GN=Akr1b1 PE=1 SV=3</t>
  </si>
  <si>
    <t>P23927</t>
  </si>
  <si>
    <t>Alpha-crystallin B chain OS=Mus musculus OX=10090 GN=Cryab PE=1 SV=2</t>
  </si>
  <si>
    <t>Q8BW75</t>
  </si>
  <si>
    <t>Amine oxidase [flavin-containing] B OS=Mus musculus OX=10090 GN=Maob PE=1 SV=4</t>
  </si>
  <si>
    <t>E9Q745</t>
  </si>
  <si>
    <t>Amine oxidase OS=Mus musculus OX=10090 GN=1600015I10Rik PE=3 SV=1</t>
  </si>
  <si>
    <t>F8VPN4</t>
  </si>
  <si>
    <t>Amylo-1,6-glucosidase, 4-alpha-glucanotransferase OS=Mus musculus OX=10090 GN=Agl PE=1 SV=1</t>
  </si>
  <si>
    <t>E9Q9D8</t>
  </si>
  <si>
    <t>Ankyrin repeat domain 35 OS=Mus musculus OX=10090 GN=Ankrd35 PE=1 SV=1</t>
  </si>
  <si>
    <t>P14824</t>
  </si>
  <si>
    <t>Annexin A6 OS=Mus musculus OX=10090 GN=Anxa6 PE=1 SV=3</t>
  </si>
  <si>
    <t>O35841</t>
  </si>
  <si>
    <t>Apoptosis inhibitor 5 OS=Mus musculus OX=10090 GN=Api5 PE=1 SV=2</t>
  </si>
  <si>
    <t>O08691</t>
  </si>
  <si>
    <t>Arginase-2, mitochondrial OS=Mus musculus OX=10090 GN=Arg2 PE=1 SV=1</t>
  </si>
  <si>
    <t>P05201</t>
  </si>
  <si>
    <t>Aspartate aminotransferase, cytoplasmic OS=Mus musculus OX=10090 GN=Got1 PE=1 SV=3</t>
  </si>
  <si>
    <t>P05202</t>
  </si>
  <si>
    <t>Aspartate aminotransferase, mitochondrial OS=Mus musculus OX=10090 GN=Got2 PE=1 SV=1</t>
  </si>
  <si>
    <t>Aspartyl/asparaginyl beta-hydroxylase OS=Mus musculus OX=10090 GN=Asph PE=1 SV=1</t>
  </si>
  <si>
    <t>Q8BSY0</t>
  </si>
  <si>
    <t>Q03265</t>
  </si>
  <si>
    <t>ATP synthase subunit alpha, mitochondrial OS=Mus musculus OX=10090 GN=Atp5f1a PE=1 SV=1</t>
  </si>
  <si>
    <t>P56480</t>
  </si>
  <si>
    <t>ATP synthase subunit beta, mitochondrial OS=Mus musculus OX=10090 GN=Atp5f1b PE=1 SV=2</t>
  </si>
  <si>
    <t>Q9DCX2</t>
  </si>
  <si>
    <t>ATP synthase subunit d, mitochondrial OS=Mus musculus OX=10090 GN=Atp5pd PE=1 SV=3</t>
  </si>
  <si>
    <t>Q06185</t>
  </si>
  <si>
    <t>ATP synthase subunit e, mitochondrial OS=Mus musculus OX=10090 GN=Atp5me PE=1 SV=2</t>
  </si>
  <si>
    <t>P56135</t>
  </si>
  <si>
    <t>ATP synthase subunit f, mitochondrial OS=Mus musculus OX=10090 GN=Atp5mf PE=1 SV=3</t>
  </si>
  <si>
    <t>Q9CPQ8</t>
  </si>
  <si>
    <t>ATP synthase subunit g, mitochondrial OS=Mus musculus OX=10090 GN=Atp5mg PE=1 SV=1</t>
  </si>
  <si>
    <t>Q9DB20</t>
  </si>
  <si>
    <t>ATP synthase subunit O, mitochondrial OS=Mus musculus OX=10090 GN=Atp5po PE=1 SV=1</t>
  </si>
  <si>
    <t>P97450</t>
  </si>
  <si>
    <t>ATP synthase-coupling factor 6, mitochondrial OS=Mus musculus OX=10090 GN=Atp5pf PE=1 SV=1</t>
  </si>
  <si>
    <t>A2A4P0</t>
  </si>
  <si>
    <t>ATP-dependent RNA helicase DHX8 OS=Mus musculus OX=10090 GN=Dhx8 PE=2 SV=1</t>
  </si>
  <si>
    <t>Q9Z1N7</t>
  </si>
  <si>
    <t>AT-rich interactive domain-containing protein 3B OS=Mus musculus OX=10090 GN=Arid3b PE=1 SV=1</t>
  </si>
  <si>
    <t>Q8BM75</t>
  </si>
  <si>
    <t>AT-rich interactive domain-containing protein 5B OS=Mus musculus OX=10090 GN=Arid5b PE=1 SV=3</t>
  </si>
  <si>
    <t>Q9JLV1</t>
  </si>
  <si>
    <t>BAG family molecular chaperone regulator 3 OS=Mus musculus OX=10090 GN=Bag3 PE=1 SV=2</t>
  </si>
  <si>
    <t>E9Q7G4</t>
  </si>
  <si>
    <t>BAH and coiled-coil domain-containing protein 1 OS=Mus musculus OX=10090 GN=Bahcc1 PE=1 SV=1</t>
  </si>
  <si>
    <t>E9PZ16</t>
  </si>
  <si>
    <t>Basement membrane-specific heparan sulfate proteoglycan core protein OS=Mus musculus OX=10090 GN=Hspg2 PE=1 SV=1</t>
  </si>
  <si>
    <t>O88282</t>
  </si>
  <si>
    <t>B-cell CLL/lymphoma 6 member B protein OS=Mus musculus OX=10090 GN=Bcl6b PE=1 SV=1</t>
  </si>
  <si>
    <t>Q99MK8</t>
  </si>
  <si>
    <t>Beta-adrenergic receptor kinase 1 OS=Mus musculus OX=10090 GN=Grk2 PE=1 SV=2</t>
  </si>
  <si>
    <t>P21550</t>
  </si>
  <si>
    <t>Beta-enolase OS=Mus musculus OX=10090 GN=Eno3 PE=1 SV=3</t>
  </si>
  <si>
    <t>P34914</t>
  </si>
  <si>
    <t>Bifunctional epoxide hydrolase 2 OS=Mus musculus OX=10090 GN=Ephx2 PE=1 SV=2</t>
  </si>
  <si>
    <t>Q8CGC7</t>
  </si>
  <si>
    <t>Bifunctional glutamate/proline--tRNA ligase OS=Mus musculus OX=10090 GN=Eprs PE=1 SV=4</t>
  </si>
  <si>
    <t>Q9ES83</t>
  </si>
  <si>
    <t>Blood vessel epicardial substance OS=Mus musculus OX=10090 GN=Bves PE=1 SV=1</t>
  </si>
  <si>
    <t>A0A338P791</t>
  </si>
  <si>
    <t>Brachyury 2 OS=Mus musculus OX=10090 GN=T2 PE=4 SV=1</t>
  </si>
  <si>
    <t>O35855</t>
  </si>
  <si>
    <t>Branched-chain-amino-acid aminotransferase, mitochondrial OS=Mus musculus OX=10090 GN=Bcat2 PE=1 SV=2</t>
  </si>
  <si>
    <t>P15116</t>
  </si>
  <si>
    <t>Cadherin-2 OS=Mus musculus OX=10090 GN=Cdh2 PE=1 SV=2</t>
  </si>
  <si>
    <t>F8WHU6</t>
  </si>
  <si>
    <t>Cadherin-9 OS=Mus musculus OX=10090 GN=Cdh9 PE=1 SV=1</t>
  </si>
  <si>
    <t>Q8BH59</t>
  </si>
  <si>
    <t>Calcium-binding mitochondrial carrier protein Aralar1 OS=Mus musculus OX=10090 GN=Slc25a12 PE=1 SV=1</t>
  </si>
  <si>
    <t>Q08091</t>
  </si>
  <si>
    <t>Calponin-1 OS=Mus musculus OX=10090 GN=Cnn1 PE=1 SV=1</t>
  </si>
  <si>
    <t>P14211</t>
  </si>
  <si>
    <t>Calreticulin OS=Mus musculus OX=10090 GN=Calr PE=1 SV=1</t>
  </si>
  <si>
    <t>P13634</t>
  </si>
  <si>
    <t>Carbonic anhydrase 1 OS=Mus musculus OX=10090 GN=Ca1 PE=1 SV=4</t>
  </si>
  <si>
    <t>Q9D6N1</t>
  </si>
  <si>
    <t>Carbonic anhydrase 13 OS=Mus musculus OX=10090 GN=Ca13 PE=1 SV=1</t>
  </si>
  <si>
    <t>P48758</t>
  </si>
  <si>
    <t>Carbonyl reductase [NADPH] 1 OS=Mus musculus OX=10090 GN=Cbr1 PE=1 SV=3</t>
  </si>
  <si>
    <t>E9QLJ0</t>
  </si>
  <si>
    <t>Cardiomyopathy-associated protein 5 OS=Mus musculus OX=10090 GN=Cmya5 PE=1 SV=1</t>
  </si>
  <si>
    <t>Q70KF4</t>
  </si>
  <si>
    <t>Cardiomyopathy-associated protein 5 OS=Mus musculus OX=10090 GN=Cmya5 PE=1 SV=2</t>
  </si>
  <si>
    <t>P52825</t>
  </si>
  <si>
    <t>Carnitine O-palmitoyltransferase 2, mitochondrial OS=Mus musculus OX=10090 GN=Cpt2 PE=1 SV=2</t>
  </si>
  <si>
    <t>D3Z7H8</t>
  </si>
  <si>
    <t>Cartilage intermediate layer protein 2 OS=Mus musculus OX=10090 GN=Cilp2 PE=1 SV=1</t>
  </si>
  <si>
    <t>Q9CTG6</t>
  </si>
  <si>
    <t>Cation-transporting ATPase 13A2 OS=Mus musculus OX=10090 GN=Atp13a2 PE=2 SV=3</t>
  </si>
  <si>
    <t>O54724</t>
  </si>
  <si>
    <t>Caveolae-associated protein 1 OS=Mus musculus OX=10090 GN=Cavin1 PE=1 SV=1</t>
  </si>
  <si>
    <t>P49817</t>
  </si>
  <si>
    <t>Caveolin-1 OS=Mus musculus OX=10090 GN=Cav1 PE=1 SV=1</t>
  </si>
  <si>
    <t>Q7TSG1</t>
  </si>
  <si>
    <t>Centrosomal protein of 120 kDa OS=Mus musculus OX=10090 GN=Cep120 PE=1 SV=1</t>
  </si>
  <si>
    <t>Q8BI22</t>
  </si>
  <si>
    <t>Centrosomal protein of 128 kDa OS=Mus musculus OX=10090 GN=Cep128 PE=1 SV=2</t>
  </si>
  <si>
    <t>Q9Z0X4</t>
  </si>
  <si>
    <t>cGMP-inhibited 3',5'-cyclic phosphodiesterase A OS=Mus musculus OX=10090 GN=Pde3a PE=1 SV=1</t>
  </si>
  <si>
    <t>A2AJK6</t>
  </si>
  <si>
    <t>Chromodomain-helicase-DNA-binding protein 7 OS=Mus musculus OX=10090 GN=Chd7 PE=1 SV=1</t>
  </si>
  <si>
    <t>Q8BYH8</t>
  </si>
  <si>
    <t>Chromodomain-helicase-DNA-binding protein 9 OS=Mus musculus OX=10090 GN=Chd9 PE=1 SV=2</t>
  </si>
  <si>
    <t>Q68FD5</t>
  </si>
  <si>
    <t>Clathrin heavy chain 1 OS=Mus musculus OX=10090 GN=Cltc PE=1 SV=3</t>
  </si>
  <si>
    <t>P18760</t>
  </si>
  <si>
    <t>Cofilin-1 OS=Mus musculus OX=10090 GN=Cfl1 PE=1 SV=3</t>
  </si>
  <si>
    <t>P45591</t>
  </si>
  <si>
    <t>Cofilin-2 OS=Mus musculus OX=10090 GN=Cfl2 PE=1 SV=1</t>
  </si>
  <si>
    <t>S4R181</t>
  </si>
  <si>
    <t>Coiled-coil domain-containing 166 OS=Mus musculus OX=10090 GN=Ccdc166 PE=4 SV=1</t>
  </si>
  <si>
    <t>Q8CE13</t>
  </si>
  <si>
    <t>Coiled-coil domain-containing protein 17 OS=Mus musculus OX=10090 GN=Ccdc17 PE=2 SV=1</t>
  </si>
  <si>
    <t>Q9D1L0</t>
  </si>
  <si>
    <t>Coiled-coil-helix-coiled-coil-helix domain-containing protein 2 OS=Mus musculus OX=10090 GN=Chchd2 PE=2 SV=1</t>
  </si>
  <si>
    <t>P11087</t>
  </si>
  <si>
    <t>Collagen alpha-1(I) chain OS=Mus musculus OX=10090 GN=Col1a1 PE=1 SV=4</t>
  </si>
  <si>
    <t>P08121</t>
  </si>
  <si>
    <t>Collagen alpha-1(III) chain OS=Mus musculus OX=10090 GN=Col3a1 PE=1 SV=4</t>
  </si>
  <si>
    <t>P02463</t>
  </si>
  <si>
    <t>Collagen alpha-1(IV) chain OS=Mus musculus OX=10090 GN=Col4a1 PE=1 SV=4</t>
  </si>
  <si>
    <t>Q05722</t>
  </si>
  <si>
    <t>Collagen alpha-1(IX) chain OS=Mus musculus OX=10090 GN=Col9a1 PE=2 SV=2</t>
  </si>
  <si>
    <t>Q04857</t>
  </si>
  <si>
    <t>Collagen alpha-1(VI) chain OS=Mus musculus OX=10090 GN=Col6a1 PE=1 SV=1</t>
  </si>
  <si>
    <t>Q63870</t>
  </si>
  <si>
    <t>Collagen alpha-1(VII) chain OS=Mus musculus OX=10090 GN=Col7a1 PE=1 SV=3</t>
  </si>
  <si>
    <t>Q05306</t>
  </si>
  <si>
    <t>Collagen alpha-1(X) chain OS=Mus musculus OX=10090 GN=Col10a1 PE=2 SV=1</t>
  </si>
  <si>
    <t>Q60847</t>
  </si>
  <si>
    <t>Collagen alpha-1(XII) chain OS=Mus musculus OX=10090 GN=Col12a1 PE=2 SV=3</t>
  </si>
  <si>
    <t>O35206</t>
  </si>
  <si>
    <t>Collagen alpha-1(XV) chain OS=Mus musculus OX=10090 GN=Col15a1 PE=1 SV=2</t>
  </si>
  <si>
    <t>Q8K4G2</t>
  </si>
  <si>
    <t>Collagen alpha-1(XXIII) chain OS=Mus musculus OX=10090 GN=Col23a1 PE=2 SV=2</t>
  </si>
  <si>
    <t>Q01149</t>
  </si>
  <si>
    <t>Collagen alpha-2(I) chain OS=Mus musculus OX=10090 GN=Col1a2 PE=1 SV=2</t>
  </si>
  <si>
    <t>P08122</t>
  </si>
  <si>
    <t>Collagen alpha-2(IV) chain OS=Mus musculus OX=10090 GN=Col4a2 PE=1 SV=4</t>
  </si>
  <si>
    <t>Q3U962</t>
  </si>
  <si>
    <t>Collagen alpha-2(V) chain OS=Mus musculus OX=10090 GN=Col5a2 PE=1 SV=1</t>
  </si>
  <si>
    <t>Q02788</t>
  </si>
  <si>
    <t>Collagen alpha-2(VI) chain OS=Mus musculus OX=10090 GN=Col6a2 PE=1 SV=3</t>
  </si>
  <si>
    <t>E9PWQ3</t>
  </si>
  <si>
    <t>Collagen, type VI, alpha 3 OS=Mus musculus OX=10090 GN=Col6a3 PE=1 SV=2</t>
  </si>
  <si>
    <t>Q8R5L1</t>
  </si>
  <si>
    <t>Complement component 1 Q subcomponent-binding protein, mitochondrial OS=Mus musculus OX=10090 GN=C1qbp PE=1 SV=1</t>
  </si>
  <si>
    <t>P07310</t>
  </si>
  <si>
    <t>Creatine kinase M-type OS=Mus musculus OX=10090 GN=Ckm PE=1 SV=1</t>
  </si>
  <si>
    <t>Q6P8J7</t>
  </si>
  <si>
    <t>Creatine kinase S-type, mitochondrial OS=Mus musculus OX=10090 GN=Ckmt2 PE=1 SV=1</t>
  </si>
  <si>
    <t>Q91X84</t>
  </si>
  <si>
    <t>CREB-regulated transcription coactivator 3 OS=Mus musculus OX=10090 GN=Crtc3 PE=1 SV=2</t>
  </si>
  <si>
    <t>Q3TP92</t>
  </si>
  <si>
    <t>CTD nuclear envelope phosphatase 1 OS=Mus musculus OX=10090 GN=Ctdnep1 PE=1 SV=2</t>
  </si>
  <si>
    <t>S4R1Y1</t>
  </si>
  <si>
    <t>Cullin-9 OS=Mus musculus OX=10090 GN=Cul9 PE=1 SV=1</t>
  </si>
  <si>
    <t>Q9CZ13</t>
  </si>
  <si>
    <t>Cytochrome b-c1 complex subunit 1, mitochondrial OS=Mus musculus OX=10090 GN=Uqcrc1 PE=1 SV=2</t>
  </si>
  <si>
    <t>Q9CPX8</t>
  </si>
  <si>
    <t>Cytochrome b-c1 complex subunit 10 OS=Mus musculus OX=10090 GN=Uqcr11 PE=3 SV=1</t>
  </si>
  <si>
    <t>A0A140LI98</t>
  </si>
  <si>
    <t>Cytochrome b-c1 complex subunit 2, mitochondrial (Fragment) OS=Mus musculus OX=10090 GN=Uqcrc2 PE=1 SV=1</t>
  </si>
  <si>
    <t>Q9DB77</t>
  </si>
  <si>
    <t>Cytochrome b-c1 complex subunit 2, mitochondrial OS=Mus musculus OX=10090 GN=Uqcrc2 PE=1 SV=1</t>
  </si>
  <si>
    <t>Q9CR68</t>
  </si>
  <si>
    <t>Cytochrome b-c1 complex subunit Rieske, mitochondrial OS=Mus musculus OX=10090 GN=Uqcrfs1 PE=1 SV=1</t>
  </si>
  <si>
    <t>Q9D7J4</t>
  </si>
  <si>
    <t>Cytochrome c oxidase assembly protein COX20, mitochondrial OS=Mus musculus OX=10090 GN=Cox20 PE=1 SV=1</t>
  </si>
  <si>
    <t>P00397</t>
  </si>
  <si>
    <t>Cytochrome c oxidase subunit 1 OS=Mus musculus OX=10090 GN=Mtco1 PE=1 SV=2</t>
  </si>
  <si>
    <t>P00405</t>
  </si>
  <si>
    <t>Cytochrome c oxidase subunit 2 OS=Mus musculus OX=10090 GN=Mtco2 PE=1 SV=1</t>
  </si>
  <si>
    <t>P19783</t>
  </si>
  <si>
    <t>Cytochrome c oxidase subunit 4 isoform 1, mitochondrial OS=Mus musculus OX=10090 GN=Cox4i1 PE=1 SV=2</t>
  </si>
  <si>
    <t>P12787</t>
  </si>
  <si>
    <t>Cytochrome c oxidase subunit 5A, mitochondrial OS=Mus musculus OX=10090 GN=Cox5a PE=1 SV=2</t>
  </si>
  <si>
    <t>P19536</t>
  </si>
  <si>
    <t>Cytochrome c oxidase subunit 5B, mitochondrial OS=Mus musculus OX=10090 GN=Cox5b PE=1 SV=1</t>
  </si>
  <si>
    <t>P43024</t>
  </si>
  <si>
    <t>Cytochrome c oxidase subunit 6A1, mitochondrial OS=Mus musculus OX=10090 GN=Cox6a1 PE=1 SV=2</t>
  </si>
  <si>
    <t>P43023</t>
  </si>
  <si>
    <t>Cytochrome c oxidase subunit 6A2, mitochondrial OS=Mus musculus OX=10090 GN=Cox6a2 PE=1 SV=2</t>
  </si>
  <si>
    <t>P56391</t>
  </si>
  <si>
    <t>Cytochrome c oxidase subunit 6B1 OS=Mus musculus OX=10090 GN=Cox6b1 PE=1 SV=2</t>
  </si>
  <si>
    <t>P56392</t>
  </si>
  <si>
    <t>Cytochrome c oxidase subunit 7A1, mitochondrial OS=Mus musculus OX=10090 GN=Cox7a1 PE=1 SV=1</t>
  </si>
  <si>
    <t>P17665</t>
  </si>
  <si>
    <t>Cytochrome c oxidase subunit 7C, mitochondrial OS=Mus musculus OX=10090 GN=Cox7c PE=1 SV=1</t>
  </si>
  <si>
    <t>Q62425</t>
  </si>
  <si>
    <t>Cytochrome c oxidase subunit NDUFA4 OS=Mus musculus OX=10090 GN=Ndufa4 PE=1 SV=2</t>
  </si>
  <si>
    <t>Q9D0M3</t>
  </si>
  <si>
    <t>Cytochrome c1, heme protein, mitochondrial OS=Mus musculus OX=10090 GN=Cyc1 PE=1 SV=1</t>
  </si>
  <si>
    <t>Q9CX80</t>
  </si>
  <si>
    <t>Cytoglobin OS=Mus musculus OX=10090 GN=Cygb PE=1 SV=1</t>
  </si>
  <si>
    <t>O08967</t>
  </si>
  <si>
    <t>Cytohesin-3 OS=Mus musculus OX=10090 GN=Cyth3 PE=1 SV=1</t>
  </si>
  <si>
    <t>Q80XN0</t>
  </si>
  <si>
    <t>D-beta-hydroxybutyrate dehydrogenase, mitochondrial OS=Mus musculus OX=10090 GN=Bdh1 PE=1 SV=2</t>
  </si>
  <si>
    <t>A2RSQ0</t>
  </si>
  <si>
    <t>DENN domain-containing protein 5B OS=Mus musculus OX=10090 GN=Dennd5b PE=1 SV=2</t>
  </si>
  <si>
    <t>Q7TMD7</t>
  </si>
  <si>
    <t>Desmoglein-4 OS=Mus musculus OX=10090 GN=Dsg4 PE=1 SV=1</t>
  </si>
  <si>
    <t>O08749</t>
  </si>
  <si>
    <t>Dihydrolipoyl dehydrogenase, mitochondrial OS=Mus musculus OX=10090 GN=Dld PE=1 SV=2</t>
  </si>
  <si>
    <t>Q8BMF4</t>
  </si>
  <si>
    <t>Dihydrolipoyllysine-residue acetyltransferase component of pyruvate dehydrogenase complex, mitochondrial OS=Mus musculus OX=10090 GN=Dlat PE=1 SV=2</t>
  </si>
  <si>
    <t>Q9D2G2</t>
  </si>
  <si>
    <t>Dihydrolipoyllysine-residue succinyltransferase component of 2-oxoglutarate dehydrogenase complex, mitochondrial OS=Mus musculus OX=10090 GN=Dlst PE=1 SV=1</t>
  </si>
  <si>
    <t>O88839</t>
  </si>
  <si>
    <t>Disintegrin and metalloproteinase domain-containing protein 15 OS=Mus musculus OX=10090 GN=Adam15 PE=1 SV=2</t>
  </si>
  <si>
    <t>Q3U1J4</t>
  </si>
  <si>
    <t>DNA damage-binding protein 1 OS=Mus musculus OX=10090 GN=Ddb1 PE=1 SV=2</t>
  </si>
  <si>
    <t>Q8BTN3</t>
  </si>
  <si>
    <t>DNA segment, Chr 16, human D22S680E, expressed, isoform CRA_c OS=Mus musculus OX=10090 GN=Tango2 PE=1 SV=1</t>
  </si>
  <si>
    <t>Q8K0W9</t>
  </si>
  <si>
    <t>DPH3 homolog OS=Mus musculus OX=10090 GN=Dph3 PE=1 SV=1</t>
  </si>
  <si>
    <t>E9Q7N9</t>
  </si>
  <si>
    <t>Dynein, axonemal, heavy chain 11 OS=Mus musculus OX=10090 GN=Dnah11 PE=1 SV=2</t>
  </si>
  <si>
    <t>A0A1D5RLZ3</t>
  </si>
  <si>
    <t>Dystonin (Fragment) OS=Mus musculus OX=10090 GN=Dst PE=1 SV=1</t>
  </si>
  <si>
    <t>Q08274</t>
  </si>
  <si>
    <t>Dystrophia myotonica WD repeat-containing protein OS=Mus musculus OX=10090 GN=Dmwd PE=1 SV=3</t>
  </si>
  <si>
    <t>Q5SQM0</t>
  </si>
  <si>
    <t>Echinoderm microtubule-associated protein-like 6 OS=Mus musculus OX=10090 GN=Eml6 PE=2 SV=1</t>
  </si>
  <si>
    <t>Q99MS7</t>
  </si>
  <si>
    <t>EH domain-binding protein 1-like protein 1 OS=Mus musculus OX=10090 GN=Ehbp1l1 PE=1 SV=1</t>
  </si>
  <si>
    <t>Q99LC5</t>
  </si>
  <si>
    <t>Electron transfer flavoprotein subunit alpha, mitochondrial OS=Mus musculus OX=10090 GN=Etfa PE=1 SV=2</t>
  </si>
  <si>
    <t>Q9DCW4</t>
  </si>
  <si>
    <t>Electron transfer flavoprotein subunit beta OS=Mus musculus OX=10090 GN=Etfb PE=1 SV=3</t>
  </si>
  <si>
    <t>Q921G7</t>
  </si>
  <si>
    <t>Electron transfer flavoprotein-ubiquinone oxidoreductase, mitochondrial OS=Mus musculus OX=10090 GN=Etfdh PE=1 SV=1</t>
  </si>
  <si>
    <t>P10126</t>
  </si>
  <si>
    <t>Elongation factor 1-alpha 1 OS=Mus musculus OX=10090 GN=Eef1a1 PE=1 SV=3</t>
  </si>
  <si>
    <t>P62631</t>
  </si>
  <si>
    <t>Elongation factor 1-alpha 2 OS=Mus musculus OX=10090 GN=Eef1a2 PE=1 SV=1</t>
  </si>
  <si>
    <t>P58252</t>
  </si>
  <si>
    <t>Elongation factor 2 OS=Mus musculus OX=10090 GN=Eef2 PE=1 SV=2</t>
  </si>
  <si>
    <t>Q4PZA2</t>
  </si>
  <si>
    <t>Endothelin-converting enzyme 1 OS=Mus musculus OX=10090 GN=Ece1 PE=1 SV=1</t>
  </si>
  <si>
    <t>P42125</t>
  </si>
  <si>
    <t>Enoyl-CoA delta isomerase 1, mitochondrial OS=Mus musculus OX=10090 GN=Eci1 PE=1 SV=2</t>
  </si>
  <si>
    <t>O70258</t>
  </si>
  <si>
    <t>Epsilon-sarcoglycan OS=Mus musculus OX=10090 GN=Sgce PE=1 SV=2</t>
  </si>
  <si>
    <t>Q91W69</t>
  </si>
  <si>
    <t>Epsin-3 OS=Mus musculus OX=10090 GN=Epn3 PE=1 SV=1</t>
  </si>
  <si>
    <t>Q9JHC9</t>
  </si>
  <si>
    <t>ETS-related transcription factor Elf-2 OS=Mus musculus OX=10090 GN=Elf2 PE=1 SV=1</t>
  </si>
  <si>
    <t>Q9Z1D1</t>
  </si>
  <si>
    <t>Eukaryotic translation initiation factor 3 subunit G OS=Mus musculus OX=10090 GN=Eif3g PE=1 SV=2</t>
  </si>
  <si>
    <t>Q60876</t>
  </si>
  <si>
    <t>Eukaryotic translation initiation factor 4E-binding protein 1 OS=Mus musculus OX=10090 GN=Eif4ebp1 PE=1 SV=3</t>
  </si>
  <si>
    <t>D3YUP5</t>
  </si>
  <si>
    <t>Exocyst complex component 3-like 2 OS=Mus musculus OX=10090 GN=Exoc3l2 PE=1 SV=2</t>
  </si>
  <si>
    <t>Q6P3A2</t>
  </si>
  <si>
    <t>Expressed sequence AA415398 OS=Mus musculus OX=10090 GN=Frg2f1 PE=2 SV=1</t>
  </si>
  <si>
    <t>Q8VBV4</t>
  </si>
  <si>
    <t>F-box/WD repeat-containing protein 7 OS=Mus musculus OX=10090 GN=Fbxw7 PE=1 SV=2</t>
  </si>
  <si>
    <t>Q61554</t>
  </si>
  <si>
    <t>Fibrillin-1 OS=Mus musculus OX=10090 GN=Fbn1 PE=1 SV=2</t>
  </si>
  <si>
    <t>P41438</t>
  </si>
  <si>
    <t>Folate transporter 1 OS=Mus musculus OX=10090 GN=Slc19a1 PE=1 SV=1</t>
  </si>
  <si>
    <t>P70695</t>
  </si>
  <si>
    <t>Fructose-1,6-bisphosphatase isozyme 2 OS=Mus musculus OX=10090 GN=Fbp2 PE=1 SV=2</t>
  </si>
  <si>
    <t>P05064</t>
  </si>
  <si>
    <t>Fructose-bisphosphate aldolase A OS=Mus musculus OX=10090 GN=Aldoa PE=1 SV=2</t>
  </si>
  <si>
    <t>P05063</t>
  </si>
  <si>
    <t>Fructose-bisphosphate aldolase C OS=Mus musculus OX=10090 GN=Aldoc PE=1 SV=4</t>
  </si>
  <si>
    <t>G5E8F4</t>
  </si>
  <si>
    <t>Fucose-1-phosphate guanylyltransferase OS=Mus musculus OX=10090 GN=Fpgt PE=1 SV=1</t>
  </si>
  <si>
    <t>P97807</t>
  </si>
  <si>
    <t>Fumarate hydratase, mitochondrial OS=Mus musculus OX=10090 GN=Fh PE=1 SV=3</t>
  </si>
  <si>
    <t>P52734</t>
  </si>
  <si>
    <t>FYVE, RhoGEF and PH domain-containing protein 1 OS=Mus musculus OX=10090 GN=Fgd1 PE=1 SV=2</t>
  </si>
  <si>
    <t>Q8R080</t>
  </si>
  <si>
    <t>G2 and S phase-expressed protein 1 OS=Mus musculus OX=10090 GN=Gtse1 PE=1 SV=2</t>
  </si>
  <si>
    <t>P23242</t>
  </si>
  <si>
    <t>Gap junction alpha-1 protein OS=Mus musculus OX=10090 GN=Gja1 PE=1 SV=2</t>
  </si>
  <si>
    <t>Q8CFJ9</t>
  </si>
  <si>
    <t>GATOR complex protein WDR24 OS=Mus musculus OX=10090 GN=Wdr24 PE=1 SV=1</t>
  </si>
  <si>
    <t>Q8CFX1</t>
  </si>
  <si>
    <t>GDH/6PGL endoplasmic bifunctional protein OS=Mus musculus OX=10090 GN=H6pd PE=1 SV=2</t>
  </si>
  <si>
    <t>Q9Z1Z0</t>
  </si>
  <si>
    <t>General vesicular transport factor p115 OS=Mus musculus OX=10090 GN=Uso1 PE=1 SV=2</t>
  </si>
  <si>
    <t>Q8K3I9</t>
  </si>
  <si>
    <t>Glucocorticoid-induced transcript 1 protein OS=Mus musculus OX=10090 GN=Glcci1 PE=1 SV=1</t>
  </si>
  <si>
    <t>P26443</t>
  </si>
  <si>
    <t>Glutamate dehydrogenase 1, mitochondrial OS=Mus musculus OX=10090 GN=Glud1 PE=1 SV=1</t>
  </si>
  <si>
    <t>Q9D172</t>
  </si>
  <si>
    <t>Glutamine amidotransferase-like class 1 domain-containing protein 3A, mitochondrial OS=Mus musculus OX=10090 GN=Gatd3a PE=1 SV=1</t>
  </si>
  <si>
    <t>P16858</t>
  </si>
  <si>
    <t>Glyceraldehyde-3-phosphate dehydrogenase OS=Mus musculus OX=10090 GN=Gapdh PE=1 SV=2</t>
  </si>
  <si>
    <t>Q8C0L9</t>
  </si>
  <si>
    <t>Glycerophosphocholine phosphodiesterase GPCPD1 OS=Mus musculus OX=10090 GN=Gpcpd1 PE=1 SV=1</t>
  </si>
  <si>
    <t>Q9Z1E4</t>
  </si>
  <si>
    <t>Glycogen [starch] synthase, muscle OS=Mus musculus OX=10090 GN=Gys1 PE=1 SV=2</t>
  </si>
  <si>
    <t>Q8CI94</t>
  </si>
  <si>
    <t>Glycogen phosphorylase, brain form OS=Mus musculus OX=10090 GN=Pygb PE=1 SV=3</t>
  </si>
  <si>
    <t>Q9ET01</t>
  </si>
  <si>
    <t>Glycogen phosphorylase, liver form OS=Mus musculus OX=10090 GN=Pygl PE=1 SV=4</t>
  </si>
  <si>
    <t>Q9WUB3</t>
  </si>
  <si>
    <t>Glycogen phosphorylase, muscle form OS=Mus musculus OX=10090 GN=Pygm PE=1 SV=3</t>
  </si>
  <si>
    <t>Q91Z53</t>
  </si>
  <si>
    <t>Glyoxylate reductase/hydroxypyruvate reductase OS=Mus musculus OX=10090 GN=Grhpr PE=1 SV=1</t>
  </si>
  <si>
    <t>P08556</t>
  </si>
  <si>
    <t>GTPase NRas OS=Mus musculus OX=10090 GN=Nras PE=1 SV=1</t>
  </si>
  <si>
    <t>L7N209</t>
  </si>
  <si>
    <t>HBS1-like protein OS=Mus musculus OX=10090 GN=Hbs1l PE=1 SV=1</t>
  </si>
  <si>
    <t>Q9CZJ2</t>
  </si>
  <si>
    <t>Heat shock 70 kDa protein 12B OS=Mus musculus OX=10090 GN=Hspa12b PE=1 SV=1</t>
  </si>
  <si>
    <t>P63017</t>
  </si>
  <si>
    <t>Heat shock cognate 71 kDa protein OS=Mus musculus OX=10090 GN=Hspa8 PE=1 SV=1</t>
  </si>
  <si>
    <t>Q5EBG6</t>
  </si>
  <si>
    <t>Heat shock protein beta-6 OS=Mus musculus OX=10090 GN=Hspb6 PE=1 SV=1</t>
  </si>
  <si>
    <t>P26928</t>
  </si>
  <si>
    <t>Hepatocyte growth factor-like protein OS=Mus musculus OX=10090 GN=Mst1 PE=2 SV=2</t>
  </si>
  <si>
    <t>Q9JMG7</t>
  </si>
  <si>
    <t>Hepatoma-derived growth factor-related protein 3 OS=Mus musculus OX=10090 GN=Hdgfl3 PE=1 SV=2</t>
  </si>
  <si>
    <t>Q8VEK3</t>
  </si>
  <si>
    <t>Heterogeneous nuclear ribonucleoprotein U OS=Mus musculus OX=10090 GN=Hnrnpu PE=1 SV=1</t>
  </si>
  <si>
    <t>P43276</t>
  </si>
  <si>
    <t>Histone H1.5 OS=Mus musculus OX=10090 GN=Hist1h1b PE=1 SV=2</t>
  </si>
  <si>
    <t>Q99MY8</t>
  </si>
  <si>
    <t>Histone-lysine N-methyltransferase ASH1L OS=Mus musculus OX=10090 GN=Ash1l PE=1 SV=3</t>
  </si>
  <si>
    <t>P23813</t>
  </si>
  <si>
    <t>Homeobox protein Hox-D11 OS=Mus musculus OX=10090 GN=Hoxd11 PE=2 SV=2</t>
  </si>
  <si>
    <t>Q9EQM3</t>
  </si>
  <si>
    <t>Homeobox protein Nkx-2.4 OS=Mus musculus OX=10090 GN=Nkx2-4 PE=2 SV=2</t>
  </si>
  <si>
    <t>Q8VIH1</t>
  </si>
  <si>
    <t>Homeobox protein NOBOX OS=Mus musculus OX=10090 GN=Nobox PE=1 SV=1</t>
  </si>
  <si>
    <t>Q61425</t>
  </si>
  <si>
    <t>Hydroxyacyl-coenzyme A dehydrogenase, mitochondrial OS=Mus musculus OX=10090 GN=Hadh PE=1 SV=2</t>
  </si>
  <si>
    <t>A0A0G2JE99</t>
  </si>
  <si>
    <t>Immunoglobulin lambda constant 1 (Fragment) OS=Mus musculus OX=10090 GN=Iglc1 PE=4 SV=1</t>
  </si>
  <si>
    <t>Q9EQS9</t>
  </si>
  <si>
    <t>Immunoglobulin superfamily DCC subclass member 4 OS=Mus musculus OX=10090 GN=Igdcc4 PE=2 SV=1</t>
  </si>
  <si>
    <t>Q571I4</t>
  </si>
  <si>
    <t>Inactive tyrosine-protein kinase PRAG1 OS=Mus musculus OX=10090 GN=Prag1 PE=1 SV=3</t>
  </si>
  <si>
    <t>Q9D819</t>
  </si>
  <si>
    <t>Inorganic pyrophosphatase OS=Mus musculus OX=10090 GN=Ppa1 PE=1 SV=1</t>
  </si>
  <si>
    <t>Q3V0T4</t>
  </si>
  <si>
    <t>Integrin alpha-D OS=Mus musculus OX=10090 GN=Itgad PE=1 SV=1</t>
  </si>
  <si>
    <t>Q61704</t>
  </si>
  <si>
    <t>Inter-alpha-trypsin inhibitor heavy chain H3 OS=Mus musculus OX=10090 GN=Itih3 PE=1 SV=3</t>
  </si>
  <si>
    <t>Q8R3Y8</t>
  </si>
  <si>
    <t>Interferon regulatory factor 2-binding protein 1 OS=Mus musculus OX=10090 GN=Irf2bp1 PE=1 SV=2</t>
  </si>
  <si>
    <t>Q9CXY6</t>
  </si>
  <si>
    <t>Interleukin enhancer-binding factor 2 OS=Mus musculus OX=10090 GN=Ilf2 PE=1 SV=1</t>
  </si>
  <si>
    <t>Q9EQ14</t>
  </si>
  <si>
    <t>Interleukin-23 subunit alpha OS=Mus musculus OX=10090 GN=Il23a PE=1 SV=1</t>
  </si>
  <si>
    <t>P48997</t>
  </si>
  <si>
    <t>Involucrin OS=Mus musculus OX=10090 GN=Ivl PE=1 SV=1</t>
  </si>
  <si>
    <t>Q9DCX8</t>
  </si>
  <si>
    <t>Iodotyrosine deiodinase 1 OS=Mus musculus OX=10090 GN=Iyd PE=1 SV=1</t>
  </si>
  <si>
    <t>F8VQ29</t>
  </si>
  <si>
    <t>IQ motif-containing GTPase-activating protein 3 OS=Mus musculus OX=10090 GN=Iqgap3 PE=1 SV=1</t>
  </si>
  <si>
    <t>P85094</t>
  </si>
  <si>
    <t>Isochorismatase domain-containing protein 2A OS=Mus musculus OX=10090 GN=Isoc2a PE=1 SV=1</t>
  </si>
  <si>
    <t>P54071</t>
  </si>
  <si>
    <t>Isocitrate dehydrogenase [NADP], mitochondrial OS=Mus musculus OX=10090 GN=Idh2 PE=1 SV=3</t>
  </si>
  <si>
    <t>P58281-2</t>
  </si>
  <si>
    <t>Isoform 2 of Dynamin-like 120 kDa protein, mitochondrial OS=Mus musculus OX=10090 GN=Opa1</t>
  </si>
  <si>
    <t>Q99PQ2-2</t>
  </si>
  <si>
    <t>Isoform 2 of E3 ubiquitin-protein ligase TRIM11 OS=Mus musculus OX=10090 GN=Trim11</t>
  </si>
  <si>
    <t>Q80XL7-2</t>
  </si>
  <si>
    <t>Isoform 2 of Metallophosphoesterase 1 OS=Mus musculus OX=10090 GN=Mppe1</t>
  </si>
  <si>
    <t>O55143-2</t>
  </si>
  <si>
    <t>Isoform 2 of Sarcoplasmic/endoplasmic reticulum calcium ATPase 2 OS=Mus musculus OX=10090 GN=Atp2a2</t>
  </si>
  <si>
    <t>A6H6A9-3</t>
  </si>
  <si>
    <t>Isoform 3 of Rab GTPase-activating protein 1-like OS=Mus musculus OX=10090 GN=Rabgap1l</t>
  </si>
  <si>
    <t>Q6NV83-3</t>
  </si>
  <si>
    <t>Isoform 3 of U2 snRNP-associated SURP motif-containing protein OS=Mus musculus OX=10090 GN=U2surp</t>
  </si>
  <si>
    <t>P99029-2</t>
  </si>
  <si>
    <t>Isoform Cytoplasmic+peroxisomal of Peroxiredoxin-5, mitochondrial OS=Mus musculus OX=10090 GN=Prdx5</t>
  </si>
  <si>
    <t>Q02257</t>
  </si>
  <si>
    <t>Junction plakoglobin OS=Mus musculus OX=10090 GN=Jup PE=1 SV=3</t>
  </si>
  <si>
    <t>P15947</t>
  </si>
  <si>
    <t>Kallikrein-1 OS=Mus musculus OX=10090 GN=Klk1 PE=1 SV=3</t>
  </si>
  <si>
    <t>Q8BUL5</t>
  </si>
  <si>
    <t>Kelch-like protein 7 OS=Mus musculus OX=10090 GN=Klhl7 PE=2 SV=1</t>
  </si>
  <si>
    <t>Q60749</t>
  </si>
  <si>
    <t>KH domain-containing, RNA-binding, signal transduction-associated protein 1 OS=Mus musculus OX=10090 GN=Khdrbs1 PE=1 SV=2</t>
  </si>
  <si>
    <t>Q9CPU0</t>
  </si>
  <si>
    <t>Lactoylglutathione lyase OS=Mus musculus OX=10090 GN=Glo1 PE=1 SV=3</t>
  </si>
  <si>
    <t>Q8K4G1</t>
  </si>
  <si>
    <t>Latent-transforming growth factor beta-binding protein 4 OS=Mus musculus OX=10090 GN=Ltbp4 PE=1 SV=2</t>
  </si>
  <si>
    <t>Q9JI60</t>
  </si>
  <si>
    <t>Lecithin retinol acyltransferase OS=Mus musculus OX=10090 GN=Lrat PE=1 SV=1</t>
  </si>
  <si>
    <t>Q6PB66</t>
  </si>
  <si>
    <t>Leucine-rich PPR motif-containing protein, mitochondrial OS=Mus musculus OX=10090 GN=Lrpprc PE=1 SV=2</t>
  </si>
  <si>
    <t>A6H6A4</t>
  </si>
  <si>
    <t>Leucine-rich repeat and IQ domain-containing protein 4 OS=Mus musculus OX=10090 GN=Lrriq4 PE=2 SV=1</t>
  </si>
  <si>
    <t>Q8BUI3</t>
  </si>
  <si>
    <t>Leucine-rich repeat and WD repeat-containing protein 1 OS=Mus musculus OX=10090 GN=LRWD1 PE=2 SV=1</t>
  </si>
  <si>
    <t>Q3UHC2</t>
  </si>
  <si>
    <t>Leucine-rich repeat serine/threonine-protein kinase 1 OS=Mus musculus OX=10090 GN=Lrrk1 PE=1 SV=1</t>
  </si>
  <si>
    <t>D3Z4R3</t>
  </si>
  <si>
    <t>Leucine-rich repeat-containing protein 27 OS=Mus musculus OX=10090 GN=Lrrc27 PE=4 SV=1</t>
  </si>
  <si>
    <t>P08923</t>
  </si>
  <si>
    <t>Leukocyte tyrosine kinase receptor OS=Mus musculus OX=10090 GN=Ltk PE=1 SV=3</t>
  </si>
  <si>
    <t>P24527</t>
  </si>
  <si>
    <t>Leukotriene A-4 hydrolase OS=Mus musculus OX=10090 GN=Lta4h PE=1 SV=4</t>
  </si>
  <si>
    <t>Q9JKS4</t>
  </si>
  <si>
    <t>LIM domain-binding protein 3 OS=Mus musculus OX=10090 GN=Ldb3 PE=1 SV=1</t>
  </si>
  <si>
    <t>P16125</t>
  </si>
  <si>
    <t>L-lactate dehydrogenase B chain OS=Mus musculus OX=10090 GN=Ldhb PE=1 SV=2</t>
  </si>
  <si>
    <t>P41216</t>
  </si>
  <si>
    <t>Long-chain-fatty-acid--CoA ligase 1 OS=Mus musculus OX=10090 GN=Acsl1 PE=1 SV=2</t>
  </si>
  <si>
    <t>Q6P1G2</t>
  </si>
  <si>
    <t>Lysine-specific demethylase 2B OS=Mus musculus OX=10090 GN=Kdm2b PE=1 SV=1</t>
  </si>
  <si>
    <t>Q5NCY0</t>
  </si>
  <si>
    <t>Lysine-specific demethylase 6B OS=Mus musculus OX=10090 GN=Kdm6b PE=1 SV=1</t>
  </si>
  <si>
    <t>Q9EQK5</t>
  </si>
  <si>
    <t>Major vault protein OS=Mus musculus OX=10090 GN=Mvp PE=1 SV=4</t>
  </si>
  <si>
    <t>P14152</t>
  </si>
  <si>
    <t>Malate dehydrogenase, cytoplasmic OS=Mus musculus OX=10090 GN=Mdh1 PE=1 SV=3</t>
  </si>
  <si>
    <t>P08249</t>
  </si>
  <si>
    <t>Malate dehydrogenase, mitochondrial OS=Mus musculus OX=10090 GN=Mdh2 PE=1 SV=3</t>
  </si>
  <si>
    <t>Q9EPE9</t>
  </si>
  <si>
    <t>Manganese-transporting ATPase 13A1 OS=Mus musculus OX=10090 GN=Atp13a1 PE=1 SV=2</t>
  </si>
  <si>
    <t>Q924M7</t>
  </si>
  <si>
    <t>Mannose-6-phosphate isomerase OS=Mus musculus OX=10090 GN=Mpi PE=1 SV=1</t>
  </si>
  <si>
    <t>Q3U435</t>
  </si>
  <si>
    <t>Matrix metalloproteinase-25 OS=Mus musculus OX=10090 GN=Mmp25 PE=2 SV=1</t>
  </si>
  <si>
    <t>Q80YQ2</t>
  </si>
  <si>
    <t>Mediator of RNA polymerase II transcription subunit 23 OS=Mus musculus OX=10090 GN=Med23 PE=1 SV=2</t>
  </si>
  <si>
    <t>P17563</t>
  </si>
  <si>
    <t>Methanethiol oxidase OS=Mus musculus OX=10090 GN=Selenbp1 PE=1 SV=2</t>
  </si>
  <si>
    <t>Q8BG87</t>
  </si>
  <si>
    <t>Methylcytosine dioxygenase TET3 OS=Mus musculus OX=10090 GN=Tet3 PE=1 SV=3</t>
  </si>
  <si>
    <t>Q9EQ20</t>
  </si>
  <si>
    <t>Methylmalonate-semialdehyde dehydrogenase [acylating], mitochondrial OS=Mus musculus OX=10090 GN=Aldh6a1 PE=1 SV=1</t>
  </si>
  <si>
    <t>Q8BGT6</t>
  </si>
  <si>
    <t>MICAL-like protein 1 OS=Mus musculus OX=10090 GN=Micall1 PE=1 SV=3</t>
  </si>
  <si>
    <t>Q8R404</t>
  </si>
  <si>
    <t>MICOS complex subunit MIC13 OS=Mus musculus OX=10090 GN=Micos13 PE=1 SV=1</t>
  </si>
  <si>
    <t>Q9CRB9</t>
  </si>
  <si>
    <t>MICOS complex subunit Mic19 OS=Mus musculus OX=10090 GN=Chchd3 PE=1 SV=1</t>
  </si>
  <si>
    <t>Q9CPU4</t>
  </si>
  <si>
    <t>Microsomal glutathione S-transferase 3 OS=Mus musculus OX=10090 GN=Mgst3 PE=1 SV=1</t>
  </si>
  <si>
    <t>P20357</t>
  </si>
  <si>
    <t>Microtubule-associated protein 2 OS=Mus musculus OX=10090 GN=Map2 PE=1 SV=2</t>
  </si>
  <si>
    <t>Q8R001</t>
  </si>
  <si>
    <t>Microtubule-associated protein RP/EB family member 2 OS=Mus musculus OX=10090 GN=Mapre2 PE=1 SV=1</t>
  </si>
  <si>
    <t>Q8VCF0</t>
  </si>
  <si>
    <t>Mitochondrial antiviral-signaling protein OS=Mus musculus OX=10090 GN=Mavs PE=1 SV=1</t>
  </si>
  <si>
    <t>Q9WVA2</t>
  </si>
  <si>
    <t>Mitochondrial import inner membrane translocase subunit Tim8 A OS=Mus musculus OX=10090 GN=Timm8a1 PE=1 SV=1</t>
  </si>
  <si>
    <t>Q5NC32</t>
  </si>
  <si>
    <t>Monocarboxylate transporter 11 OS=Mus musculus OX=10090 GN=Slc16a11 PE=2 SV=1</t>
  </si>
  <si>
    <t>Q8BMD7</t>
  </si>
  <si>
    <t>MORC family CW-type zinc finger protein 4 OS=Mus musculus OX=10090 GN=Morc4 PE=2 SV=2</t>
  </si>
  <si>
    <t>Q62504</t>
  </si>
  <si>
    <t>Msx2-interacting protein OS=Mus musculus OX=10090 GN=Spen PE=1 SV=2</t>
  </si>
  <si>
    <t>P60882</t>
  </si>
  <si>
    <t>Multiple epidermal growth factor-like domains protein 8 OS=Mus musculus OX=10090 GN=Megf8 PE=1 SV=2</t>
  </si>
  <si>
    <t>Q60929</t>
  </si>
  <si>
    <t>Myocyte-specific enhancer factor 2A OS=Mus musculus OX=10090 GN=Mef2a PE=1 SV=2</t>
  </si>
  <si>
    <t>P04247</t>
  </si>
  <si>
    <t>Myoglobin OS=Mus musculus OX=10090 GN=Mb PE=1 SV=3</t>
  </si>
  <si>
    <t>Q14BI5</t>
  </si>
  <si>
    <t>Myomesin 2 OS=Mus musculus OX=10090 GN=Myom2 PE=1 SV=1</t>
  </si>
  <si>
    <t>P09542</t>
  </si>
  <si>
    <t>Myosin light chain 3 OS=Mus musculus OX=10090 GN=Myl3 PE=1 SV=4</t>
  </si>
  <si>
    <t>Q3UIZ8</t>
  </si>
  <si>
    <t>Myosin light chain kinase 3 OS=Mus musculus OX=10090 GN=Mylk3 PE=1 SV=1</t>
  </si>
  <si>
    <t>P62774</t>
  </si>
  <si>
    <t>Myotrophin OS=Mus musculus OX=10090 GN=Mtpn PE=1 SV=2</t>
  </si>
  <si>
    <t>Q9JJW5</t>
  </si>
  <si>
    <t>Myozenin-2 OS=Mus musculus OX=10090 GN=Myoz2 PE=1 SV=1</t>
  </si>
  <si>
    <t>P26645</t>
  </si>
  <si>
    <t>Myristoylated alanine-rich C-kinase substrate OS=Mus musculus OX=10090 GN=Marcks PE=1 SV=2</t>
  </si>
  <si>
    <t>Q8K4Z3</t>
  </si>
  <si>
    <t>NAD(P)H-hydrate epimerase OS=Mus musculus OX=10090 GN=Naxe PE=1 SV=1</t>
  </si>
  <si>
    <t>Q99LC3</t>
  </si>
  <si>
    <t>NADH dehydrogenase [ubiquinone] 1 alpha subcomplex subunit 10, mitochondrial OS=Mus musculus OX=10090 GN=Ndufa10 PE=1 SV=1</t>
  </si>
  <si>
    <t>Q9D8B4</t>
  </si>
  <si>
    <t>NADH dehydrogenase [ubiquinone] 1 alpha subcomplex subunit 11 OS=Mus musculus OX=10090 GN=Ndufa11 PE=1 SV=2</t>
  </si>
  <si>
    <t>Q9CQ91</t>
  </si>
  <si>
    <t>NADH dehydrogenase [ubiquinone] 1 alpha subcomplex subunit 3 OS=Mus musculus OX=10090 GN=Ndufa3 PE=1 SV=1</t>
  </si>
  <si>
    <t>Q9CPP6</t>
  </si>
  <si>
    <t>NADH dehydrogenase [ubiquinone] 1 alpha subcomplex subunit 5 OS=Mus musculus OX=10090 GN=Ndufa5 PE=1 SV=3</t>
  </si>
  <si>
    <t>Q9DCJ5</t>
  </si>
  <si>
    <t>NADH dehydrogenase [ubiquinone] 1 alpha subcomplex subunit 8 OS=Mus musculus OX=10090 GN=Ndufa8 PE=1 SV=3</t>
  </si>
  <si>
    <t>Q9DC69</t>
  </si>
  <si>
    <t>NADH dehydrogenase [ubiquinone] 1 alpha subcomplex subunit 9, mitochondrial OS=Mus musculus OX=10090 GN=Ndufa9 PE=1 SV=2</t>
  </si>
  <si>
    <t>Q9DCS9</t>
  </si>
  <si>
    <t>NADH dehydrogenase [ubiquinone] 1 beta subcomplex subunit 10 OS=Mus musculus OX=10090 GN=Ndufb10 PE=1 SV=3</t>
  </si>
  <si>
    <t>O09111</t>
  </si>
  <si>
    <t>NADH dehydrogenase [ubiquinone] 1 beta subcomplex subunit 11, mitochondrial OS=Mus musculus OX=10090 GN=Ndufb11 PE=1 SV=2</t>
  </si>
  <si>
    <t>Q9CQH3</t>
  </si>
  <si>
    <t>NADH dehydrogenase [ubiquinone] 1 beta subcomplex subunit 5, mitochondrial OS=Mus musculus OX=10090 GN=Ndufb5 PE=1 SV=1</t>
  </si>
  <si>
    <t>Q9CR61</t>
  </si>
  <si>
    <t>NADH dehydrogenase [ubiquinone] 1 beta subcomplex subunit 7 OS=Mus musculus OX=10090 GN=Ndufb7 PE=1 SV=3</t>
  </si>
  <si>
    <t>Q9D6J5</t>
  </si>
  <si>
    <t>NADH dehydrogenase [ubiquinone] 1 beta subcomplex subunit 8, mitochondrial OS=Mus musculus OX=10090 GN=Ndufb8 PE=1 SV=1</t>
  </si>
  <si>
    <t>Q91YT0</t>
  </si>
  <si>
    <t>NADH dehydrogenase [ubiquinone] flavoprotein 1, mitochondrial OS=Mus musculus OX=10090 GN=Ndufv1 PE=1 SV=1</t>
  </si>
  <si>
    <t>Q9D6J6</t>
  </si>
  <si>
    <t>NADH dehydrogenase [ubiquinone] flavoprotein 2, mitochondrial OS=Mus musculus OX=10090 GN=Ndufv2 PE=1 SV=2</t>
  </si>
  <si>
    <t>Q91WD5</t>
  </si>
  <si>
    <t>NADH dehydrogenase [ubiquinone] iron-sulfur protein 2, mitochondrial OS=Mus musculus OX=10090 GN=Ndufs2 PE=1 SV=1</t>
  </si>
  <si>
    <t>Q9DCT2</t>
  </si>
  <si>
    <t>NADH dehydrogenase [ubiquinone] iron-sulfur protein 3, mitochondrial OS=Mus musculus OX=10090 GN=Ndufs3 PE=1 SV=2</t>
  </si>
  <si>
    <t>Q8K3J1</t>
  </si>
  <si>
    <t>NADH dehydrogenase [ubiquinone] iron-sulfur protein 8, mitochondrial OS=Mus musculus OX=10090 GN=Ndufs8 PE=1 SV=1</t>
  </si>
  <si>
    <t>Q91VD9</t>
  </si>
  <si>
    <t>NADH-ubiquinone oxidoreductase 75 kDa subunit, mitochondrial OS=Mus musculus OX=10090 GN=Ndufs1 PE=1 SV=2</t>
  </si>
  <si>
    <t>P03921</t>
  </si>
  <si>
    <t>NADH-ubiquinone oxidoreductase chain 5 OS=Mus musculus OX=10090 GN=Mtnd5 PE=1 SV=3</t>
  </si>
  <si>
    <t>Q9R123</t>
  </si>
  <si>
    <t>N-alpha-acetyltransferase 80 OS=Mus musculus OX=10090 GN=Naa80 PE=2 SV=1</t>
  </si>
  <si>
    <t>P70670</t>
  </si>
  <si>
    <t>Nascent polypeptide-associated complex subunit alpha, muscle-specific form OS=Mus musculus OX=10090 GN=Naca PE=1 SV=2</t>
  </si>
  <si>
    <t>P05125</t>
  </si>
  <si>
    <t>Natriuretic peptides A OS=Mus musculus OX=10090 GN=Nppa PE=1 SV=2</t>
  </si>
  <si>
    <t>Q9QZS7</t>
  </si>
  <si>
    <t>Nephrin OS=Mus musculus OX=10090 GN=Nphs1 PE=1 SV=2</t>
  </si>
  <si>
    <t>Q6ZWR6</t>
  </si>
  <si>
    <t>Nesprin-1 OS=Mus musculus OX=10090 GN=Syne1 PE=1 SV=2</t>
  </si>
  <si>
    <t>H3BKW7</t>
  </si>
  <si>
    <t>Nesprin-4 (Fragment) OS=Mus musculus OX=10090 GN=Syne4 PE=4 SV=1</t>
  </si>
  <si>
    <t>P13595</t>
  </si>
  <si>
    <t>Neural cell adhesion molecule 1 OS=Mus musculus OX=10090 GN=Ncam1 PE=1 SV=3</t>
  </si>
  <si>
    <t>Q921B4</t>
  </si>
  <si>
    <t>Neurotrophin receptor-interacting factor 2 OS=Mus musculus OX=10090 GN=Nrif2 PE=1 SV=1</t>
  </si>
  <si>
    <t>Q6GQT9</t>
  </si>
  <si>
    <t>Nodal modulator 1 OS=Mus musculus OX=10090 GN=Nomo1 PE=1 SV=1</t>
  </si>
  <si>
    <t>Q9WV30</t>
  </si>
  <si>
    <t>Nuclear factor of activated T-cells 5 OS=Mus musculus OX=10090 GN=Nfat5 PE=1 SV=2</t>
  </si>
  <si>
    <t>Q5RIM6</t>
  </si>
  <si>
    <t>Nuclear receptor co-repressor 1, isoform CRA_a OS=Mus musculus OX=10090 GN=Ncor1 PE=1 SV=1</t>
  </si>
  <si>
    <t>P97346</t>
  </si>
  <si>
    <t>Nucleoredoxin OS=Mus musculus OX=10090 GN=Nxn PE=1 SV=1</t>
  </si>
  <si>
    <t>E9PZF0</t>
  </si>
  <si>
    <t>Nucleoside diphosphate kinase OS=Mus musculus OX=10090 GN=Gm20390 PE=3 SV=1</t>
  </si>
  <si>
    <t>Q62422</t>
  </si>
  <si>
    <t>Osteoclast-stimulating factor 1 OS=Mus musculus OX=10090 GN=Ostf1 PE=1 SV=2</t>
  </si>
  <si>
    <t>Q9Z101</t>
  </si>
  <si>
    <t>Partitioning defective 6 homolog alpha OS=Mus musculus OX=10090 GN=Pard6a PE=1 SV=2</t>
  </si>
  <si>
    <t>Q9JK84</t>
  </si>
  <si>
    <t>Partitioning defective 6 homolog gamma OS=Mus musculus OX=10090 GN=Pard6g PE=2 SV=1</t>
  </si>
  <si>
    <t>Q8BJ56</t>
  </si>
  <si>
    <t>Patatin-like phospholipase domain-containing protein 2 OS=Mus musculus OX=10090 GN=Pnpla2 PE=1 SV=1</t>
  </si>
  <si>
    <t>Q5DU28</t>
  </si>
  <si>
    <t>Pecanex-like protein 2 OS=Mus musculus OX=10090 GN=Pcnx2 PE=2 SV=2</t>
  </si>
  <si>
    <t>O54998</t>
  </si>
  <si>
    <t>Peptidyl-prolyl cis-trans isomerase FKBP7 OS=Mus musculus OX=10090 GN=Fkbp7 PE=1 SV=1</t>
  </si>
  <si>
    <t>P35700</t>
  </si>
  <si>
    <t>Peroxiredoxin-1 OS=Mus musculus OX=10090 GN=Prdx1 PE=1 SV=1</t>
  </si>
  <si>
    <t>Q61171</t>
  </si>
  <si>
    <t>Peroxiredoxin-2 OS=Mus musculus OX=10090 GN=Prdx2 PE=1 SV=3</t>
  </si>
  <si>
    <t>Q8VEM8</t>
  </si>
  <si>
    <t>Phosphate carrier protein, mitochondrial OS=Mus musculus OX=10090 GN=Slc25a3 PE=1 SV=1</t>
  </si>
  <si>
    <t>P70296</t>
  </si>
  <si>
    <t>Phosphatidylethanolamine-binding protein 1 OS=Mus musculus OX=10090 GN=Pebp1 PE=1 SV=3</t>
  </si>
  <si>
    <t>Q9D0F9</t>
  </si>
  <si>
    <t>Phosphoglucomutase-1 OS=Mus musculus OX=10090 GN=Pgm1 PE=1 SV=4</t>
  </si>
  <si>
    <t>P09411</t>
  </si>
  <si>
    <t>Phosphoglycerate kinase 1 OS=Mus musculus OX=10090 GN=Pgk1 PE=1 SV=4</t>
  </si>
  <si>
    <t>O70250</t>
  </si>
  <si>
    <t>Phosphoglycerate mutase 2 OS=Mus musculus OX=10090 GN=Pgam2 PE=1 SV=3</t>
  </si>
  <si>
    <t>P07934</t>
  </si>
  <si>
    <t>Phosphorylase b kinase gamma catalytic chain, skeletal muscle/heart isoform OS=Mus musculus OX=10090 GN=Phkg1 PE=1 SV=3</t>
  </si>
  <si>
    <t>Q9DB26</t>
  </si>
  <si>
    <t>Phytanoyl-CoA dioxygenase domain-containing protein 1 OS=Mus musculus OX=10090 GN=Phyhd1 PE=1 SV=2</t>
  </si>
  <si>
    <t>Q08857</t>
  </si>
  <si>
    <t>Platelet glycoprotein 4 OS=Mus musculus OX=10090 GN=Cd36 PE=1 SV=2</t>
  </si>
  <si>
    <t>A0A1B0GS55</t>
  </si>
  <si>
    <t>Pleckstrin homology domain-containing family A member 4 (Fragment) OS=Mus musculus OX=10090 GN=Plekha4 PE=4 SV=1</t>
  </si>
  <si>
    <t>Q9Z1W8</t>
  </si>
  <si>
    <t>Potassium-transporting ATPase alpha chain 2 OS=Mus musculus OX=10090 GN=Atp12a PE=1 SV=3</t>
  </si>
  <si>
    <t>A0A1B0GT45</t>
  </si>
  <si>
    <t>Predicted gene, 39566 OS=Mus musculus OX=10090 GN=Gm39566 PE=4 SV=1</t>
  </si>
  <si>
    <t>Q8C419</t>
  </si>
  <si>
    <t>Probable G-protein coupled receptor 158 OS=Mus musculus OX=10090 GN=Gpr158 PE=1 SV=2</t>
  </si>
  <si>
    <t>P67778</t>
  </si>
  <si>
    <t>Prohibitin OS=Mus musculus OX=10090 GN=Phb PE=1 SV=1</t>
  </si>
  <si>
    <t>O35074</t>
  </si>
  <si>
    <t>Prostacyclin synthase OS=Mus musculus OX=10090 GN=Ptgis PE=1 SV=1</t>
  </si>
  <si>
    <t>Q8BWM0</t>
  </si>
  <si>
    <t>Prostaglandin E synthase 2 OS=Mus musculus OX=10090 GN=Ptges2 PE=1 SV=3</t>
  </si>
  <si>
    <t>Q80UX8</t>
  </si>
  <si>
    <t>Protein ABHD13 OS=Mus musculus OX=10090 GN=Abhd13 PE=2 SV=1</t>
  </si>
  <si>
    <t>Q4VAA2</t>
  </si>
  <si>
    <t>Protein CDV3 OS=Mus musculus OX=10090 GN=Cdv3 PE=1 SV=2</t>
  </si>
  <si>
    <t>Q03173</t>
  </si>
  <si>
    <t>Protein enabled homolog OS=Mus musculus OX=10090 GN=Enah PE=1 SV=2</t>
  </si>
  <si>
    <t>Q9D0F3</t>
  </si>
  <si>
    <t>Protein ERGIC-53 OS=Mus musculus OX=10090 GN=Lman1 PE=1 SV=1</t>
  </si>
  <si>
    <t>F6X0J3</t>
  </si>
  <si>
    <t>Protein FAM149A (Fragment) OS=Mus musculus OX=10090 GN=Fam149a PE=4 SV=1</t>
  </si>
  <si>
    <t>Q8BGZ2</t>
  </si>
  <si>
    <t>Protein FAM168A OS=Mus musculus OX=10090 GN=Fam168a PE=1 SV=1</t>
  </si>
  <si>
    <t>Q5DTT3</t>
  </si>
  <si>
    <t>Protein FAM208B OS=Mus musculus OX=10090 GN=Fam208b PE=1 SV=2</t>
  </si>
  <si>
    <t>E9PYK3</t>
  </si>
  <si>
    <t>Protein mono-ADP-ribosyltransferase PARP4 OS=Mus musculus OX=10090 GN=Parp4 PE=1 SV=1</t>
  </si>
  <si>
    <t>O55126</t>
  </si>
  <si>
    <t>Protein NipSnap homolog 2 OS=Mus musculus OX=10090 GN=Nipsnap2 PE=1 SV=1</t>
  </si>
  <si>
    <t>Q9R1X4</t>
  </si>
  <si>
    <t>Protein timeless homolog OS=Mus musculus OX=10090 GN=Timeless PE=1 SV=3</t>
  </si>
  <si>
    <t>Q99LX0</t>
  </si>
  <si>
    <t>Protein/nucleic acid deglycase DJ-1 OS=Mus musculus OX=10090 GN=Park7 PE=1 SV=1</t>
  </si>
  <si>
    <t>Q80TF3</t>
  </si>
  <si>
    <t>Protocadherin-19 OS=Mus musculus OX=10090 GN=Pcdh19 PE=1 SV=3</t>
  </si>
  <si>
    <t>Q7TSK3</t>
  </si>
  <si>
    <t>Protocadherin-8 OS=Mus musculus OX=10090 GN=Pcdh8 PE=1 SV=1</t>
  </si>
  <si>
    <t>P35486</t>
  </si>
  <si>
    <t>Pyruvate dehydrogenase E1 component subunit alpha, somatic form, mitochondrial OS=Mus musculus OX=10090 GN=Pdha1 PE=1 SV=1</t>
  </si>
  <si>
    <t>P35487</t>
  </si>
  <si>
    <t>Pyruvate dehydrogenase E1 component subunit alpha, testis-specific form, mitochondrial OS=Mus musculus OX=10090 GN=Pdha2 PE=1 SV=1</t>
  </si>
  <si>
    <t>Q9D051</t>
  </si>
  <si>
    <t>Pyruvate dehydrogenase E1 component subunit beta, mitochondrial OS=Mus musculus OX=10090 GN=Pdhb PE=1 SV=1</t>
  </si>
  <si>
    <t>Q8BKZ9</t>
  </si>
  <si>
    <t>Pyruvate dehydrogenase protein X component, mitochondrial OS=Mus musculus OX=10090 GN=Pdhx PE=1 SV=1</t>
  </si>
  <si>
    <t>P50396</t>
  </si>
  <si>
    <t>Rab GDP dissociation inhibitor alpha OS=Mus musculus OX=10090 GN=Gdi1 PE=1 SV=3</t>
  </si>
  <si>
    <t>A0A1D5RLG3</t>
  </si>
  <si>
    <t>Rab3 GTPase-activating protein catalytic subunit OS=Mus musculus OX=10090 GN=Rab3gap1 PE=1 SV=1</t>
  </si>
  <si>
    <t>Q810B6</t>
  </si>
  <si>
    <t>Rabankyrin-5 OS=Mus musculus OX=10090 GN=Ankfy1 PE=1 SV=2</t>
  </si>
  <si>
    <t>P97379</t>
  </si>
  <si>
    <t>Ras GTPase-activating protein-binding protein 2 OS=Mus musculus OX=10090 GN=G3bp2 PE=1 SV=2</t>
  </si>
  <si>
    <t>Q3UQ44</t>
  </si>
  <si>
    <t>Ras GTPase-activating-like protein IQGAP2 OS=Mus musculus OX=10090 GN=Iqgap2 PE=1 SV=2</t>
  </si>
  <si>
    <t>Q9Z268</t>
  </si>
  <si>
    <t>RasGAP-activating-like protein 1 OS=Mus musculus OX=10090 GN=Rasal1 PE=1 SV=2</t>
  </si>
  <si>
    <t>D3YTR1</t>
  </si>
  <si>
    <t>Receptor expression-enhancing protein 6 OS=Mus musculus OX=10090 GN=Reep6 PE=4 SV=1</t>
  </si>
  <si>
    <t>Q60855</t>
  </si>
  <si>
    <t>Receptor-interacting serine/threonine-protein kinase 1 OS=Mus musculus OX=10090 GN=Ripk1 PE=1 SV=1</t>
  </si>
  <si>
    <t>Q60841</t>
  </si>
  <si>
    <t>Reelin OS=Mus musculus OX=10090 GN=Reln PE=1 SV=3</t>
  </si>
  <si>
    <t>G3UYX5</t>
  </si>
  <si>
    <t>Regulator of G-protein signaling 22 OS=Mus musculus OX=10090 GN=Rgs22 PE=1 SV=1</t>
  </si>
  <si>
    <t>Q61818</t>
  </si>
  <si>
    <t>Retinoic acid-induced protein 1 OS=Mus musculus OX=10090 GN=Rai1 PE=1 SV=3</t>
  </si>
  <si>
    <t>Q69ZH9</t>
  </si>
  <si>
    <t>Rho GTPase-activating protein 23 OS=Mus musculus OX=10090 GN=Arhgap23 PE=1 SV=2</t>
  </si>
  <si>
    <t>A6X8Z5</t>
  </si>
  <si>
    <t>Rho GTPase-activating protein 31 OS=Mus musculus OX=10090 GN=Arhgap31 PE=1 SV=1</t>
  </si>
  <si>
    <t>Q91YM2</t>
  </si>
  <si>
    <t>Rho GTPase-activating protein 35 OS=Mus musculus OX=10090 GN=Arhgap35 PE=1 SV=3</t>
  </si>
  <si>
    <t>Q91VI7</t>
  </si>
  <si>
    <t>Ribonuclease inhibitor OS=Mus musculus OX=10090 GN=Rnh1 PE=1 SV=1</t>
  </si>
  <si>
    <t>Q3TE80</t>
  </si>
  <si>
    <t>RIKEN cDNA 2410002F23 gene OS=Mus musculus OX=10090 GN=2410002F23Rik PE=1 SV=1</t>
  </si>
  <si>
    <t>A0A1W2P6U8</t>
  </si>
  <si>
    <t>RIKEN cDNA 4932415D10 gene OS=Mus musculus OX=10090 GN=4932415D10Rik PE=4 SV=1</t>
  </si>
  <si>
    <t>G5E8I2</t>
  </si>
  <si>
    <t>RIKEN cDNA 4933425K02, isoform CRA_a OS=Mus musculus OX=10090 GN=Slc9b1 PE=4 SV=1</t>
  </si>
  <si>
    <t>Q3TL09</t>
  </si>
  <si>
    <t>RIKEN cDNA G430049J08 gene OS=Mus musculus OX=10090 GN=G430049J08Rik PE=2 SV=1</t>
  </si>
  <si>
    <t>A2AQ19</t>
  </si>
  <si>
    <t>RNA polymerase-associated protein RTF1 homolog OS=Mus musculus OX=10090 GN=Rtf1 PE=1 SV=1</t>
  </si>
  <si>
    <t>Q149F1</t>
  </si>
  <si>
    <t>RNA pseudouridylate synthase domain-containing protein 2 OS=Mus musculus OX=10090 GN=Rpusd2 PE=1 SV=2</t>
  </si>
  <si>
    <t>Q5SFM8</t>
  </si>
  <si>
    <t>RNA-binding protein 27 OS=Mus musculus OX=10090 GN=Rbm27 PE=1 SV=3</t>
  </si>
  <si>
    <t>A2AGL3</t>
  </si>
  <si>
    <t>Ryanodine receptor 3 OS=Mus musculus OX=10090 GN=Ryr3 PE=1 SV=1</t>
  </si>
  <si>
    <t>Q7TQ48</t>
  </si>
  <si>
    <t>Sarcalumenin OS=Mus musculus OX=10090 GN=Srl PE=1 SV=1</t>
  </si>
  <si>
    <t>Q64518</t>
  </si>
  <si>
    <t>Sarcoplasmic/endoplasmic reticulum calcium ATPase 3 OS=Mus musculus OX=10090 GN=Atp2a3 PE=1 SV=3</t>
  </si>
  <si>
    <t>Q03517</t>
  </si>
  <si>
    <t>Secretogranin-2 OS=Mus musculus OX=10090 GN=Scg2 PE=1 SV=1</t>
  </si>
  <si>
    <t>Q80WM7</t>
  </si>
  <si>
    <t>Serine protease 33 OS=Mus musculus OX=10090 GN=Prss33 PE=2 SV=1</t>
  </si>
  <si>
    <t>Q62101</t>
  </si>
  <si>
    <t>Serine/threonine-protein kinase D1 OS=Mus musculus OX=10090 GN=Prkd1 PE=1 SV=2</t>
  </si>
  <si>
    <t>Q60670</t>
  </si>
  <si>
    <t>Serine/threonine-protein kinase SIK1 OS=Mus musculus OX=10090 GN=Sik1 PE=1 SV=3</t>
  </si>
  <si>
    <t>Q7TSI3</t>
  </si>
  <si>
    <t>Serine/threonine-protein phosphatase 6 regulatory subunit 1 OS=Mus musculus OX=10090 GN=Ppp6r1 PE=1 SV=1</t>
  </si>
  <si>
    <t>P19324</t>
  </si>
  <si>
    <t>Serpin H1 OS=Mus musculus OX=10090 GN=Serpinh1 PE=1 SV=3</t>
  </si>
  <si>
    <t>P07724</t>
  </si>
  <si>
    <t>Serum albumin OS=Mus musculus OX=10090 GN=Alb PE=1 SV=3</t>
  </si>
  <si>
    <t>Q5XJV7</t>
  </si>
  <si>
    <t>SET domain-containing protein 5 OS=Mus musculus OX=10090 GN=Setd5 PE=1 SV=2</t>
  </si>
  <si>
    <t>Q07417</t>
  </si>
  <si>
    <t>Short-chain specific acyl-CoA dehydrogenase, mitochondrial OS=Mus musculus OX=10090 GN=Acads PE=1 SV=2</t>
  </si>
  <si>
    <t>P46062</t>
  </si>
  <si>
    <t>Signal-induced proliferation-associated protein 1 OS=Mus musculus OX=10090 GN=Sipa1 PE=1 SV=2</t>
  </si>
  <si>
    <t>Q80TR4</t>
  </si>
  <si>
    <t>Slit homolog 1 protein OS=Mus musculus OX=10090 GN=Slit1 PE=1 SV=2</t>
  </si>
  <si>
    <t>P70414</t>
  </si>
  <si>
    <t>Sodium/calcium exchanger 1 OS=Mus musculus OX=10090 GN=Slc8a1 PE=1 SV=1</t>
  </si>
  <si>
    <t>P97370</t>
  </si>
  <si>
    <t>Sodium/potassium-transporting ATPase subunit beta-3 OS=Mus musculus OX=10090 GN=Atp1b3 PE=1 SV=1</t>
  </si>
  <si>
    <t>Q5HZI9</t>
  </si>
  <si>
    <t>Solute carrier family 25 member 51 OS=Mus musculus OX=10090 GN=Slc25a51 PE=1 SV=1</t>
  </si>
  <si>
    <t>E9Q3I3</t>
  </si>
  <si>
    <t>Spermatogenesis-associated protein 13 OS=Mus musculus OX=10090 GN=Spata13 PE=1 SV=1</t>
  </si>
  <si>
    <t>P38647</t>
  </si>
  <si>
    <t>Stress-70 protein, mitochondrial OS=Mus musculus OX=10090 GN=Hspa9 PE=1 SV=3</t>
  </si>
  <si>
    <t>Q8K2B3</t>
  </si>
  <si>
    <t>Succinate dehydrogenase [ubiquinone] flavoprotein subunit, mitochondrial OS=Mus musculus OX=10090 GN=Sdha PE=1 SV=1</t>
  </si>
  <si>
    <t>Q9CZB0</t>
  </si>
  <si>
    <t>Succinate dehydrogenase cytochrome b560 subunit, mitochondrial OS=Mus musculus OX=10090 GN=Sdhc PE=1 SV=1</t>
  </si>
  <si>
    <t>Q9WUM5</t>
  </si>
  <si>
    <t>Succinate--CoA ligase [ADP/GDP-forming] subunit alpha, mitochondrial OS=Mus musculus OX=10090 GN=Suclg1 PE=1 SV=4</t>
  </si>
  <si>
    <t>Q9Z2I9</t>
  </si>
  <si>
    <t>Succinate--CoA ligase [ADP-forming] subunit beta, mitochondrial OS=Mus musculus OX=10090 GN=Sucla2 PE=1 SV=2</t>
  </si>
  <si>
    <t>Q9Z2I8</t>
  </si>
  <si>
    <t>Succinate--CoA ligase [GDP-forming] subunit beta, mitochondrial OS=Mus musculus OX=10090 GN=Suclg2 PE=1 SV=3</t>
  </si>
  <si>
    <t>Q8BWF0</t>
  </si>
  <si>
    <t>Succinate-semialdehyde dehydrogenase, mitochondrial OS=Mus musculus OX=10090 GN=Aldh5a1 PE=1 SV=1</t>
  </si>
  <si>
    <t>Q9D0K2</t>
  </si>
  <si>
    <t>Succinyl-CoA:3-ketoacid coenzyme A transferase 1, mitochondrial OS=Mus musculus OX=10090 GN=Oxct1 PE=1 SV=1</t>
  </si>
  <si>
    <t>Q8K4P7</t>
  </si>
  <si>
    <t>Suppressor of tumorigenicity 7 protein-like OS=Mus musculus OX=10090 GN=St7l PE=2 SV=1</t>
  </si>
  <si>
    <t>P26039</t>
  </si>
  <si>
    <t>Talin-1 OS=Mus musculus OX=10090 GN=Tln1 PE=1 SV=2</t>
  </si>
  <si>
    <t>P22091</t>
  </si>
  <si>
    <t>T-cell acute lymphocytic leukemia protein 1 homolog OS=Mus musculus OX=10090 GN=Tal1 PE=1 SV=1</t>
  </si>
  <si>
    <t>B2RX14</t>
  </si>
  <si>
    <t>Terminal uridylyltransferase 4 OS=Mus musculus OX=10090 GN=Tut4 PE=1 SV=2</t>
  </si>
  <si>
    <t>Q8VBT9</t>
  </si>
  <si>
    <t>Tether containing UBX domain for GLUT4 OS=Mus musculus OX=10090 GN=Aspscr1 PE=1 SV=1</t>
  </si>
  <si>
    <t>E9PVB5</t>
  </si>
  <si>
    <t>Tetratricopeptide repeat protein 17 OS=Mus musculus OX=10090 GN=Ttc17 PE=1 SV=1</t>
  </si>
  <si>
    <t>Q99MD6</t>
  </si>
  <si>
    <t>Thioredoxin reductase 3 OS=Mus musculus OX=10090 GN=Txnrd3 PE=1 SV=3</t>
  </si>
  <si>
    <t>P97493</t>
  </si>
  <si>
    <t>Thioredoxin, mitochondrial OS=Mus musculus OX=10090 GN=Txn2 PE=1 SV=1</t>
  </si>
  <si>
    <t>P20108</t>
  </si>
  <si>
    <t>Thioredoxin-dependent peroxide reductase, mitochondrial OS=Mus musculus OX=10090 GN=Prdx3 PE=1 SV=1</t>
  </si>
  <si>
    <t>Titin OS=Mus musculus OX=10090 GN=Ttn PE=1 SV=1</t>
  </si>
  <si>
    <t>A2ASS6</t>
  </si>
  <si>
    <t>A2A884</t>
  </si>
  <si>
    <t>Transcription factor HIVEP3 OS=Mus musculus OX=10090 GN=Hivep3 PE=1 SV=1</t>
  </si>
  <si>
    <t>Q80UV9</t>
  </si>
  <si>
    <t>Transcription initiation factor TFIID subunit 1 OS=Mus musculus OX=10090 GN=Taf1 PE=1 SV=2</t>
  </si>
  <si>
    <t>Q8VHR5</t>
  </si>
  <si>
    <t>Transcriptional repressor p66-beta OS=Mus musculus OX=10090 GN=Gatad2b PE=1 SV=1</t>
  </si>
  <si>
    <t>A0A0U1RP37</t>
  </si>
  <si>
    <t>Transient receptor potential cation channel subfamily M member 1 (Fragment) OS=Mus musculus OX=10090 GN=Trpm1 PE=4 SV=1</t>
  </si>
  <si>
    <t>Q01853</t>
  </si>
  <si>
    <t>Transitional endoplasmic reticulum ATPase OS=Mus musculus OX=10090 GN=Vcp PE=1 SV=4</t>
  </si>
  <si>
    <t>Q3UBX0</t>
  </si>
  <si>
    <t>Transmembrane protein 109 OS=Mus musculus OX=10090 GN=Tmem109 PE=1 SV=2</t>
  </si>
  <si>
    <t>Q922P8</t>
  </si>
  <si>
    <t>Transmembrane protein 132A OS=Mus musculus OX=10090 GN=Tmem132a PE=1 SV=2</t>
  </si>
  <si>
    <t>Q6IEE6</t>
  </si>
  <si>
    <t>Transmembrane protein 132E OS=Mus musculus OX=10090 GN=Tmem132e PE=1 SV=1</t>
  </si>
  <si>
    <t>Q8BMS1</t>
  </si>
  <si>
    <t>Trifunctional enzyme subunit alpha, mitochondrial OS=Mus musculus OX=10090 GN=Hadha PE=1 SV=1</t>
  </si>
  <si>
    <t>Q64737</t>
  </si>
  <si>
    <t>Trifunctional purine biosynthetic protein adenosine-3 OS=Mus musculus OX=10090 GN=Gart PE=1 SV=3</t>
  </si>
  <si>
    <t>P17751</t>
  </si>
  <si>
    <t>Triosephosphate isomerase OS=Mus musculus OX=10090 GN=Tpi1 PE=1 SV=4</t>
  </si>
  <si>
    <t>Q1XH17</t>
  </si>
  <si>
    <t>Tripartite motif-containing protein 72 OS=Mus musculus OX=10090 GN=Trim72 PE=1 SV=1</t>
  </si>
  <si>
    <t>P48787</t>
  </si>
  <si>
    <t>Troponin I, cardiac muscle OS=Mus musculus OX=10090 GN=Tnni3 PE=1 SV=2</t>
  </si>
  <si>
    <t>A0A0A0MQA5</t>
  </si>
  <si>
    <t>Tubulin alpha chain (Fragment) OS=Mus musculus OX=10090 GN=Tuba4a PE=1 SV=1</t>
  </si>
  <si>
    <t>Q9JJZ2</t>
  </si>
  <si>
    <t>Tubulin alpha-8 chain OS=Mus musculus OX=10090 GN=Tuba8 PE=1 SV=1</t>
  </si>
  <si>
    <t>Q9ERA6</t>
  </si>
  <si>
    <t>Tuftelin-interacting protein 11 OS=Mus musculus OX=10090 GN=Tfip11 PE=1 SV=1</t>
  </si>
  <si>
    <t>Q9CYZ2</t>
  </si>
  <si>
    <t>Tumor protein D54 OS=Mus musculus OX=10090 GN=Tpd52l2 PE=1 SV=1</t>
  </si>
  <si>
    <t>P56399</t>
  </si>
  <si>
    <t>Ubiquitin carboxyl-terminal hydrolase 5 OS=Mus musculus OX=10090 GN=Usp5 PE=1 SV=1</t>
  </si>
  <si>
    <t>A2AI52</t>
  </si>
  <si>
    <t>Ubiquitin carboxyl-terminal hydrolase 8 OS=Mus musculus OX=10090 GN=Usp8 PE=1 SV=1</t>
  </si>
  <si>
    <t>Q9JKB1</t>
  </si>
  <si>
    <t>Ubiquitin carboxyl-terminal hydrolase isozyme L3 OS=Mus musculus OX=10090 GN=Uchl3 PE=1 SV=2</t>
  </si>
  <si>
    <t>P68037</t>
  </si>
  <si>
    <t>Ubiquitin-conjugating enzyme E2 L3 OS=Mus musculus OX=10090 GN=Ube2l3 PE=1 SV=1</t>
  </si>
  <si>
    <t>Q02053</t>
  </si>
  <si>
    <t>Ubiquitin-like modifier-activating enzyme 1 OS=Mus musculus OX=10090 GN=Uba1 PE=1 SV=1</t>
  </si>
  <si>
    <t>Q922Y1</t>
  </si>
  <si>
    <t>UBX domain-containing protein 1 OS=Mus musculus OX=10090 GN=Ubxn1 PE=1 SV=1</t>
  </si>
  <si>
    <t>Q9Z1R4</t>
  </si>
  <si>
    <t>Uncharacterized protein C6orf47 homolog OS=Mus musculus OX=10090 GN=D17h6s53e PE=1 SV=1</t>
  </si>
  <si>
    <t>Q68FD9</t>
  </si>
  <si>
    <t>UPF0606 protein KIAA1549 OS=Mus musculus OX=10090 GN=Kiaa1549 PE=1 SV=3</t>
  </si>
  <si>
    <t>Q91ZJ5</t>
  </si>
  <si>
    <t>UTP--glucose-1-phosphate uridylyltransferase OS=Mus musculus OX=10090 GN=Ugp2 PE=1 SV=3</t>
  </si>
  <si>
    <t>P46460</t>
  </si>
  <si>
    <t>Vesicle-fusing ATPase OS=Mus musculus OX=10090 GN=Nsf PE=1 SV=2</t>
  </si>
  <si>
    <t>Q60932</t>
  </si>
  <si>
    <t>Voltage-dependent anion-selective channel protein 1 OS=Mus musculus OX=10090 GN=Vdac1 PE=1 SV=3</t>
  </si>
  <si>
    <t>P97445</t>
  </si>
  <si>
    <t>Voltage-dependent P/Q-type calcium channel subunit alpha-1A OS=Mus musculus OX=10090 GN=Cacna1a PE=1 SV=2</t>
  </si>
  <si>
    <t>A0A2I3BQ84</t>
  </si>
  <si>
    <t>Vomeronasal type-1 receptor 41 OS=Mus musculus OX=10090 GN=Vmn1r41 PE=4 SV=1</t>
  </si>
  <si>
    <t>A0A0A0MQH0</t>
  </si>
  <si>
    <t>WD repeat domain phosphoinositide-interacting protein 4 (Fragment) OS=Mus musculus OX=10090 GN=Wdr45 PE=1 SV=6</t>
  </si>
  <si>
    <t>O88342</t>
  </si>
  <si>
    <t>WD repeat-containing protein 1 OS=Mus musculus OX=10090 GN=Wdr1 PE=1 SV=3</t>
  </si>
  <si>
    <t>O09053</t>
  </si>
  <si>
    <t>Werner syndrome ATP-dependent helicase homolog OS=Mus musculus OX=10090 GN=Wrn PE=1 SV=3</t>
  </si>
  <si>
    <t>E9QQ93</t>
  </si>
  <si>
    <t>Xin actin-binding repeat-containing protein 1 OS=Mus musculus OX=10090 GN=Xirp1 PE=1 SV=1</t>
  </si>
  <si>
    <t>Q61329</t>
  </si>
  <si>
    <t>Zinc finger homeobox protein 3 OS=Mus musculus OX=10090 GN=Zfhx3 PE=1 SV=1</t>
  </si>
  <si>
    <t>Q9JJN2</t>
  </si>
  <si>
    <t>Zinc finger homeobox protein 4 OS=Mus musculus OX=10090 GN=Zfhx4 PE=1 SV=1</t>
  </si>
  <si>
    <t>Q61116</t>
  </si>
  <si>
    <t>Zinc finger protein 235 OS=Mus musculus OX=10090 GN=Znf235 PE=2 SV=1</t>
  </si>
  <si>
    <t>B2RRF6</t>
  </si>
  <si>
    <t>Zinc finger protein 518A OS=Mus musculus OX=10090 GN=Znf518a PE=2 SV=1</t>
  </si>
  <si>
    <t>Q8BHZ4</t>
  </si>
  <si>
    <t>Zinc finger protein 592 OS=Mus musculus OX=10090 GN=Znf592 PE=1 SV=3</t>
  </si>
  <si>
    <t>Q80YY7</t>
  </si>
  <si>
    <t>Zinc finger protein 618 OS=Mus musculus OX=10090 GN=Znf618 PE=2 SV=3</t>
  </si>
  <si>
    <t>Q31125</t>
  </si>
  <si>
    <t>Zinc transporter SLC39A7 OS=Mus musculus OX=10090 GN=Slc39a7 PE=1 SV=2</t>
  </si>
  <si>
    <t>KO/WT1</t>
  </si>
  <si>
    <t>KO/WT2</t>
  </si>
  <si>
    <t>KO/WT3</t>
  </si>
  <si>
    <t>KO/WT4</t>
  </si>
  <si>
    <t>KO/WT5</t>
  </si>
  <si>
    <t>Confidence</t>
  </si>
  <si>
    <t>Master Protein Descriptions</t>
  </si>
  <si>
    <t>Annotated Sequence</t>
  </si>
  <si>
    <t>Modifications (Red peptide groups have proline oxidation)</t>
  </si>
  <si>
    <t>Modifications in Master Proteins</t>
  </si>
  <si>
    <t>Qvality PEP</t>
  </si>
  <si>
    <t>Qvality q-value</t>
  </si>
  <si>
    <t># Proteins</t>
  </si>
  <si>
    <t>Master Protein Accessions</t>
  </si>
  <si>
    <t>Positions in Master Proteins</t>
  </si>
  <si>
    <t># Missed Cleavages</t>
  </si>
  <si>
    <t>Theo. MH+ [Da]</t>
  </si>
  <si>
    <t># Razor Quan Results</t>
  </si>
  <si>
    <t>Quan Info</t>
  </si>
  <si>
    <t>Confidence (by Search Engine): Mascot</t>
  </si>
  <si>
    <t>Confidence (by Search Engine): Sequest HT</t>
  </si>
  <si>
    <t>DeltaM [ppm] (by Search Engine): Mascot</t>
  </si>
  <si>
    <t>DeltaM [ppm] (by Search Engine): Sequest HT</t>
  </si>
  <si>
    <t>Percolator q-Value (by Search Engine): Mascot</t>
  </si>
  <si>
    <t>Percolator q-Value (by Search Engine): Sequest HT</t>
  </si>
  <si>
    <t>Percolator PEP (by Search Engine): Mascot</t>
  </si>
  <si>
    <t>Percolator PEP (by Search Engine): Sequest HT</t>
  </si>
  <si>
    <t>XCorr (by Search Engine): Sequest HT</t>
  </si>
  <si>
    <t>Ions Score (by Search Engine): Mascot</t>
  </si>
  <si>
    <t>KO/WT (A/B)</t>
  </si>
  <si>
    <t>P-value (red values &lt; 0.05)</t>
  </si>
  <si>
    <t>[R].NTLDLIAPSPADVQHWVQGLR.[K]</t>
  </si>
  <si>
    <t>1xOxidation [P8]; 1xTMT6plex [N-Term]</t>
  </si>
  <si>
    <t>Q8R3B1 1xOxidation [P113]</t>
  </si>
  <si>
    <t>Q8R3B1 [106-126]</t>
  </si>
  <si>
    <t>[R].VVKNNAFSPK.[W]</t>
  </si>
  <si>
    <t>2xDeamidated [N4; N5]; 1xOxidation [P9]; 2xTMT6plex [K3; K10]; 1xTMT6plex [N-Term]</t>
  </si>
  <si>
    <t>Q8K4D7 1xOxidation [P571]</t>
  </si>
  <si>
    <t>Q8K4D7 [563-572]</t>
  </si>
  <si>
    <t>n/a</t>
  </si>
  <si>
    <t>[R].LYQGNLLEESGPPPESMPEMPTTPPAESSIEQPGSQSA.[-]</t>
  </si>
  <si>
    <t>1xOxidation [P12]; 1xTMT6plex [N-Term]</t>
  </si>
  <si>
    <t>Q99N84 1xOxidation [P228]</t>
  </si>
  <si>
    <t>Q99N84 [217-254]</t>
  </si>
  <si>
    <t>[R].TLVNLLAPLNPVLSTAALDCK.[R]</t>
  </si>
  <si>
    <t>1xCarbamidomethyl [C20]; 1xOxidation [P11]; 1xTMT6plex [K21]; 1xTMT6plex [N-Term]</t>
  </si>
  <si>
    <t>Q9D0G0 1xOxidation [P187]</t>
  </si>
  <si>
    <t>Q9D0G0 [177-197]</t>
  </si>
  <si>
    <t>No Quan Values</t>
  </si>
  <si>
    <t>[R].FGLEGCEVLIPALK.[T]</t>
  </si>
  <si>
    <t>1xCarbamidomethyl [C6]; 1xOxidation [P11]; 1xTMT6plex [K14]; 1xTMT6plex [N-Term]</t>
  </si>
  <si>
    <t>Q60597 1xOxidation [P288]</t>
  </si>
  <si>
    <t>Q60597 [278-291]</t>
  </si>
  <si>
    <t>[K].YPNAELAWCQEEHK.[N]</t>
  </si>
  <si>
    <t>1xCarbamidomethyl [C9]; 1xOxidation [P2]; 1xTMT6plex [K14]; 1xTMT6plex [N-Term]</t>
  </si>
  <si>
    <t>Q60597 1xOxidation [P949]</t>
  </si>
  <si>
    <t>Q60597 [948-961]</t>
  </si>
  <si>
    <t>[R].NGHNEMDEPMFTQPLMYK.[Q]</t>
  </si>
  <si>
    <t>1xDeamidated [N]; 1xOxidation [P/M]; 1xTMT6plex [K18]; 1xTMT6plex [N-Term]</t>
  </si>
  <si>
    <t>Q60597 1xOxidation [P]</t>
  </si>
  <si>
    <t>Q60597 [511-528]</t>
  </si>
  <si>
    <t>[R].RNGHNEMDEPMFTQPLMYK.[Q]</t>
  </si>
  <si>
    <t>1xDeamidated [N]; 2xOxidation [P/M]; 1xTMT6plex [K19]; 1xTMT6plex [N-Term]</t>
  </si>
  <si>
    <t>Q60597 2xOxidation [P]</t>
  </si>
  <si>
    <t>Q60597 [510-528]</t>
  </si>
  <si>
    <t>[K].TIIDMSSANGVDYVIMGMPHRGR.[L]</t>
  </si>
  <si>
    <t>1xDeamidated [N9]; 1xOxidation [P19]; 1xTMT6plex [N-Term]</t>
  </si>
  <si>
    <t>Q60597 1xOxidation [P310]</t>
  </si>
  <si>
    <t>Q60597 [292-314]</t>
  </si>
  <si>
    <t>Low</t>
  </si>
  <si>
    <t>1xDeamidated [N9]; 2xOxidation [P19; M]; 1xTMT6plex [N-Term]</t>
  </si>
  <si>
    <t>Q60597 2xOxidation [P310; ]</t>
  </si>
  <si>
    <t>[K].HWLDSPWPGFFTLDGQPR.[S]</t>
  </si>
  <si>
    <t>2xOxidation [P6; P8]; 1xTMT6plex [N-Term]</t>
  </si>
  <si>
    <t>Q60597 2xOxidation [P588; P590]</t>
  </si>
  <si>
    <t>Q60597 [583-600]</t>
  </si>
  <si>
    <t>[K].SVPFLPLLGGCVDDTILSR.[Q]</t>
  </si>
  <si>
    <t>1xCarbamidomethyl [C11]; 1xOxidation [P6]; 1xTMT6plex [N-Term]</t>
  </si>
  <si>
    <t>Q3TBW2 1xOxidation [P175]</t>
  </si>
  <si>
    <t>Q3TBW2 [170-188]</t>
  </si>
  <si>
    <t>[K].IQDVGLMPMGGMVPGPVSAAAPASEAAEEEDVPK.[Q]</t>
  </si>
  <si>
    <t>2xOxidation [P/M]; 1xTMT6plex [K34]; 1xTMT6plex [N-Term]</t>
  </si>
  <si>
    <t>Q9DB15 2xOxidation [P]</t>
  </si>
  <si>
    <t>Q9DB15 [93-126]</t>
  </si>
  <si>
    <t>[R].ASLLAFWDLIPMRAEPLR.[K]</t>
  </si>
  <si>
    <t>3xOxidation [P11; M12; P16]; 1xTMT6plex [N-Term]</t>
  </si>
  <si>
    <t>Q9Z2Q5 3xOxidation [P44; P49; ]</t>
  </si>
  <si>
    <t>Q9Z2Q5 [34-51]</t>
  </si>
  <si>
    <t>[K].LPMGMTAENLAAK.[Y]</t>
  </si>
  <si>
    <t>2xOxidation [P/M]; 1xTMT6plex [K13]; 1xTMT6plex [N-Term]</t>
  </si>
  <si>
    <t>Q8BWT1 2xOxidation [P]</t>
  </si>
  <si>
    <t>Q8BWT1 [159-171]</t>
  </si>
  <si>
    <t>[R].DNYVPEVSALDQEIIEVDPDTK.[E]</t>
  </si>
  <si>
    <t>1xDeamidated [Q12]; 1xOxidation [P19]; 1xTMT6plex [K22]; 1xTMT6plex [N-Term]</t>
  </si>
  <si>
    <t>P63276 1xOxidation [P100]</t>
  </si>
  <si>
    <t>P63276 [82-103]</t>
  </si>
  <si>
    <t>[K].QPNSAIR.[K]</t>
  </si>
  <si>
    <t>1xDeamidated [N3]; 1xOxidation [P2]; 1xTMT6plex [N-Term]</t>
  </si>
  <si>
    <t>P62267 1xOxidation [P62]</t>
  </si>
  <si>
    <t>P62267 [61-67]</t>
  </si>
  <si>
    <t>1xOxidation [P2]; 1xTMT6plex [N-Term]</t>
  </si>
  <si>
    <t>[R].DLHRVFGFQPLAVR.[E]</t>
  </si>
  <si>
    <t>1xDeamidated [Q9]; 1xOxidation [P10]; 1xTMT6plex [N-Term]</t>
  </si>
  <si>
    <t>Q8K248 1xOxidation [P33]</t>
  </si>
  <si>
    <t>Q8K248 [24-37]</t>
  </si>
  <si>
    <t>[R].LLPASFPCIFGPGEDQPLSPEASR.[K]</t>
  </si>
  <si>
    <t>1xCarbamidomethyl [C8]; 1xDeamidated [Q16]; 1xOxidation [P12]; 1xTMT6plex [N-Term]</t>
  </si>
  <si>
    <t>Q8K010 1xOxidation [P412]</t>
  </si>
  <si>
    <t>Q8K010 [401-424]</t>
  </si>
  <si>
    <t>1xCarbamidomethyl [C8]; 1xOxidation [P7]; 1xTMT6plex [N-Term]</t>
  </si>
  <si>
    <t>Q8K010 1xOxidation [P407]</t>
  </si>
  <si>
    <t>[R].CIPALDSLKPANEDQK.[I]</t>
  </si>
  <si>
    <t>1xCarbamidomethyl [C1]; 1xOxidation [P3]; 2xTMT6plex [K9; K16]; 1xTMT6plex [N-Term]</t>
  </si>
  <si>
    <t>P63038 1xOxidation [P449]</t>
  </si>
  <si>
    <t>P63038 [447-462]</t>
  </si>
  <si>
    <t>[R].TVIIEQSWGSPK.[V]</t>
  </si>
  <si>
    <t>1xOxidation [P11]; 1xTMT6plex [K12]; 1xTMT6plex [N-Term]</t>
  </si>
  <si>
    <t>P63038 1xOxidation [P71]</t>
  </si>
  <si>
    <t>P63038 [61-72]</t>
  </si>
  <si>
    <t>[R].ALAPHLTR.[A]</t>
  </si>
  <si>
    <t>1xOxidation [P4]; 1xTMT6plex [N-Term]</t>
  </si>
  <si>
    <t>P63038 1xOxidation [P20]</t>
  </si>
  <si>
    <t>P63038 [17-24]</t>
  </si>
  <si>
    <t>[K].ALANVNIGSLICNVGAGGPAPAAGAAPAGGAAPSTAAAPAEEK.[K]</t>
  </si>
  <si>
    <t>1xCarbamidomethyl [C12]; 1xDeamidated [N13]; 1xOxidation [P]; 1xTMT6plex [K43]; 1xTMT6plex [N-Term]</t>
  </si>
  <si>
    <t>P47955 1xOxidation [P]</t>
  </si>
  <si>
    <t>P47955 [50-92]</t>
  </si>
  <si>
    <t>1xCarbamidomethyl [C12]; 1xOxidation [P]; 1xTMT6plex [K43]; 1xTMT6plex [N-Term]</t>
  </si>
  <si>
    <t>1xCarbamidomethyl [C12]; 2xDeamidated [N6; N13]; 1xOxidation [P21]; 1xTMT6plex [K43]; 1xTMT6plex [N-Term]</t>
  </si>
  <si>
    <t>P47955 1xOxidation [P70]</t>
  </si>
  <si>
    <t>[K].AAGVSVEPFWPGLFAK.[A]</t>
  </si>
  <si>
    <t>2xOxidation [P8; P11]; 1xTMT6plex [K16]; 1xTMT6plex [N-Term]</t>
  </si>
  <si>
    <t>P47955 2xOxidation [P41; P44]</t>
  </si>
  <si>
    <t>P47955 [34-49]</t>
  </si>
  <si>
    <t>[K].QLASQPELDCLR.[N]</t>
  </si>
  <si>
    <t>1xCarbamidomethyl [C10]; 1xDeamidated [Q1]; 1xOxidation [P6]; 1xTMT6plex [N-Term]</t>
  </si>
  <si>
    <t>F8VQ03 1xOxidation [P375]</t>
  </si>
  <si>
    <t>F8VQ03 [370-381]</t>
  </si>
  <si>
    <t>[R].QATLGAGLPISTPCTTVNK.[V]</t>
  </si>
  <si>
    <t>1xCarbamidomethyl [C14]; 1xDeamidated [N18]; 1xOxidation [P13]; 1xTMT6plex [K19]; 1xTMT6plex [N-Term]</t>
  </si>
  <si>
    <t>Q8QZT1 1xOxidation [P115]</t>
  </si>
  <si>
    <t>Q8QZT1 [103-121]</t>
  </si>
  <si>
    <t>1xCarbamidomethyl [C14]; 1xOxidation [P]; 1xTMT6plex [K19]; 1xTMT6plex [N-Term]</t>
  </si>
  <si>
    <t>Q8QZT1 1xOxidation [P]</t>
  </si>
  <si>
    <t>[K].GNVLEGGDVSGALCISQAWPGMAR.[T]</t>
  </si>
  <si>
    <t>1xCarbamidomethyl [C14]; 2xOxidation [P20; M22]; 1xTMT6plex [N-Term]</t>
  </si>
  <si>
    <t>Q99NB1 2xOxidation [P497; ]</t>
  </si>
  <si>
    <t>Q99NB1 [478-501]</t>
  </si>
  <si>
    <t>[R].DTLVWDTPYHTVWDCDFR.[T]</t>
  </si>
  <si>
    <t>1xCarbamidomethyl [C15]; 1xOxidation [P8]; 1xTMT6plex [N-Term]</t>
  </si>
  <si>
    <t>Q99NB1 1xOxidation [P79]</t>
  </si>
  <si>
    <t>Q99NB1 [72-89]</t>
  </si>
  <si>
    <t>[R].LPGCVPAAAQPGSYPALSAQAAQEPAAFWGPLAR.[D]</t>
  </si>
  <si>
    <t>1xCarbamidomethyl [C4]; 1xOxidation [P]; 1xTMT6plex [N-Term]</t>
  </si>
  <si>
    <t>Q99NB1 1xOxidation [P]</t>
  </si>
  <si>
    <t>Q99NB1 [38-71]</t>
  </si>
  <si>
    <t>1xCarbamidomethyl [C4]; 2xOxidation [P25; P31]; 1xTMT6plex [N-Term]</t>
  </si>
  <si>
    <t>Q99NB1 2xOxidation [P62; P68]</t>
  </si>
  <si>
    <t>[K].VPMGSLDIPLEQEMAK.[E]</t>
  </si>
  <si>
    <t>1xOxidation [P/M]; 1xTMT6plex [K16]; 1xTMT6plex [N-Term]</t>
  </si>
  <si>
    <t>Q99NB1 [251-266]</t>
  </si>
  <si>
    <t>Aconitate hydratase, mitochondrial (Fragment) OS=Mus musculus OX=10090 GN=Aco2 PE=1 SV=1
Aconitate hydratase, mitochondrial OS=Mus musculus OX=10090 GN=Aco2 PE=1 SV=1</t>
  </si>
  <si>
    <t>[K].LTGSLSGWTSPK.[D]</t>
  </si>
  <si>
    <t>A0A2R8W744 1xOxidation [P112]; Q99KI0 1xOxidation [P244]</t>
  </si>
  <si>
    <t>A0A2R8W744; Q99KI0</t>
  </si>
  <si>
    <t>A0A2R8W744 [102-113]; Q99KI0 [234-245]</t>
  </si>
  <si>
    <t>Shared</t>
  </si>
  <si>
    <t>[K].VAVPSTIHCDHLIEAQVGGEK.[D]</t>
  </si>
  <si>
    <t>1xCarbamidomethyl [C9]; 1xOxidation [P4]; 1xTMT6plex [K21]; 1xTMT6plex [N-Term]</t>
  </si>
  <si>
    <t>Q99KI0 1xOxidation [P121]</t>
  </si>
  <si>
    <t>Q99KI0 [118-138]</t>
  </si>
  <si>
    <t>[R].SDFDPGQDTYQHPPK.[D]</t>
  </si>
  <si>
    <t>1xOxidation [P]; 1xTMT6plex [K15]; 1xTMT6plex [N-Term]</t>
  </si>
  <si>
    <t>Q99KI0 1xOxidation [P]</t>
  </si>
  <si>
    <t>Q99KI0 [535-549]</t>
  </si>
  <si>
    <t>[K].QGLLPLTFADPSDYNK.[I]</t>
  </si>
  <si>
    <t>1xOxidation [P11]; 1xTMT6plex [K16]; 1xTMT6plex [N-Term]</t>
  </si>
  <si>
    <t>Q99KI0 1xOxidation [P712]</t>
  </si>
  <si>
    <t>Q99KI0 [702-717]</t>
  </si>
  <si>
    <t>[R].LQLLEPFDKWDGK.[D]</t>
  </si>
  <si>
    <t>1xOxidation [P6]; 2xTMT6plex [K9; K13]; 1xTMT6plex [N-Term]</t>
  </si>
  <si>
    <t>Q99KI0 1xOxidation [P570]</t>
  </si>
  <si>
    <t>Q99KI0 [565-577]</t>
  </si>
  <si>
    <t>[K].IVYGHLDDPANQEIER.[G]</t>
  </si>
  <si>
    <t>1xOxidation [P9]; 1xTMT6plex [N-Term]</t>
  </si>
  <si>
    <t>Q99KI0 1xOxidation [P77]</t>
  </si>
  <si>
    <t>Q99KI0 [69-84]</t>
  </si>
  <si>
    <t>[R].DVGGIVLANACGPCIGQWDR.[K]</t>
  </si>
  <si>
    <t>2xCarbamidomethyl [C11; C14]; 1xDeamidated [N/Q]; 1xOxidation [P13]; 1xTMT6plex [N-Term]</t>
  </si>
  <si>
    <t>Q99KI0 1xOxidation [P450]</t>
  </si>
  <si>
    <t>Q99KI0 [438-457]</t>
  </si>
  <si>
    <t>2xCarbamidomethyl [C11; C14]; 1xOxidation [P13]; 1xTMT6plex [N-Term]</t>
  </si>
  <si>
    <t>2xCarbamidomethyl [C11; C14]; 2xDeamidated [N9; Q17]; 1xOxidation [P13]; 1xTMT6plex [N-Term]</t>
  </si>
  <si>
    <t>Actin, cytoplasmic 1 OS=Mus musculus OX=10090 GN=Actb PE=1 SV=1
Actin, aortic smooth muscle OS=Mus musculus OX=10090 GN=Acta2 PE=1 SV=1
Actin, alpha skeletal muscle OS=Mus musculus OX=10090 GN=Acta1 PE=1 SV=1</t>
  </si>
  <si>
    <t>[RK].SYELPDGQVITIGNER.[F]</t>
  </si>
  <si>
    <t>1xOxidation [P5]; 1xTMT6plex [N-Term]</t>
  </si>
  <si>
    <t>P60710 1xOxidation [P243]; P62737 1xOxidation [P245]; P68134 1xOxidation [P245]</t>
  </si>
  <si>
    <t>P60710; P62737; P68134</t>
  </si>
  <si>
    <t>P60710 [239-254]; P62737 [241-256]; P68134 [241-256]</t>
  </si>
  <si>
    <t>[-].MGKGGNQGEGSTERQAPMPTFR.[W]</t>
  </si>
  <si>
    <t>3xDeamidated [N6; Q7; Q15]; 1xOxidation [P19]; 1xTMT6plex [K3]; 1xTMT6plex [N-Term]</t>
  </si>
  <si>
    <t>Q9Z0R9 1xOxidation [P19]</t>
  </si>
  <si>
    <t>Q9Z0R9 [1-22]</t>
  </si>
  <si>
    <t>[R].WSPSPLIEDLK.[E]</t>
  </si>
  <si>
    <t>2xOxidation [P3; P5]; 1xTMT6plex [K11]; 1xTMT6plex [N-Term]</t>
  </si>
  <si>
    <t>D3Z7X0 2xOxidation [P188; P190]</t>
  </si>
  <si>
    <t>D3Z7X0 [186-196]</t>
  </si>
  <si>
    <t>Acyl-coenzyme A thioesterase 1 OS=Mus musculus OX=10090 GN=Acot1 PE=1 SV=1
Acyl-coenzyme A thioesterase 2, mitochondrial OS=Mus musculus OX=10090 GN=Acot2 PE=1 SV=2</t>
  </si>
  <si>
    <t>[R].SCWDEPLSIAVR.[G]</t>
  </si>
  <si>
    <t>1xCarbamidomethyl [C2]; 1xOxidation [P6]; 1xTMT6plex [N-Term]</t>
  </si>
  <si>
    <t>O55137 1xOxidation [P18]; Q9QYR9 1xOxidation [P59]</t>
  </si>
  <si>
    <t>O55137; Q9QYR9</t>
  </si>
  <si>
    <t>O55137 [13-24]; Q9QYR9 [54-65]</t>
  </si>
  <si>
    <t>[R].AACQEAQVFGNQLIPPNAQVK.[K]</t>
  </si>
  <si>
    <t>1xCarbamidomethyl [C3]; 3xDeamidated [Q7; Q12; Q19]; 1xOxidation [P16]; 1xTMT6plex [K21]; 1xTMT6plex [N-Term]</t>
  </si>
  <si>
    <t>Q9ESW4 1xOxidation [P56]</t>
  </si>
  <si>
    <t>Q9ESW4 [41-61]</t>
  </si>
  <si>
    <t>[R].DISVLQCHGDCDPLVPLMFGSLTVER.[L]</t>
  </si>
  <si>
    <t>2xCarbamidomethyl [C7; C11]; 1xOxidation [P/M]; 1xTMT6plex [N-Term]</t>
  </si>
  <si>
    <t>P97823 1xOxidation [P]</t>
  </si>
  <si>
    <t>P97823 [163-188]</t>
  </si>
  <si>
    <t>[R].AGIPGAPGAK.[D]</t>
  </si>
  <si>
    <t>1xOxidation [P4]; 1xTMT6plex [K10]; 1xTMT6plex [N-Term]</t>
  </si>
  <si>
    <t>Q9Z1K7 1xOxidation [P334]</t>
  </si>
  <si>
    <t>Q9Z1K7 [331-340]</t>
  </si>
  <si>
    <t>[K].AADAHVDAHYYEQNEQPTGTCAACITGGNR.[S]</t>
  </si>
  <si>
    <t>2xCarbamidomethyl [C21; C24]; 1xOxidation [P17]; 1xTMT6plex [N-Term]</t>
  </si>
  <si>
    <t>P55264 1xOxidation [P135]</t>
  </si>
  <si>
    <t>P55264 [119-148]</t>
  </si>
  <si>
    <t>Adenylate kinase 2, mitochondrial (Fragment) OS=Mus musculus OX=10090 GN=Ak2 PE=1 SV=1
Adenylate kinase 2, mitochondrial OS=Mus musculus OX=10090 GN=Ak2 PE=1 SV=5</t>
  </si>
  <si>
    <t>[R].AVLLGPPGAGK.[G]</t>
  </si>
  <si>
    <t>1xOxidation [P7]; 1xTMT6plex [K11]; 1xTMT6plex [N-Term]</t>
  </si>
  <si>
    <t>F7BP55 1xOxidation [P21]; Q9WTP6 1xOxidation [P24]</t>
  </si>
  <si>
    <t>F7BP55; Q9WTP6</t>
  </si>
  <si>
    <t>F7BP55 [15-25]; Q9WTP6 [18-28]</t>
  </si>
  <si>
    <t>[R].GFPGTPGR.[K]</t>
  </si>
  <si>
    <t>1xOxidation [P3]; 1xTMT6plex [N-Term]</t>
  </si>
  <si>
    <t>Q60994 1xOxidation [P98]</t>
  </si>
  <si>
    <t>Q60994 [96-103]</t>
  </si>
  <si>
    <t>[R].DGTPGEK.[G]</t>
  </si>
  <si>
    <t>1xOxidation [P4]; 1xTMT6plex [K7]; 1xTMT6plex [N-Term]</t>
  </si>
  <si>
    <t>Q60994 1xOxidation [P65]</t>
  </si>
  <si>
    <t>Q60994 [62-68]</t>
  </si>
  <si>
    <t>2xOxidation [P3; P6]; 1xTMT6plex [N-Term]</t>
  </si>
  <si>
    <t>Q60994 2xOxidation [P98; P101]</t>
  </si>
  <si>
    <t>[R].TPGPQRPPK.[S]</t>
  </si>
  <si>
    <t>1xDeamidated [Q5]; 1xOxidation [P4]; 1xTMT6plex [K9]; 1xTMT6plex [N-Term]</t>
  </si>
  <si>
    <t>M0QWP1 1xOxidation [P1315]</t>
  </si>
  <si>
    <t>M0QWP1 [1312-1320]</t>
  </si>
  <si>
    <t>[K].VDINAPEVEVQGK.[V]</t>
  </si>
  <si>
    <t>1xOxidation [P6]; 1xTMT6plex [K13]; 1xTMT6plex [N-Term]</t>
  </si>
  <si>
    <t>E9Q616 1xOxidation [P3118]</t>
  </si>
  <si>
    <t>E9Q616 [3113-3125]</t>
  </si>
  <si>
    <t>[K].VDIDVPDVDVHGPDWHLK.[M]</t>
  </si>
  <si>
    <t>2xOxidation [P6; P13]; 1xTMT6plex [K18]; 1xTMT6plex [N-Term]</t>
  </si>
  <si>
    <t>E9Q616 2xOxidation [P2611; P2618]; 2xOxidation [P5470; P5477]; 2xOxidation [P8781; P8788]; 2xOxidation [P12220; P12227]; 2xOxidation [P15787; P15794]; 2xOxidation [P19608; P19615]; 2xOxidation [P24147; P24154]</t>
  </si>
  <si>
    <t>E9Q616 [2606-2623]; [2860-2877]; [3312-3329]; [3440-3457]; [3568-3585]; [3822-3839]; [4540-4557]</t>
  </si>
  <si>
    <t>[K].EFGASECISPQDFSK.[S]</t>
  </si>
  <si>
    <t>1xCarbamidomethyl [C7]; 1xDeamidated [Q11]; 1xOxidation [P10]; 1xTMT6plex [K15]; 1xTMT6plex [N-Term]</t>
  </si>
  <si>
    <t>P28474 1xOxidation [P243]</t>
  </si>
  <si>
    <t>P28474 [234-248]</t>
  </si>
  <si>
    <t>[K].TIPMDGEHFCFTR.[H]</t>
  </si>
  <si>
    <t>1xCarbamidomethyl [C10]; 1xOxidation [P/M]; 1xTMT6plex [N-Term]</t>
  </si>
  <si>
    <t>Q9CZS1 1xOxidation [P]</t>
  </si>
  <si>
    <t>Q9CZS1 [162-174]</t>
  </si>
  <si>
    <t>[K].YKPAVNQIECHPYLTQEK.[L]</t>
  </si>
  <si>
    <t>1xCarbamidomethyl [C10]; 1xOxidation [P12]; 2xTMT6plex [K2; K18]; 1xTMT6plex [N-Term]</t>
  </si>
  <si>
    <t>P45376 1xOxidation [P189]</t>
  </si>
  <si>
    <t>P45376 [178-195]</t>
  </si>
  <si>
    <t>[K].GIVVTAYSPLGSPDRPWAKPEDPSLLEDPR.[I]</t>
  </si>
  <si>
    <t>2xOxidation [P]; 1xTMT6plex [K19]; 1xTMT6plex [N-Term]</t>
  </si>
  <si>
    <t>P45376 2xOxidation [P]</t>
  </si>
  <si>
    <t>P45376 [204-233]</t>
  </si>
  <si>
    <t>[R].APSWIDTGLSEMR.[L]</t>
  </si>
  <si>
    <t>2xOxidation [P2; M12]; 1xTMT6plex [N-Term]</t>
  </si>
  <si>
    <t>P23927 2xOxidation [P58; ]</t>
  </si>
  <si>
    <t>P23927 [57-69]</t>
  </si>
  <si>
    <t>Alpha-enolase OS=Mus musculus OX=10090 GN=Eno1 PE=1 SV=3
Alpha-enolase (Fragment) OS=Mus musculus OX=10090 GN=Eno1 PE=1 SV=1
Beta-enolase OS=Mus musculus OX=10090 GN=Eno3 PE=1 SV=3
Gamma-enolase OS=Mus musculus OX=10090 GN=Eno2 PE=1 SV=2</t>
  </si>
  <si>
    <t>[R].AAVPSGASTGIYEALELR.[D]</t>
  </si>
  <si>
    <t>P17182 1xOxidation [P36]; B0QZL1 1xOxidation [P36]; P21550 1xOxidation [P36]; P17183 1xOxidation [P36]</t>
  </si>
  <si>
    <t>P17182; B0QZL1; P21550; P17183</t>
  </si>
  <si>
    <t>P17182 [33-50]; B0QZL1 [33-50]; P21550 [33-50]; P17183 [33-50]</t>
  </si>
  <si>
    <t>[K].IPEDEIWQPEPESLDVPARPITSTFLER.[H]</t>
  </si>
  <si>
    <t>Q8BW75 1xOxidation [P465]</t>
  </si>
  <si>
    <t>Q8BW75 [457-484]</t>
  </si>
  <si>
    <t>2xOxidation [P9; P11]; 1xTMT6plex [N-Term]</t>
  </si>
  <si>
    <t>Q8BW75 2xOxidation [P465; P467]</t>
  </si>
  <si>
    <t>[K].VTEFAVGPMPLPIYMR.[E]</t>
  </si>
  <si>
    <t>2xOxidation [P8; P10]; 1xTMT6plex [N-Term]</t>
  </si>
  <si>
    <t>E9Q745 2xOxidation [P129; P131]</t>
  </si>
  <si>
    <t>E9Q745 [122-137]</t>
  </si>
  <si>
    <t>[R].CESEEQEDGGGCYDIPNWSSLK.[Y]</t>
  </si>
  <si>
    <t>2xCarbamidomethyl [C1; C12]; 1xDeamidated [N17]; 1xOxidation [P16]; 1xTMT6plex [K22]; 1xTMT6plex [N-Term]</t>
  </si>
  <si>
    <t>F8VPN4 1xOxidation [P926]</t>
  </si>
  <si>
    <t>F8VPN4 [911-932]</t>
  </si>
  <si>
    <t>[K].ALATINPTLVPK.[R]</t>
  </si>
  <si>
    <t>1xDeamidated [N6]; 2xOxidation [P7; P11]; 1xTMT6plex [K12]; 1xTMT6plex [N-Term]</t>
  </si>
  <si>
    <t>E9Q9D8 2xOxidation [P396; P400]</t>
  </si>
  <si>
    <t>E9Q9D8 [390-401]</t>
  </si>
  <si>
    <t>[R].DQAQEDAQVAAEILEIADTPSGDK.[T]</t>
  </si>
  <si>
    <t>1xDeamidated [Q8]; 1xOxidation [P20]; 1xTMT6plex [K24]; 1xTMT6plex [N-Term]</t>
  </si>
  <si>
    <t>P14824 1xOxidation [P536]</t>
  </si>
  <si>
    <t>P14824 [517-540]</t>
  </si>
  <si>
    <t>Annexin A6 OS=Mus musculus OX=10090 GN=Anxa6 PE=1 SV=3
Annexin OS=Mus musculus OX=10090 GN=Anxa6 PE=1 SV=1</t>
  </si>
  <si>
    <t>[K].GTVCAANDFNPDADAK.[A]</t>
  </si>
  <si>
    <t>1xCarbamidomethyl [C4]; 1xOxidation [P11]; 1xTMT6plex [K16]; 1xTMT6plex [N-Term]</t>
  </si>
  <si>
    <t>P14824 1xOxidation [P365]; F8WIT2 1xOxidation [P365]</t>
  </si>
  <si>
    <t>P14824; F8WIT2</t>
  </si>
  <si>
    <t>P14824 [355-370]; F8WIT2 [355-370]</t>
  </si>
  <si>
    <t>[K].LLEYMPLPPEEAENGENAGNEEPK.[L]</t>
  </si>
  <si>
    <t>2xDeamidated [N17; N20]; 3xOxidation [P6; P8; P9]; 1xTMT6plex [K24]; 1xTMT6plex [N-Term]</t>
  </si>
  <si>
    <t>O35841 3xOxidation [P319; P321; P322]</t>
  </si>
  <si>
    <t>O35841 [314-337]</t>
  </si>
  <si>
    <t>[K].LAPATGTPVVGGLTYR.[E]</t>
  </si>
  <si>
    <t>O08691 1xOxidation [P261]</t>
  </si>
  <si>
    <t>O08691 [259-274]</t>
  </si>
  <si>
    <t>[R].TDESQPWVLPVVR.[K]</t>
  </si>
  <si>
    <t>1xOxidation [P6]; 1xTMT6plex [N-Term]</t>
  </si>
  <si>
    <t>P05201 1xOxidation [P48]</t>
  </si>
  <si>
    <t>P05201 [43-55]</t>
  </si>
  <si>
    <t>[R].IVAATLSDPELFK.[E]</t>
  </si>
  <si>
    <t>1xOxidation [P9]; 1xTMT6plex [K13]; 1xTMT6plex [N-Term]</t>
  </si>
  <si>
    <t>P05201 1xOxidation [P314]</t>
  </si>
  <si>
    <t>P05201 [306-318]</t>
  </si>
  <si>
    <t>2xOxidation [P6; P10]; 1xTMT6plex [N-Term]</t>
  </si>
  <si>
    <t>P05201 2xOxidation [P48; P52]</t>
  </si>
  <si>
    <t>[R].ITWSNPPAQGAR.[I]</t>
  </si>
  <si>
    <t>2xOxidation [P6; P7]; 1xTMT6plex [N-Term]</t>
  </si>
  <si>
    <t>P05201 2xOxidation [P299; P300]</t>
  </si>
  <si>
    <t>P05201 [294-305]</t>
  </si>
  <si>
    <t>[K].IPEQSVLLLHACAHNPTGVDPRPEQWK.[E]</t>
  </si>
  <si>
    <t>1xCarbamidomethyl [C12]; 1xOxidation [P]; 1xTMT6plex [K27]; 1xTMT6plex [N-Term]</t>
  </si>
  <si>
    <t>P05202 1xOxidation [P]</t>
  </si>
  <si>
    <t>P05202 [201-227]</t>
  </si>
  <si>
    <t>[K].EYLPIGGLAEFCK.[A]</t>
  </si>
  <si>
    <t>1xCarbamidomethyl [C12]; 1xOxidation [P4]; 1xTMT6plex [K13]; 1xTMT6plex [N-Term]</t>
  </si>
  <si>
    <t>P05202 1xOxidation [P98]</t>
  </si>
  <si>
    <t>P05202 [95-107]</t>
  </si>
  <si>
    <t>1xCarbamidomethyl [C12]; 2xOxidation [P21; P23]; 1xTMT6plex [K27]; 1xTMT6plex [N-Term]</t>
  </si>
  <si>
    <t>P05202 2xOxidation [P221; P223]</t>
  </si>
  <si>
    <t>1xCarbamidomethyl [C12]; 3xOxidation [P16; P21; P23]; 1xTMT6plex [K27]; 1xTMT6plex [N-Term]</t>
  </si>
  <si>
    <t>P05202 3xOxidation [P216; P221; P223]</t>
  </si>
  <si>
    <t>[K].NLDKEYLPIGGLAEFCK.[A]</t>
  </si>
  <si>
    <t>1xCarbamidomethyl [C16]; 1xOxidation [P8]; 2xTMT6plex [K4; K17]; 1xTMT6plex [N-Term]</t>
  </si>
  <si>
    <t>P05202 [91-107]</t>
  </si>
  <si>
    <t>[R].DDNGKPYVLPSVR.[K]</t>
  </si>
  <si>
    <t>1xDeamidated [N3]; 1xOxidation [P6]; 1xTMT6plex [K5]; 1xTMT6plex [N-Term]</t>
  </si>
  <si>
    <t>P05202 1xOxidation [P74]</t>
  </si>
  <si>
    <t>P05202 [69-81]</t>
  </si>
  <si>
    <t>[R].LVQLFPSDTTLK.[N]</t>
  </si>
  <si>
    <t>1xOxidation [P6]; 1xTMT6plex [K12]; 1xTMT6plex [N-Term]</t>
  </si>
  <si>
    <t>Q8BSY0 1xOxidation [P434]</t>
  </si>
  <si>
    <t>Q8BSY0 [429-440]</t>
  </si>
  <si>
    <t>[R].EAYPGDVFYLHSR.[L]</t>
  </si>
  <si>
    <t>Q03265 1xOxidation [P338]</t>
  </si>
  <si>
    <t>Q03265 [335-347]</t>
  </si>
  <si>
    <t>[R].TGAIVDVPVGEELLGR.[V]</t>
  </si>
  <si>
    <t>Q03265 1xOxidation [P141]</t>
  </si>
  <si>
    <t>Q03265 [134-149]</t>
  </si>
  <si>
    <t>[R].EPMQTGIK.[A]</t>
  </si>
  <si>
    <t>2xOxidation [P2; M3]; 1xTMT6plex [K8]; 1xTMT6plex [N-Term]</t>
  </si>
  <si>
    <t>Q03265 2xOxidation [P188; ]</t>
  </si>
  <si>
    <t>Q03265 [187-194]</t>
  </si>
  <si>
    <t>[R].RPPGREAYPGDVFYLHSR.[L]</t>
  </si>
  <si>
    <t>2xOxidation [P3; P]; 1xTMT6plex [N-Term]</t>
  </si>
  <si>
    <t>Q03265 2xOxidation [P332; P]</t>
  </si>
  <si>
    <t>Q03265 [330-347]</t>
  </si>
  <si>
    <t>[K].KGSITSVQAIYVPADDLTDPAPATTFAHLDATTVLSR.[A]</t>
  </si>
  <si>
    <t>1xDeamidated [Q8]; 1xOxidation [P13]; 1xTMT6plex [K1]; 1xTMT6plex [N-Term]</t>
  </si>
  <si>
    <t>P56480 1xOxidation [P363]</t>
  </si>
  <si>
    <t>P56480 [351-387]</t>
  </si>
  <si>
    <t>1xOxidation [P13]; 1xTMT6plex [K1]; 1xTMT6plex [N-Term]</t>
  </si>
  <si>
    <t>[K].IPVGPETLGR.[I]</t>
  </si>
  <si>
    <t>P56480 1xOxidation [P135]</t>
  </si>
  <si>
    <t>P56480 [134-143]</t>
  </si>
  <si>
    <t>[K].VVDLLAPYAK.[G]</t>
  </si>
  <si>
    <t>1xOxidation [P7]; 1xTMT6plex [K10]; 1xTMT6plex [N-Term]</t>
  </si>
  <si>
    <t>P56480 1xOxidation [P195]</t>
  </si>
  <si>
    <t>P56480 [189-198]</t>
  </si>
  <si>
    <t>[K].VLDSGAPIK.[I]</t>
  </si>
  <si>
    <t>1xOxidation [P7]; 1xTMT6plex [K9]; 1xTMT6plex [N-Term]</t>
  </si>
  <si>
    <t>P56480 1xOxidation [P131]</t>
  </si>
  <si>
    <t>P56480 [125-133]</t>
  </si>
  <si>
    <t>[R].AIAELGIYPAVDPLDSTSR.[I]</t>
  </si>
  <si>
    <t>P56480 1xOxidation [P396]</t>
  </si>
  <si>
    <t>P56480 [388-406]</t>
  </si>
  <si>
    <t>[K].GFQQILAGEYDHLPEQAFYMVGPIEEAVAK.[A]</t>
  </si>
  <si>
    <t>2xOxidation [P14; M20]; 1xTMT6plex [K30]; 1xTMT6plex [N-Term]</t>
  </si>
  <si>
    <t>P56480 2xOxidation [P503; ]</t>
  </si>
  <si>
    <t>P56480 [490-519]</t>
  </si>
  <si>
    <t>[K].KYPYWPHQPIENL.[-]</t>
  </si>
  <si>
    <t>1xOxidation [P3]; 1xTMT6plex [K1]; 1xTMT6plex [N-Term]</t>
  </si>
  <si>
    <t>Q9DCX2 1xOxidation [P151]</t>
  </si>
  <si>
    <t>Q9DCX2 [149-161]</t>
  </si>
  <si>
    <t>[R].LASLSEKPPAIDWAYYR.[A]</t>
  </si>
  <si>
    <t>1xOxidation [P9]; 1xTMT6plex [K7]; 1xTMT6plex [N-Term]</t>
  </si>
  <si>
    <t>Q9DCX2 1xOxidation [P50]</t>
  </si>
  <si>
    <t>Q9DCX2 [42-58]</t>
  </si>
  <si>
    <t>[R].NIIPFDQMTIDDLNEIFPETK.[L]</t>
  </si>
  <si>
    <t>2xOxidation [P4; M8]; 1xTMT6plex [K21]; 1xTMT6plex [N-Term]</t>
  </si>
  <si>
    <t>Q9DCX2 2xOxidation [P127; ]</t>
  </si>
  <si>
    <t>Q9DCX2 [124-144]</t>
  </si>
  <si>
    <t>2xOxidation [P8; P9]; 1xTMT6plex [K7]; 1xTMT6plex [N-Term]</t>
  </si>
  <si>
    <t>Q9DCX2 2xOxidation [P49; P50]</t>
  </si>
  <si>
    <t>[M].VPPVQVSPLIK.[F]</t>
  </si>
  <si>
    <t>1xDeamidated [Q5]; 1xOxidation [P2]; 1xTMT6plex [K11]; 1xTMT6plex [N-Term]</t>
  </si>
  <si>
    <t>Q06185 1xOxidation [P3]</t>
  </si>
  <si>
    <t>Q06185 [2-12]</t>
  </si>
  <si>
    <t>[K].LGELPSWIMMR.[D]</t>
  </si>
  <si>
    <t>3xOxidation [P5; M9; M10]; 1xTMT6plex [N-Term]</t>
  </si>
  <si>
    <t>P56135 3xOxidation [P21; ]</t>
  </si>
  <si>
    <t>P56135 [17-27]</t>
  </si>
  <si>
    <t>[K].VELVPPTPAEIPTAIQSVK.[K]</t>
  </si>
  <si>
    <t>1xOxidation [P]; 1xTMT6plex [K19]; 1xTMT6plex [N-Term]</t>
  </si>
  <si>
    <t>Q9CPQ8 1xOxidation [P]</t>
  </si>
  <si>
    <t>Q9CPQ8 [36-54]</t>
  </si>
  <si>
    <t>[R].GEVPCTVTTASPLDDAVLSELK.[T]</t>
  </si>
  <si>
    <t>1xCarbamidomethyl [C5]; 1xOxidation [P]; 1xTMT6plex [K22]; 1xTMT6plex [N-Term]</t>
  </si>
  <si>
    <t>Q9DB20 1xOxidation [P]</t>
  </si>
  <si>
    <t>Q9DB20 [137-158]</t>
  </si>
  <si>
    <t>[R].QASGGPVDIGPEYQQDLDR.[E]</t>
  </si>
  <si>
    <t>1xOxidation [P11]; 1xTMT6plex [N-Term]</t>
  </si>
  <si>
    <t>P97450 1xOxidation [P65]</t>
  </si>
  <si>
    <t>P97450 [55-73]</t>
  </si>
  <si>
    <t>[K].TGIDQLVVTPISQAQAK.[Q]</t>
  </si>
  <si>
    <t>1xDeamidated [Q5]; 1xOxidation [P10]; 1xTMT6plex [K17]; 1xTMT6plex [N-Term]</t>
  </si>
  <si>
    <t>A2A4P0 1xOxidation [P902]</t>
  </si>
  <si>
    <t>A2A4P0 [893-909]</t>
  </si>
  <si>
    <t>[R].ATPMSSLLPVPGLSPQGQQTK.[E]</t>
  </si>
  <si>
    <t>2xOxidation [P3; P9]; 1xTMT6plex [K21]; 1xTMT6plex [N-Term]</t>
  </si>
  <si>
    <t>Q9Z1N7 2xOxidation [P134; P140]</t>
  </si>
  <si>
    <t>Q9Z1N7 [132-152]</t>
  </si>
  <si>
    <t>[R].AVSPLDPAK.[E]</t>
  </si>
  <si>
    <t>2xOxidation [P4; P7]; 1xTMT6plex [K9]; 1xTMT6plex [N-Term]</t>
  </si>
  <si>
    <t>Q8BM75 2xOxidation [P1033; P1036]</t>
  </si>
  <si>
    <t>Q8BM75 [1030-1038]</t>
  </si>
  <si>
    <t>[K].VSSAPIPCPSPSPAPSAVPSPPK.[N]</t>
  </si>
  <si>
    <t>1xCarbamidomethyl [C8]; 5xOxidation [P13; P15; P19; P21; P22]; 1xTMT6plex [K23]; 1xTMT6plex [N-Term]</t>
  </si>
  <si>
    <t>Q9JLV1 5xOxidation [P383; P385; P389; P391; P392]</t>
  </si>
  <si>
    <t>Q9JLV1 [371-393]</t>
  </si>
  <si>
    <t>[K].AANEGHPPSEAPTPSLSPK.[V]</t>
  </si>
  <si>
    <t>3xOxidation [P12; P14; P]; 1xTMT6plex [K19]; 1xTMT6plex [N-Term]</t>
  </si>
  <si>
    <t>E9Q7G4 3xOxidation [P2074; P2076; P]</t>
  </si>
  <si>
    <t>E9Q7G4 [2063-2081]</t>
  </si>
  <si>
    <t>[R].VEGGAVPLESSVLVTIEPAGTAPGVIPPVR.[I]</t>
  </si>
  <si>
    <t>1xOxidation [P23]; 1xTMT6plex [N-Term]</t>
  </si>
  <si>
    <t>E9PZ16 1xOxidation [P2431]</t>
  </si>
  <si>
    <t>E9PZ16 [2409-2438]</t>
  </si>
  <si>
    <t>[R].GILTDVTLLVGGQPLR.[A]</t>
  </si>
  <si>
    <t>1xDeamidated [Q13]; 1xOxidation [P14]; 1xTMT6plex [N-Term]</t>
  </si>
  <si>
    <t>O88282 1xOxidation [P48]</t>
  </si>
  <si>
    <t>O88282 [35-50]</t>
  </si>
  <si>
    <t>[R].SPVVELSK.[V]</t>
  </si>
  <si>
    <t>1xOxidation [P2]; 1xTMT6plex [K8]; 1xTMT6plex [N-Term]</t>
  </si>
  <si>
    <t>Q99MK8 1xOxidation [P671]</t>
  </si>
  <si>
    <t>Q99MK8 [670-677]</t>
  </si>
  <si>
    <t>[K].DATNVGDEGGFAPNILENNEALELLK.[T]</t>
  </si>
  <si>
    <t>1xDeamidated [N]; 1xOxidation [P13]; 1xTMT6plex [K26]; 1xTMT6plex [N-Term]</t>
  </si>
  <si>
    <t>P21550 1xOxidation [P215]</t>
  </si>
  <si>
    <t>P21550 [203-228]</t>
  </si>
  <si>
    <t>[K].SPDDPAR.[H]</t>
  </si>
  <si>
    <t>P21550 1xOxidation [P267]</t>
  </si>
  <si>
    <t>P21550 [263-269]</t>
  </si>
  <si>
    <t>2xDeamidated [N14; N]; 1xOxidation [P13]; 1xTMT6plex [K26]; 1xTMT6plex [N-Term]</t>
  </si>
  <si>
    <t>[R].HIADLAGNPDLVLPVPAFNVINGGSHAGNK.[L]</t>
  </si>
  <si>
    <t>2xDeamidated [N22; N29]; 1xOxidation [P14]; 1xTMT6plex [K30]; 1xTMT6plex [N-Term]</t>
  </si>
  <si>
    <t>P21550 1xOxidation [P146]</t>
  </si>
  <si>
    <t>P21550 [133-162]</t>
  </si>
  <si>
    <t>[R].DFLLGAYQTEFPEGPTEQLMK.[G]</t>
  </si>
  <si>
    <t>1xDeamidated [Q]; 1xOxidation [P/M]; 1xTMT6plex [K21]; 1xTMT6plex [N-Term]</t>
  </si>
  <si>
    <t>P34914 1xOxidation [P]</t>
  </si>
  <si>
    <t>P34914 [35-55]</t>
  </si>
  <si>
    <t>[R].AVASLNTPFMPPDPDVSPMK.[V]</t>
  </si>
  <si>
    <t>1xOxidation [P/M]; 1xTMT6plex [K20]; 1xTMT6plex [N-Term]</t>
  </si>
  <si>
    <t>P34914 [352-371]</t>
  </si>
  <si>
    <t>[K].TELAEPIAIRPTSETVMYPAYAK.[W]</t>
  </si>
  <si>
    <t>1xOxidation [P/M]; 1xTMT6plex [K23]; 1xTMT6plex [N-Term]</t>
  </si>
  <si>
    <t>Q8CGC7 1xOxidation [P]</t>
  </si>
  <si>
    <t>Q8CGC7 [1110-1132]</t>
  </si>
  <si>
    <t>[K].MKPIEEGVEDDDEVFVSPDALK.[V]</t>
  </si>
  <si>
    <t>1xOxidation [P/M]; 2xTMT6plex [K2; K22]; 1xTMT6plex [N-Term]</t>
  </si>
  <si>
    <t>Q9ES83 1xOxidation [P]</t>
  </si>
  <si>
    <t>Q9ES83 [332-353]</t>
  </si>
  <si>
    <t>[R].GTLAPARR.[T]</t>
  </si>
  <si>
    <t>A0A338P791 1xOxidation [P352]</t>
  </si>
  <si>
    <t>A0A338P791 [348-355]</t>
  </si>
  <si>
    <t>[R].LCLPDFDKQELLECIR.[Q]</t>
  </si>
  <si>
    <t>2xCarbamidomethyl [C2; C14]; 1xOxidation [P4]; 1xTMT6plex [K8]; 1xTMT6plex [N-Term]</t>
  </si>
  <si>
    <t>O35855 1xOxidation [P138]</t>
  </si>
  <si>
    <t>O35855 [135-150]</t>
  </si>
  <si>
    <t>[R].EVFGSGTACQVCPVHQILYEGK.[Q]</t>
  </si>
  <si>
    <t>2xCarbamidomethyl [C9; C12]; 1xDeamidated [Q]; 1xOxidation [P13]; 1xTMT6plex [K22]; 1xTMT6plex [N-Term]</t>
  </si>
  <si>
    <t>O35855 1xOxidation [P347]</t>
  </si>
  <si>
    <t>O35855 [335-356]</t>
  </si>
  <si>
    <t>2xCarbamidomethyl [C9; C12]; 1xOxidation [P13]; 1xTMT6plex [K22]; 1xTMT6plex [N-Term]</t>
  </si>
  <si>
    <t>[K].YDEEGGGEEDQDYDLSQLQQPDTVEPDAIKPVGIR.[R]</t>
  </si>
  <si>
    <t>1xDeamidated [Q17]; 1xOxidation [P21]; 1xTMT6plex [K30]; 1xTMT6plex [N-Term]</t>
  </si>
  <si>
    <t>P15116 1xOxidation [P793]</t>
  </si>
  <si>
    <t>P15116 [773-807]</t>
  </si>
  <si>
    <t>[K].EGSIIGQVTAYDPDAMNNIIK.[Y]</t>
  </si>
  <si>
    <t>3xDeamidated [Q7; N17; N18]; 1xOxidation [P13]; 1xTMT6plex [K21]; 1xTMT6plex [N-Term]</t>
  </si>
  <si>
    <t>F8WHU6 1xOxidation [P409]</t>
  </si>
  <si>
    <t>F8WHU6 [397-417]</t>
  </si>
  <si>
    <t>[R].VGGINLLTAGALAGVPAASLVTPADVIK.[T]</t>
  </si>
  <si>
    <t>1xDeamidated [N5]; 1xOxidation [P16]; 1xTMT6plex [K28]; 1xTMT6plex [N-Term]</t>
  </si>
  <si>
    <t>Q8BH59 1xOxidation [P531]</t>
  </si>
  <si>
    <t>Q8BH59 [516-543]</t>
  </si>
  <si>
    <t>[R].IADLPPANPDHIGGYR.[L]</t>
  </si>
  <si>
    <t>1xDeamidated [N8]; 2xOxidation [P5; P6]; 1xTMT6plex [N-Term]</t>
  </si>
  <si>
    <t>Q8BH59 2xOxidation [P629; P630]</t>
  </si>
  <si>
    <t>Q8BH59 [625-640]</t>
  </si>
  <si>
    <t>[R].GPAYGLSAEVK.[N]</t>
  </si>
  <si>
    <t>1xOxidation [P2]; 1xTMT6plex [K11]; 1xTMT6plex [N-Term]</t>
  </si>
  <si>
    <t>Q08091 1xOxidation [P10]</t>
  </si>
  <si>
    <t>Q08091 [9-19]</t>
  </si>
  <si>
    <t>[K].IDNSQVESGSLEDDWDFLPPK.[K]</t>
  </si>
  <si>
    <t>2xOxidation [P19; P20]; 1xTMT6plex [K21]; 1xTMT6plex [N-Term]</t>
  </si>
  <si>
    <t>P14211 2xOxidation [P204; P205]</t>
  </si>
  <si>
    <t>P14211 [186-206]</t>
  </si>
  <si>
    <t>[K].KPEDWDEEMDGEWEPPVIQNPEYK.[G]</t>
  </si>
  <si>
    <t>3xOxidation [P15; P/M]; 2xTMT6plex [K1; K24]; 1xTMT6plex [N-Term]</t>
  </si>
  <si>
    <t>P14211 3xOxidation [P263; P]</t>
  </si>
  <si>
    <t>P14211 [249-272]</t>
  </si>
  <si>
    <t>[K].LYPIANGNNQSPIDIK.[T]</t>
  </si>
  <si>
    <t>3xDeamidated [N6; N8; N9]; 1xOxidation [P12]; 1xTMT6plex [K16]; 1xTMT6plex [N-Term]</t>
  </si>
  <si>
    <t>P13634 1xOxidation [P31]</t>
  </si>
  <si>
    <t>P13634 [20-35]</t>
  </si>
  <si>
    <t>[K].QPISISSQQLAR.[F]</t>
  </si>
  <si>
    <t>Q9D6N1 1xOxidation [P216]</t>
  </si>
  <si>
    <t>Q9D6N1 [215-226]</t>
  </si>
  <si>
    <t>[K].SPEEGAETPVYLALLPPDAEGPHGQFVQDK.[K]</t>
  </si>
  <si>
    <t>1xDeamidated [Q25]; 1xOxidation [P17]; 1xTMT6plex [K30]; 1xTMT6plex [N-Term]</t>
  </si>
  <si>
    <t>P48758 1xOxidation [P259]</t>
  </si>
  <si>
    <t>P48758 [243-272]</t>
  </si>
  <si>
    <t>[K].SELGSGLPLPSMSTSEVLRPEPK.[L]</t>
  </si>
  <si>
    <t>1xOxidation [P20]; 1xTMT6plex [K23]; 1xTMT6plex [N-Term]</t>
  </si>
  <si>
    <t>E9QLJ0 1xOxidation [P1523]</t>
  </si>
  <si>
    <t>E9QLJ0 [1504-1526]</t>
  </si>
  <si>
    <t>[R].EESSPCRPVFEDLSLPPSADK.[T]</t>
  </si>
  <si>
    <t>1xCarbamidomethyl [C6]; 1xOxidation [P16]; 1xTMT6plex [K21]; 1xTMT6plex [N-Term]</t>
  </si>
  <si>
    <t>Q70KF4 1xOxidation [P1254]</t>
  </si>
  <si>
    <t>Q70KF4 [1239-1259]</t>
  </si>
  <si>
    <t>[R].DSTQTPAIAPQSQPAATDSSVSVQK.[L]</t>
  </si>
  <si>
    <t>1xDeamidated [Q4]; 1xOxidation [P10]; 1xTMT6plex [K25]; 1xTMT6plex [N-Term]</t>
  </si>
  <si>
    <t>P52825 1xOxidation [P399]</t>
  </si>
  <si>
    <t>P52825 [390-414]</t>
  </si>
  <si>
    <t>[R].LVVTFVDPSGDFVDSVR.[V]</t>
  </si>
  <si>
    <t>D3Z7H8 1xOxidation [P528]</t>
  </si>
  <si>
    <t>D3Z7H8 [521-537]</t>
  </si>
  <si>
    <t>[R].FAPAEQVQGVVVTLLNLEPAPGFTANPR.[A]</t>
  </si>
  <si>
    <t>3xDeamidated [Q6; Q8; N26]; 1xOxidation [P21]; 1xTMT6plex [N-Term]</t>
  </si>
  <si>
    <t>D3Z7H8 1xOxidation [P775]</t>
  </si>
  <si>
    <t>D3Z7H8 [755-782]</t>
  </si>
  <si>
    <t>[R].LQQELAEHPWPTLPVGSVR.[-]</t>
  </si>
  <si>
    <t>2xDeamidated [Q2; Q3]; 1xOxidation [P14]; 1xTMT6plex [N-Term]</t>
  </si>
  <si>
    <t>Q9CTG6 1xOxidation [P1164]</t>
  </si>
  <si>
    <t>Q9CTG6 [1151-1169]</t>
  </si>
  <si>
    <t>[-].MEDVTLHIVERPYSGFPDASSEGPEPTQGEAR.[A]</t>
  </si>
  <si>
    <t>1xAcetyl [N-Term]; 1xOxidation [P12]; 1xTMT6plex [N-Term]</t>
  </si>
  <si>
    <t>O54724 1xAcetyl [N-Term]; 1xOxidation [P12]</t>
  </si>
  <si>
    <t>O54724 [1-32]</t>
  </si>
  <si>
    <t>No Quan Labels</t>
  </si>
  <si>
    <t>[K].IDFEDVIAEPEGTHSFDGIWK.[A]</t>
  </si>
  <si>
    <t>1xOxidation [P10]; 1xTMT6plex [K21]; 1xTMT6plex [N-Term]</t>
  </si>
  <si>
    <t>P49817 1xOxidation [P75]</t>
  </si>
  <si>
    <t>P49817 [66-86]</t>
  </si>
  <si>
    <t>[K].LQCFALDPQTSAK.[E]</t>
  </si>
  <si>
    <t>1xCarbamidomethyl [C3]; 1xDeamidated [Q9]; 1xOxidation [P8]; 1xTMT6plex [K13]; 1xTMT6plex [N-Term]</t>
  </si>
  <si>
    <t>Q7TSG1 1xOxidation [P84]</t>
  </si>
  <si>
    <t>Q7TSG1 [77-89]</t>
  </si>
  <si>
    <t>[K].VLTSGPQLHYDPHR.[W]</t>
  </si>
  <si>
    <t>Q8BI22 1xOxidation [P862]</t>
  </si>
  <si>
    <t>Q8BI22 [851-864]</t>
  </si>
  <si>
    <t>[K].LADINGPAK.[DC]</t>
  </si>
  <si>
    <t>1xDeamidated [N5]; 1xOxidation [P7]; 1xTMT6plex [K9]; 1xTMT6plex [N-Term]</t>
  </si>
  <si>
    <t>Q9Z0X4 1xOxidation [P954]</t>
  </si>
  <si>
    <t>Q9Z0X4 [948-956]</t>
  </si>
  <si>
    <t>[K].FILPNVSTPVSDAFK.[S]</t>
  </si>
  <si>
    <t>2xOxidation [P4; P9]; 1xTMT6plex [K15]; 1xTMT6plex [N-Term]</t>
  </si>
  <si>
    <t>A2AJK6 2xOxidation [P2457; P2462]</t>
  </si>
  <si>
    <t>A2AJK6 [2454-2468]</t>
  </si>
  <si>
    <t>[K].VGGAFAPPLK.[D]</t>
  </si>
  <si>
    <t>Q8BYH8 1xOxidation [P2568]</t>
  </si>
  <si>
    <t>Q8BYH8 [2562-2571]</t>
  </si>
  <si>
    <t>Citrate synthase, mitochondrial OS=Mus musculus OX=10090 GN=Cs PE=1 SV=1
Citrate synthase OS=Mus musculus OX=10090 GN=Csl PE=1 SV=1</t>
  </si>
  <si>
    <t>[R].GYSIPECQK.[ML]</t>
  </si>
  <si>
    <t>1xCarbamidomethyl [C7]; 1xOxidation [P5]; 1xTMT6plex [K9]; 1xTMT6plex [N-Term]</t>
  </si>
  <si>
    <t>Q9CZU6 1xOxidation [P99]; Q80X68 1xOxidation [P99]</t>
  </si>
  <si>
    <t>Q9CZU6; Q80X68</t>
  </si>
  <si>
    <t>Q9CZU6 [95-103]; Q80X68 [95-103]</t>
  </si>
  <si>
    <t>[K].GLVYETSVLDPDEGIR.[F]</t>
  </si>
  <si>
    <t>Q9CZU6 1xOxidation [P87]; Q80X68 1xOxidation [P87]</t>
  </si>
  <si>
    <t>Q9CZU6 [77-92]; Q80X68 [77-92]</t>
  </si>
  <si>
    <t>[R].VVPGYGHAVLR.[K]</t>
  </si>
  <si>
    <t>Q9CZU6 1xOxidation [P343]; Q80X68 1xOxidation [P343]</t>
  </si>
  <si>
    <t>Q9CZU6 [341-351]; Q80X68 [341-351]</t>
  </si>
  <si>
    <t>[R].LPVVIGGLLDVDCSEDVIK.[N]</t>
  </si>
  <si>
    <t>1xCarbamidomethyl [C13]; 1xOxidation [P2]; 1xTMT6plex [K19]; 1xTMT6plex [N-Term]</t>
  </si>
  <si>
    <t>Q68FD5 1xOxidation [P813]</t>
  </si>
  <si>
    <t>Q68FD5 [812-830]</t>
  </si>
  <si>
    <t>[R].LLEMNLMHAPQVADAILGNQMFTHYDR.[A]</t>
  </si>
  <si>
    <t>1xOxidation [P10]; 1xTMT6plex [N-Term]</t>
  </si>
  <si>
    <t>Q68FD5 1xOxidation [P593]</t>
  </si>
  <si>
    <t>Q68FD5 [584-610]</t>
  </si>
  <si>
    <t>[K].EILVGDVGQTVDDPYTTFVK.[M]</t>
  </si>
  <si>
    <t>1xDeamidated [Q9]; 1xOxidation [P14]; 1xTMT6plex [K20]; 1xTMT6plex [N-Term]</t>
  </si>
  <si>
    <t>P18760 1xOxidation [P67]</t>
  </si>
  <si>
    <t>P18760 [54-73]</t>
  </si>
  <si>
    <t>[K].KEDLVFIFWAPENAPLK.[S]</t>
  </si>
  <si>
    <t>2xOxidation [P11; P15]; 2xTMT6plex [K1; K17]; 1xTMT6plex [N-Term]</t>
  </si>
  <si>
    <t>P18760 2xOxidation [P106; P110]</t>
  </si>
  <si>
    <t>P18760 [96-112]</t>
  </si>
  <si>
    <t>[K].QILVGDIGDTVEDPYTSFVK.[L]</t>
  </si>
  <si>
    <t>1xDeamidated [Q1]; 1xOxidation [P14]; 1xTMT6plex [K20]; 1xTMT6plex [N-Term]</t>
  </si>
  <si>
    <t>P45591 1xOxidation [P67]</t>
  </si>
  <si>
    <t>P45591 [54-73]</t>
  </si>
  <si>
    <t>[K].KEDLVFIFWAPESAPLK.[S]</t>
  </si>
  <si>
    <t>P45591 2xOxidation [P106; P110]</t>
  </si>
  <si>
    <t>P45591 [96-112]</t>
  </si>
  <si>
    <t>[K].AQATPQSVPTSR.[G]</t>
  </si>
  <si>
    <t>1xDeamidated [Q2]; 2xOxidation [P5; P9]; 1xTMT6plex [N-Term]</t>
  </si>
  <si>
    <t>S4R181 2xOxidation [P302; P306]</t>
  </si>
  <si>
    <t>S4R181 [298-309]</t>
  </si>
  <si>
    <t>[R].GALQTLGAHFQALQLQPR.[K]</t>
  </si>
  <si>
    <t>3xDeamidated [Q4; Q11; Q14]; 1xOxidation [P17]; 1xTMT6plex [N-Term]</t>
  </si>
  <si>
    <t>Q8CE13 1xOxidation [P169]</t>
  </si>
  <si>
    <t>Q8CE13 [153-170]</t>
  </si>
  <si>
    <t>[R].APAAQPPAAAAPSAVGSPAAAPR.[Q]</t>
  </si>
  <si>
    <t>2xOxidation [P2; P6]; 1xTMT6plex [N-Term]</t>
  </si>
  <si>
    <t>Q9D1L0 2xOxidation [P30; P34]</t>
  </si>
  <si>
    <t>Q9D1L0 [29-51]</t>
  </si>
  <si>
    <t>[K].GEPGDTGVK.[G]</t>
  </si>
  <si>
    <t>1xOxidation [P3]; 1xTMT6plex [K9]; 1xTMT6plex [N-Term]</t>
  </si>
  <si>
    <t>P11087 1xOxidation [P818]</t>
  </si>
  <si>
    <t>P11087 [816-824]</t>
  </si>
  <si>
    <t>[K].GTAGEPGK.[A]</t>
  </si>
  <si>
    <t>1xOxidation [P6]; 1xTMT6plex [K8]; 1xTMT6plex [N-Term]</t>
  </si>
  <si>
    <t>P11087 1xOxidation [P581]</t>
  </si>
  <si>
    <t>P11087 [576-583]</t>
  </si>
  <si>
    <t>[K].GADGSPGK.[D]</t>
  </si>
  <si>
    <t>P11087 1xOxidation [P746]</t>
  </si>
  <si>
    <t>P11087 [741-748]</t>
  </si>
  <si>
    <t>[R].GVQGPPGPAGPR.[G]</t>
  </si>
  <si>
    <t>P11087 1xOxidation [P680]</t>
  </si>
  <si>
    <t>P11087 [675-686]</t>
  </si>
  <si>
    <t>[K].GSPGEAGRPGEAGLPGAK.[G]</t>
  </si>
  <si>
    <t>3xOxidation [P3; P9; P15]; 1xTMT6plex [K18]; 1xTMT6plex [N-Term]</t>
  </si>
  <si>
    <t>P11087 3xOxidation [P512; P518; P524]</t>
  </si>
  <si>
    <t>P11087 [510-527]</t>
  </si>
  <si>
    <t>[K].NGETGPQGPPGPTGPAGDK.[G]</t>
  </si>
  <si>
    <t>1xDeamidated [N1]; 1xOxidation [P10]; 1xTMT6plex [K19]; 1xTMT6plex [N-Term]</t>
  </si>
  <si>
    <t>P08121 1xOxidation [P619]</t>
  </si>
  <si>
    <t>P08121 [610-628]</t>
  </si>
  <si>
    <t>[K].GEVGPAGSPGSNGSPGQR.[G]</t>
  </si>
  <si>
    <t>1xDeamidated [N12]; 2xOxidation [P9; P15]; 1xTMT6plex [N-Term]</t>
  </si>
  <si>
    <t>P08121 2xOxidation [P358; P364]</t>
  </si>
  <si>
    <t>P08121 [350-367]</t>
  </si>
  <si>
    <t>[K].GEDGKDGSPGEPGANGLPGAAGER.[G]</t>
  </si>
  <si>
    <t>1xDeamidated [N15]; 3xOxidation [P9; P12; P18]; 1xTMT6plex [K5]; 1xTMT6plex [N-Term]</t>
  </si>
  <si>
    <t>P08121 3xOxidation [P469; P472; P478]</t>
  </si>
  <si>
    <t>P08121 [461-484]</t>
  </si>
  <si>
    <t>[R].GLPGPPGNNGNPGPPGPSGAPGK.[D]</t>
  </si>
  <si>
    <t>1xDeamidated [N8]; 5xOxidation [P3; P5; P6; P17; P21]; 1xTMT6plex [K23]; 1xTMT6plex [N-Term]</t>
  </si>
  <si>
    <t>P08121 5xOxidation [P880; P882; P883; P894; P898]</t>
  </si>
  <si>
    <t>P08121 [878-900]</t>
  </si>
  <si>
    <t>[K].GNDGAPGKNGER.[G]</t>
  </si>
  <si>
    <t>1xDeamidated [N9]; 1xOxidation [P6]; 1xTMT6plex [K8]; 1xTMT6plex [N-Term]</t>
  </si>
  <si>
    <t>P08121 1xOxidation [P589]</t>
  </si>
  <si>
    <t>P08121 [584-595]</t>
  </si>
  <si>
    <t>[R].GPPGPAGTNGIPGTR.[G]</t>
  </si>
  <si>
    <t>1xDeamidated [N9]; 2xOxidation [P12; P]; 1xTMT6plex [N-Term]</t>
  </si>
  <si>
    <t>P08121 2xOxidation [P424; P]</t>
  </si>
  <si>
    <t>P08121 [413-427]</t>
  </si>
  <si>
    <t>[R].GETGPAGPSGAPGPAGAR.[G]</t>
  </si>
  <si>
    <t>P08121 1xOxidation [P1075]</t>
  </si>
  <si>
    <t>P08121 [1064-1081]</t>
  </si>
  <si>
    <t>[R].GAPGPQGPR.[G]</t>
  </si>
  <si>
    <t>P08121 1xOxidation [P1084]</t>
  </si>
  <si>
    <t>P08121 [1082-1090]</t>
  </si>
  <si>
    <t>[R].GGAGPPGPEGGK.[G]</t>
  </si>
  <si>
    <t>P08121 1xOxidation [P700]</t>
  </si>
  <si>
    <t>P08121 [695-706]</t>
  </si>
  <si>
    <t>[K].GNDGAPGK.[N]</t>
  </si>
  <si>
    <t>P08121 [584-591]</t>
  </si>
  <si>
    <t>[R].GPSGEPGK.[N]</t>
  </si>
  <si>
    <t>P08121 1xOxidation [P433]</t>
  </si>
  <si>
    <t>P08121 [428-435]</t>
  </si>
  <si>
    <t>[K].GDAGQPGEK.[G]</t>
  </si>
  <si>
    <t>1xOxidation [P6]; 1xTMT6plex [K9]; 1xTMT6plex [N-Term]</t>
  </si>
  <si>
    <t>P08121 1xOxidation [P928]</t>
  </si>
  <si>
    <t>P08121 [923-931]</t>
  </si>
  <si>
    <t>[R].GPAGPIGPPGPAGQPGDK.[G]</t>
  </si>
  <si>
    <t>2xOxidation [P]; 1xTMT6plex [K18]; 1xTMT6plex [N-Term]</t>
  </si>
  <si>
    <t>P08121 2xOxidation [P775; P]</t>
  </si>
  <si>
    <t>P08121 [761-778]</t>
  </si>
  <si>
    <t>[K].GEGGPPGPAGPTGSSGPAGPPGPQGVK.[G]</t>
  </si>
  <si>
    <t>2xOxidation [P17; P20]; 1xTMT6plex [K27]; 1xTMT6plex [N-Term]</t>
  </si>
  <si>
    <t>P08121 2xOxidation [P849; P852]</t>
  </si>
  <si>
    <t>P08121 [833-859]</t>
  </si>
  <si>
    <t>[R].GGPGSPGPK.[G]</t>
  </si>
  <si>
    <t>2xOxidation [P3; P6]; 1xTMT6plex [K9]; 1xTMT6plex [N-Term]</t>
  </si>
  <si>
    <t>P08121 2xOxidation [P733; P736]</t>
  </si>
  <si>
    <t>P08121 [731-739]</t>
  </si>
  <si>
    <t>[R].GRPGLPGAAGAR.[G]</t>
  </si>
  <si>
    <t>P08121 2xOxidation [P310; P313]</t>
  </si>
  <si>
    <t>P08121 [308-319]</t>
  </si>
  <si>
    <t>[R].DGTPGGPGIR.[G]</t>
  </si>
  <si>
    <t>2xOxidation [P4; P7]; 1xTMT6plex [N-Term]</t>
  </si>
  <si>
    <t>P08121 2xOxidation [P529; P532]</t>
  </si>
  <si>
    <t>P08121 [526-535]</t>
  </si>
  <si>
    <t>[R].GEAGSPGIPGPK.[G]</t>
  </si>
  <si>
    <t>2xOxidation [P6; P9]; 1xTMT6plex [K12]; 1xTMT6plex [N-Term]</t>
  </si>
  <si>
    <t>P08121 2xOxidation [P454; P457]</t>
  </si>
  <si>
    <t>P08121 [449-460]</t>
  </si>
  <si>
    <t>[K].GEVGAPGAPGGK.[G]</t>
  </si>
  <si>
    <t>P08121 2xOxidation [P667; P670]</t>
  </si>
  <si>
    <t>P08121 [662-673]</t>
  </si>
  <si>
    <t>[R].GPPGTAGIPGAR.[G]</t>
  </si>
  <si>
    <t>2xOxidation [P9; P]; 1xTMT6plex [N-Term]</t>
  </si>
  <si>
    <t>P08121 2xOxidation [P691; P]</t>
  </si>
  <si>
    <t>P08121 [683-694]</t>
  </si>
  <si>
    <t>[R].GSPGGPGTAGFPGGR.[G]</t>
  </si>
  <si>
    <t>3xOxidation [P3; P6; P12]; 1xTMT6plex [N-Term]</t>
  </si>
  <si>
    <t>P08121 3xOxidation [P865; P868; P874]</t>
  </si>
  <si>
    <t>P08121 [863-877]</t>
  </si>
  <si>
    <t>[K].DGPPGPAGNSGSPGNPGIAGPK.[G]</t>
  </si>
  <si>
    <t>3xOxidation [P6; P13; P16]; 1xTMT6plex [K22]; 1xTMT6plex [N-Term]</t>
  </si>
  <si>
    <t>P08121 3xOxidation [P906; P913; P916]</t>
  </si>
  <si>
    <t>P08121 [901-922]</t>
  </si>
  <si>
    <t>[K].GPAGPPGPPGASGSPGLQGMPGER.[G]</t>
  </si>
  <si>
    <t>4xOxidation [P2; P9; P15; P21]; 1xTMT6plex [N-Term]</t>
  </si>
  <si>
    <t>P08121 4xOxidation [P708; P715; P721; P727]</t>
  </si>
  <si>
    <t>P08121 [707-730]</t>
  </si>
  <si>
    <t>[R].GDPGTPGVPGK.[D]</t>
  </si>
  <si>
    <t>2xOxidation [P3; P6]; 1xTMT6plex [K11]; 1xTMT6plex [N-Term]</t>
  </si>
  <si>
    <t>P02463 2xOxidation [P971; P974]</t>
  </si>
  <si>
    <t>P02463 [969-979]</t>
  </si>
  <si>
    <t>[R].GYPGAPGLR.[G]</t>
  </si>
  <si>
    <t>P02463 2xOxidation [P349; P352]</t>
  </si>
  <si>
    <t>P02463 [347-355]</t>
  </si>
  <si>
    <t>[R].GPPGGVGFPGSR.[G]</t>
  </si>
  <si>
    <t>2xOxidation [P3; P9]; 1xTMT6plex [N-Term]</t>
  </si>
  <si>
    <t>P02463 2xOxidation [P588; P594]</t>
  </si>
  <si>
    <t>P02463 [586-597]</t>
  </si>
  <si>
    <t>[R].GSPGIPGDSGYPGLPGR.[Q]</t>
  </si>
  <si>
    <t>4xOxidation [P3; P6; P12; P15]; 1xTMT6plex [N-Term]</t>
  </si>
  <si>
    <t>P02463 4xOxidation [P301; P304; P310; P313]</t>
  </si>
  <si>
    <t>P02463 [299-315]</t>
  </si>
  <si>
    <t>[K].VVPLPGPPGAAGLPGSPGFPGPQGDR.[G]</t>
  </si>
  <si>
    <t>5xOxidation [P7; P8; P14; P17; P20]; 1xTMT6plex [N-Term]</t>
  </si>
  <si>
    <t>P02463 5xOxidation [P647; P648; P654; P657; P660]</t>
  </si>
  <si>
    <t>P02463 [641-666]</t>
  </si>
  <si>
    <t>[R].GMQGEQGATGLPGIQGPPGR.[A]</t>
  </si>
  <si>
    <t>1xDeamidated [Q3]; 3xOxidation [P12; P17; P18]; 1xTMT6plex [N-Term]</t>
  </si>
  <si>
    <t>Q05722 3xOxidation [P747; P752; P753]</t>
  </si>
  <si>
    <t>Q05722 [736-755]</t>
  </si>
  <si>
    <t>[R].GDPGEAGPQGDQGR.[E]</t>
  </si>
  <si>
    <t>Q04857 1xOxidation [P444]</t>
  </si>
  <si>
    <t>Q04857 [442-455]</t>
  </si>
  <si>
    <t>[R].GDPGYEGER.[G]</t>
  </si>
  <si>
    <t>Q04857 1xOxidation [P264]</t>
  </si>
  <si>
    <t>Q04857 [262-270]</t>
  </si>
  <si>
    <t>[R].GDEGPPGPEGLR.[G]</t>
  </si>
  <si>
    <t>Q04857 1xOxidation [P483]</t>
  </si>
  <si>
    <t>Q04857 [478-489]</t>
  </si>
  <si>
    <t>[R].GLTGTPGEPGVK.[G]</t>
  </si>
  <si>
    <t>1xOxidation [P9]; 1xTMT6plex [K12]; 1xTMT6plex [N-Term]</t>
  </si>
  <si>
    <t>Q63870 1xOxidation [P1489]</t>
  </si>
  <si>
    <t>Q63870 [1481-1492]</t>
  </si>
  <si>
    <t>[K].TGYPGEPGLNGPK.[G]</t>
  </si>
  <si>
    <t>1xOxidation [P7]; 1xTMT6plex [K13]; 1xTMT6plex [N-Term]</t>
  </si>
  <si>
    <t>Q05306 1xOxidation [P394]</t>
  </si>
  <si>
    <t>Q05306 [388-400]</t>
  </si>
  <si>
    <t>[R].VQIALAQYSGDPR.[T]</t>
  </si>
  <si>
    <t>1xDeamidated [Q7]; 1xOxidation [P12]; 1xTMT6plex [N-Term]</t>
  </si>
  <si>
    <t>Q60847 1xOxidation [P1247]</t>
  </si>
  <si>
    <t>Q60847 [1236-1248]</t>
  </si>
  <si>
    <t>[R].GADGTSTMGPPGPR.[G]</t>
  </si>
  <si>
    <t>O35206 1xOxidation [P774]</t>
  </si>
  <si>
    <t>O35206 [764-777]</t>
  </si>
  <si>
    <t>[R].GLPGPPGK.[N]</t>
  </si>
  <si>
    <t>2xOxidation [P3; P6]; 1xTMT6plex [K8]; 1xTMT6plex [N-Term]</t>
  </si>
  <si>
    <t>O35206 2xOxidation [P688; P691]</t>
  </si>
  <si>
    <t>O35206 [686-693]</t>
  </si>
  <si>
    <t>[R].GAQGPAGPRGEPGQDGEMGPK.[G]</t>
  </si>
  <si>
    <t>3xOxidation [P8; P12; M18]; 1xTMT6plex [K21]; 1xTMT6plex [N-Term]</t>
  </si>
  <si>
    <t>Q8K4G2 3xOxidation [P204; P208; P]</t>
  </si>
  <si>
    <t>Q8K4G2 [197-217]</t>
  </si>
  <si>
    <t>[K].GEPGAPGENGTPGQAGAR.[G]</t>
  </si>
  <si>
    <t>2xDeamidated [N9; Q14]; 1xOxidation [P6]; 1xTMT6plex [N-Term]</t>
  </si>
  <si>
    <t>Q01149 1xOxidation [P210]</t>
  </si>
  <si>
    <t>Q01149 [205-222]</t>
  </si>
  <si>
    <t>[K].GPSGDPGKPGER.[G]</t>
  </si>
  <si>
    <t>2xOxidation [P6; P9]; 1xTMT6plex [K8]; 1xTMT6plex [N-Term]</t>
  </si>
  <si>
    <t>Q01149 2xOxidation [P510; P513]</t>
  </si>
  <si>
    <t>Q01149 [505-516]</t>
  </si>
  <si>
    <t>[K].GEQGPAGPPGFQGLPGPSGTTGEVGKPGER.[G]</t>
  </si>
  <si>
    <t>3xOxidation [P17; P]; 1xTMT6plex [K26]; 1xTMT6plex [N-Term]</t>
  </si>
  <si>
    <t>Q01149 3xOxidation [P566; P]</t>
  </si>
  <si>
    <t>Q01149 [550-579]</t>
  </si>
  <si>
    <t>[R].GLPGIAGALGEPGPLGISGPPGAR.[G]</t>
  </si>
  <si>
    <t>3xOxidation [P3; P12; P]; 1xTMT6plex [N-Term]</t>
  </si>
  <si>
    <t>Q01149 3xOxidation [P891; P900; P]</t>
  </si>
  <si>
    <t>Q01149 [889-912]</t>
  </si>
  <si>
    <t>[K].GPSGEPGTAGAPGTAGPQGLLGAPGILGLPGSR.[G]</t>
  </si>
  <si>
    <t>4xOxidation [P2; P12; P24; P30]; 1xTMT6plex [N-Term]</t>
  </si>
  <si>
    <t>Q01149 4xOxidation [P854; P864; P876; P882]</t>
  </si>
  <si>
    <t>Q01149 [853-885]</t>
  </si>
  <si>
    <t>[R].GQPGAVGPQGYNGPPGLQGFPGLQGR.[K]</t>
  </si>
  <si>
    <t>1xDeamidated [N12]; 3xOxidation [P15; P]; 1xTMT6plex [N-Term]</t>
  </si>
  <si>
    <t>P08122 3xOxidation [P75; P]</t>
  </si>
  <si>
    <t>P08122 [61-86]</t>
  </si>
  <si>
    <t>[R].GGVSAVPGFR.[G]</t>
  </si>
  <si>
    <t>1xOxidation [P7]; 1xTMT6plex [N-Term]</t>
  </si>
  <si>
    <t>P08122 1xOxidation [P1444]</t>
  </si>
  <si>
    <t>P08122 [1438-1447]</t>
  </si>
  <si>
    <t>[R].GIPGEVLGAQPGTR.[G]</t>
  </si>
  <si>
    <t>2xOxidation [P3; P11]; 1xTMT6plex [N-Term]</t>
  </si>
  <si>
    <t>P08122 2xOxidation [P768; P776]</t>
  </si>
  <si>
    <t>P08122 [766-779]</t>
  </si>
  <si>
    <t>[R].GDPGFQGAHGEPGSR.[G]</t>
  </si>
  <si>
    <t>2xOxidation [P3; P12]; 1xTMT6plex [N-Term]</t>
  </si>
  <si>
    <t>P08122 2xOxidation [P363; P372]</t>
  </si>
  <si>
    <t>P08122 [361-375]</t>
  </si>
  <si>
    <t>[R].GLPGALGEIGPQGPPGDPGFR.[G]</t>
  </si>
  <si>
    <t>3xOxidation [P3; P]; 1xTMT6plex [N-Term]</t>
  </si>
  <si>
    <t>P08122 3xOxidation [P1408; P]</t>
  </si>
  <si>
    <t>P08122 [1406-1426]</t>
  </si>
  <si>
    <t>[R].GEPGEPGTAGPPGPSVGDEDSMR.[G]</t>
  </si>
  <si>
    <t>3xOxidation [P3; P6; P]; 1xTMT6plex [N-Term]</t>
  </si>
  <si>
    <t>P08122 3xOxidation [P378; P381; P]</t>
  </si>
  <si>
    <t>P08122 [376-398]</t>
  </si>
  <si>
    <t>[R].EGPLGQPGSPGLGGLPGDR.[G]</t>
  </si>
  <si>
    <t>3xOxidation [P7; P10; P16]; 1xTMT6plex [N-Term]</t>
  </si>
  <si>
    <t>P08122 3xOxidation [P851; P854; P860]</t>
  </si>
  <si>
    <t>P08122 [845-863]</t>
  </si>
  <si>
    <t>[R].VGPPGPAGAPGPAGPAGEPGK.[E]</t>
  </si>
  <si>
    <t>2xOxidation [P4; P6]; 1xTMT6plex [K21]; 1xTMT6plex [N-Term]</t>
  </si>
  <si>
    <t>Q3U962 2xOxidation [P918; P920]</t>
  </si>
  <si>
    <t>Q3U962 [915-935]</t>
  </si>
  <si>
    <t>[R].GPQGALGEPGK.[Q]</t>
  </si>
  <si>
    <t>1xOxidation [P9]; 1xTMT6plex [K11]; 1xTMT6plex [N-Term]</t>
  </si>
  <si>
    <t>Q02788 1xOxidation [P498]</t>
  </si>
  <si>
    <t>Q02788 [490-500]</t>
  </si>
  <si>
    <t>[R].GPDGYPGEAGSPGER.[G]</t>
  </si>
  <si>
    <t>2xOxidation [P6; P12]; 1xTMT6plex [N-Term]</t>
  </si>
  <si>
    <t>Q02788 2xOxidation [P372; P378]</t>
  </si>
  <si>
    <t>Q02788 [367-381]</t>
  </si>
  <si>
    <t>[R].GYPGDEGGPGER.[G]</t>
  </si>
  <si>
    <t>E9PWQ3 1xOxidation [P2061]</t>
  </si>
  <si>
    <t>E9PWQ3 [2059-2070]</t>
  </si>
  <si>
    <t>[R].GSQGPPGPIGPPGLIGEQGIPGPR.[G]</t>
  </si>
  <si>
    <t>2xOxidation [P12; P21]; 1xTMT6plex [N-Term]</t>
  </si>
  <si>
    <t>E9PWQ3 2xOxidation [P2236; P2245]</t>
  </si>
  <si>
    <t>E9PWQ3 [2225-2248]</t>
  </si>
  <si>
    <t>3xOxidation [P11; P12; P21]; 1xTMT6plex [N-Term]</t>
  </si>
  <si>
    <t>E9PWQ3 3xOxidation [P2235; P2236; P2245]</t>
  </si>
  <si>
    <t>[K].TLVLDCHYPEDEIGHEDEAESDIFSIK.[E]</t>
  </si>
  <si>
    <t>1xCarbamidomethyl [C6]; 1xOxidation [P9]; 1xTMT6plex [K27]; 1xTMT6plex [N-Term]</t>
  </si>
  <si>
    <t>Q8R5L1 1xOxidation [P186]</t>
  </si>
  <si>
    <t>Q8R5L1 [178-204]</t>
  </si>
  <si>
    <t>[K].AGHPFMWNEHLGYVLTCPSNLGTGLR.[G]</t>
  </si>
  <si>
    <t>1xCarbamidomethyl [C17]; 3xOxidation [P4; M6; P18]; 1xTMT6plex [N-Term]</t>
  </si>
  <si>
    <t>P07310 3xOxidation [P270; P284; ]</t>
  </si>
  <si>
    <t>P07310 [267-292]</t>
  </si>
  <si>
    <t>[K].LNYKPQEEYPDLSK.[H]</t>
  </si>
  <si>
    <t>1xDeamidated [Q6]; 1xOxidation [P10]; 2xTMT6plex [K4; K14]; 1xTMT6plex [N-Term]</t>
  </si>
  <si>
    <t>P07310 1xOxidation [P21]</t>
  </si>
  <si>
    <t>P07310 [12-25]</t>
  </si>
  <si>
    <t>1xOxidation [P5]; 2xTMT6plex [K4; K14]; 1xTMT6plex [N-Term]</t>
  </si>
  <si>
    <t>P07310 1xOxidation [P16]</t>
  </si>
  <si>
    <t>[K].GGDDLDPNYVLSSR.[V]</t>
  </si>
  <si>
    <t>P07310 1xOxidation [P123]</t>
  </si>
  <si>
    <t>P07310 [117-130]</t>
  </si>
  <si>
    <t>[R].LIDDHFLFDKPVSPLLTCAGMAR.[D]</t>
  </si>
  <si>
    <t>1xCarbamidomethyl [C18]; 2xOxidation [P/M]; 1xTMT6plex [K10]; 1xTMT6plex [N-Term]</t>
  </si>
  <si>
    <t>Q6P8J7 2xOxidation [P]</t>
  </si>
  <si>
    <t>Q6P8J7 [221-243]</t>
  </si>
  <si>
    <t>[R].GLSLPPACSR.[A]</t>
  </si>
  <si>
    <t>1xCarbamidomethyl [C8]; 1xOxidation [P6]; 1xTMT6plex [N-Term]</t>
  </si>
  <si>
    <t>Q6P8J7 1xOxidation [P178]</t>
  </si>
  <si>
    <t>Q6P8J7 [173-182]</t>
  </si>
  <si>
    <t>Creatine kinase U-type, mitochondrial OS=Mus musculus OX=10090 GN=Ckmt1 PE=1 SV=1
Creatine kinase S-type, mitochondrial OS=Mus musculus OX=10090 GN=Ckmt2 PE=1 SV=1</t>
  </si>
  <si>
    <t>[R].LGYILTCPSNLGTGLR.[A]</t>
  </si>
  <si>
    <t>1xCarbamidomethyl [C7]; 1xOxidation [P8]; 1xTMT6plex [N-Term]</t>
  </si>
  <si>
    <t>P30275 1xOxidation [P318]; Q6P8J7 1xOxidation [P318]</t>
  </si>
  <si>
    <t>P30275; Q6P8J7</t>
  </si>
  <si>
    <t>P30275 [311-326]; Q6P8J7 [311-326]</t>
  </si>
  <si>
    <t>[K].CHPQPSVANASALHPSLR.[L]</t>
  </si>
  <si>
    <t>1xCarbamidomethyl [C1]; 2xDeamidated [Q4; N9]; 1xOxidation [P15]; 1xTMT6plex [N-Term]</t>
  </si>
  <si>
    <t>Q91X84 1xOxidation [P362]</t>
  </si>
  <si>
    <t>Q91X84 [348-365]</t>
  </si>
  <si>
    <t>[R].SHPDNAIPIK.[S]</t>
  </si>
  <si>
    <t>1xOxidation [P3]; 1xTMT6plex [K10]; 1xTMT6plex [N-Term]</t>
  </si>
  <si>
    <t>Q3TP92 1xOxidation [P196]</t>
  </si>
  <si>
    <t>Q3TP92 [194-203]</t>
  </si>
  <si>
    <t>[R].EFAVNLRNQASAIQEVPPPK.[S]</t>
  </si>
  <si>
    <t>2xOxidation [P17; P18]; 1xTMT6plex [K20]; 1xTMT6plex [N-Term]</t>
  </si>
  <si>
    <t>S4R1Y1 2xOxidation [P2328; P2329]</t>
  </si>
  <si>
    <t>S4R1Y1 [2312-2331]</t>
  </si>
  <si>
    <t>[R].VYEEDAVPGLTPCR.[F]</t>
  </si>
  <si>
    <t>1xCarbamidomethyl [C13]; 1xOxidation [P]; 1xTMT6plex [N-Term]</t>
  </si>
  <si>
    <t>Q9CZ13 1xOxidation [P]</t>
  </si>
  <si>
    <t>Q9CZ13 [256-269]</t>
  </si>
  <si>
    <t>[R].NALVSHLDGTTPVCEDIGR.[S]</t>
  </si>
  <si>
    <t>1xCarbamidomethyl [C14]; 1xDeamidated [N1]; 1xOxidation [P12]; 1xTMT6plex [N-Term]</t>
  </si>
  <si>
    <t>Q9CZ13 1xOxidation [P408]</t>
  </si>
  <si>
    <t>Q9CZ13 [397-415]</t>
  </si>
  <si>
    <t>1xCarbamidomethyl [C14]; 1xOxidation [P12]; 1xTMT6plex [N-Term]</t>
  </si>
  <si>
    <t>[K].YFYDQCPAVAGYGPIEQLPDYNR.[I]</t>
  </si>
  <si>
    <t>1xCarbamidomethyl [C6]; 1xDeamidated [Q]; 1xOxidation [P]; 1xTMT6plex [N-Term]</t>
  </si>
  <si>
    <t>Q9CZ13 [448-470]</t>
  </si>
  <si>
    <t>1xCarbamidomethyl [C6]; 1xOxidation [P]; 1xTMT6plex [N-Term]</t>
  </si>
  <si>
    <t>[R].LILDWVPYINGK.[F]</t>
  </si>
  <si>
    <t>1xDeamidated [N10]; 1xOxidation [P7]; 1xTMT6plex [K12]; 1xTMT6plex [N-Term]</t>
  </si>
  <si>
    <t>Q9CPX8 1xOxidation [P46]</t>
  </si>
  <si>
    <t>Q9CPX8 [40-51]</t>
  </si>
  <si>
    <t>[K].TSAAPGGVPLQPQDLETTK.[G]</t>
  </si>
  <si>
    <t>1xDeamidated [Q11]; 1xOxidation [P12]; 1xTMT6plex [K19]; 1xTMT6plex [N-Term]</t>
  </si>
  <si>
    <t>A0A140LI98 1xOxidation [P35]</t>
  </si>
  <si>
    <t>A0A140LI98 [24-42]</t>
  </si>
  <si>
    <t>[K].NALANPLYCPDYR.[M]</t>
  </si>
  <si>
    <t>1xCarbamidomethyl [C9]; 1xDeamidated [N1]; 1xOxidation [P10]; 1xTMT6plex [N-Term]</t>
  </si>
  <si>
    <t>Q9DB77 1xOxidation [P193]</t>
  </si>
  <si>
    <t>Q9DB77 [184-196]</t>
  </si>
  <si>
    <t>1xCarbamidomethyl [C9]; 1xOxidation [P]; 1xTMT6plex [N-Term]</t>
  </si>
  <si>
    <t>Q9DB77 1xOxidation [P]</t>
  </si>
  <si>
    <t>[K].LPNGLVIASLENYAPLSR.[I]</t>
  </si>
  <si>
    <t>1xDeamidated [N3]; 1xOxidation [P]; 1xTMT6plex [N-Term]</t>
  </si>
  <si>
    <t>Q9DB77 [43-60]</t>
  </si>
  <si>
    <t>Q9DB77 1xOxidation [P44]</t>
  </si>
  <si>
    <t>[R].GVAGALRPLLQGAVPAASEPPVLDVK.[R]</t>
  </si>
  <si>
    <t>1xDeamidated [Q11]; 1xOxidation [P]; 1xTMT6plex [K26]; 1xTMT6plex [N-Term]</t>
  </si>
  <si>
    <t>Q9CR68 1xOxidation [P]</t>
  </si>
  <si>
    <t>Q9CR68 [21-46]</t>
  </si>
  <si>
    <t>[K].LLGILDVENTPCAR.[E]</t>
  </si>
  <si>
    <t>1xCarbamidomethyl [C12]; 1xOxidation [P11]; 1xTMT6plex [N-Term]</t>
  </si>
  <si>
    <t>Q9D7J4 1xOxidation [P27]</t>
  </si>
  <si>
    <t>Q9D7J4 [17-30]</t>
  </si>
  <si>
    <t>[R].EVMSVSYASTNLEWLHGCPPPYHTFEEPTYVK.[V]</t>
  </si>
  <si>
    <t>1xCarbamidomethyl [C18]; 2xOxidation [P20; P]; 1xTMT6plex [K32]; 1xTMT6plex [N-Term]</t>
  </si>
  <si>
    <t>P00397 2xOxidation [P500; P]</t>
  </si>
  <si>
    <t>P00397 [481-512]</t>
  </si>
  <si>
    <t>[R].VVLPMELPIR.[M]</t>
  </si>
  <si>
    <t>2xOxidation [P4; M5]; 1xTMT6plex [N-Term]</t>
  </si>
  <si>
    <t>P00405 2xOxidation [P145; ]</t>
  </si>
  <si>
    <t>P00405 [142-151]</t>
  </si>
  <si>
    <t>[K].SEDYAFPTYADR.[R]</t>
  </si>
  <si>
    <t>P19783 1xOxidation [P36]</t>
  </si>
  <si>
    <t>P19783 [30-41]</t>
  </si>
  <si>
    <t>[R].WVTYFNKPDIDAWELR.[K]</t>
  </si>
  <si>
    <t>1xOxidation [P8]; 1xTMT6plex [K7]; 1xTMT6plex [N-Term]</t>
  </si>
  <si>
    <t>P12787 1xOxidation [P59]</t>
  </si>
  <si>
    <t>P12787 [52-67]</t>
  </si>
  <si>
    <t>[K].EDPNLVPSISNK.[R]</t>
  </si>
  <si>
    <t>1xOxidation [P7]; 1xTMT6plex [K12]; 1xTMT6plex [N-Term]</t>
  </si>
  <si>
    <t>P19536 1xOxidation [P80]</t>
  </si>
  <si>
    <t>P19536 [74-85]</t>
  </si>
  <si>
    <t>[R].CPNCGTHYK.[L]</t>
  </si>
  <si>
    <t>2xCarbamidomethyl [C1; C4]; 1xDeamidated [N3]; 1xOxidation [P2]; 1xTMT6plex [K9]; 1xTMT6plex [N-Term]</t>
  </si>
  <si>
    <t>P19536 1xOxidation [P113]</t>
  </si>
  <si>
    <t>P19536 [112-120]</t>
  </si>
  <si>
    <t>2xCarbamidomethyl [C1; C4]; 1xOxidation [P2]; 1xTMT6plex [K9]; 1xTMT6plex [N-Term]</t>
  </si>
  <si>
    <t>[K].GLDPYNMLPPK.[A]</t>
  </si>
  <si>
    <t>2xOxidation [P4; M7]; 1xTMT6plex [K11]; 1xTMT6plex [N-Term]</t>
  </si>
  <si>
    <t>P19536 2xOxidation [P60; ]</t>
  </si>
  <si>
    <t>P19536 [57-67]</t>
  </si>
  <si>
    <t>[R].TKPFPWGDGNHTLFHNPHVNPLPTGYEDE.[-]</t>
  </si>
  <si>
    <t>2xOxidation [P3; P5]; 1xTMT6plex [K2]; 1xTMT6plex [N-Term]</t>
  </si>
  <si>
    <t>P43024 2xOxidation [P85; P87]</t>
  </si>
  <si>
    <t>P43024 [83-111]</t>
  </si>
  <si>
    <t>[R].TKPFAWGDGNHTLFHNPHVNPLPTGYEHP.[-]</t>
  </si>
  <si>
    <t>2xOxidation [P3; P17]; 1xTMT6plex [K2]; 1xTMT6plex [N-Term]</t>
  </si>
  <si>
    <t>P43023 2xOxidation [P71; P85]</t>
  </si>
  <si>
    <t>P43023 [69-97]</t>
  </si>
  <si>
    <t>[K].SLCPVSWVSAWDDR.[I]</t>
  </si>
  <si>
    <t>1xCarbamidomethyl [C3]; 1xOxidation [P4]; 1xTMT6plex [N-Term]</t>
  </si>
  <si>
    <t>P56391 1xOxidation [P66]</t>
  </si>
  <si>
    <t>P56391 [63-76]</t>
  </si>
  <si>
    <t>[K].LFQADNDLPVHLK.[G]</t>
  </si>
  <si>
    <t>P56392 1xOxidation [P40]</t>
  </si>
  <si>
    <t>P56392 [32-44]</t>
  </si>
  <si>
    <t>[R].SHYEEGPGK.[N]</t>
  </si>
  <si>
    <t>P17665 1xOxidation [P23]</t>
  </si>
  <si>
    <t>P17665 [17-25]</t>
  </si>
  <si>
    <t>[K].NNPEPWNK.[L]</t>
  </si>
  <si>
    <t>1xOxidation [P5]; 1xTMT6plex [K8]; 1xTMT6plex [N-Term]</t>
  </si>
  <si>
    <t>Q62425 1xOxidation [P53]</t>
  </si>
  <si>
    <t>Q62425 [49-56]</t>
  </si>
  <si>
    <t>[R].LALFNPDVSWDR.[K]</t>
  </si>
  <si>
    <t>Q62425 1xOxidation [P41]</t>
  </si>
  <si>
    <t>Q62425 [36-47]</t>
  </si>
  <si>
    <t>[R].KNNPEPWNK.[L]</t>
  </si>
  <si>
    <t>1xOxidation [P6]; 2xTMT6plex [K1; K9]; 1xTMT6plex [N-Term]</t>
  </si>
  <si>
    <t>Q62425 [48-56]</t>
  </si>
  <si>
    <t>2xOxidation [P4; P6]; 2xTMT6plex [K1; K9]; 1xTMT6plex [N-Term]</t>
  </si>
  <si>
    <t>Q62425 2xOxidation [P51; P53]</t>
  </si>
  <si>
    <t>[R].HGGEDYVFSLLTGYCEPPTGVSLR.[E]</t>
  </si>
  <si>
    <t>1xCarbamidomethyl [C15]; 1xOxidation [P]; 1xTMT6plex [N-Term]</t>
  </si>
  <si>
    <t>Q9D0M3 1xOxidation [P]</t>
  </si>
  <si>
    <t>Q9D0M3 [205-228]</t>
  </si>
  <si>
    <t>[R].EGLYFNPYFPGQAIGMAPPIYTEVLEYDDGTPATMSQVAK.[D]</t>
  </si>
  <si>
    <t>1xOxidation [P/M]; 1xTMT6plex [K40]; 1xTMT6plex [N-Term]</t>
  </si>
  <si>
    <t>Q9D0M3 [229-268]</t>
  </si>
  <si>
    <t>[R].WASEPEHDHR.[K]</t>
  </si>
  <si>
    <t>Q9D0M3 1xOxidation [P280]</t>
  </si>
  <si>
    <t>Q9D0M3 [276-285]</t>
  </si>
  <si>
    <t>[K].EVGWVQQVPNTTTPPATLPSSGP.[-]</t>
  </si>
  <si>
    <t>5xOxidation [P9; P14; P15; P19; P23]; 1xTMT6plex [N-Term]</t>
  </si>
  <si>
    <t>Q9CX80 5xOxidation [P176; P181; P182; P186; P190]</t>
  </si>
  <si>
    <t>Q9CX80 [168-190]</t>
  </si>
  <si>
    <t>[R].GINEGGDLPEELLRNLYESIK.[N]</t>
  </si>
  <si>
    <t>2xDeamidated [N3; N15]; 1xOxidation [P9]; 1xTMT6plex [K21]; 1xTMT6plex [N-Term]</t>
  </si>
  <si>
    <t>O08967 1xOxidation [P232]</t>
  </si>
  <si>
    <t>O08967 [224-244]</t>
  </si>
  <si>
    <t>[R].LSRPLSQLPGK.[A]</t>
  </si>
  <si>
    <t>1xDeamidated [Q7]; 1xOxidation [P4]; 1xTMT6plex [K11]; 1xTMT6plex [N-Term]</t>
  </si>
  <si>
    <t>Q80XN0 1xOxidation [P9]</t>
  </si>
  <si>
    <t>Q80XN0 [6-16]</t>
  </si>
  <si>
    <t>[K].NGNVPNNSVSVYELLK.[G]</t>
  </si>
  <si>
    <t>1xOxidation [P5]; 1xTMT6plex [K16]; 1xTMT6plex [N-Term]</t>
  </si>
  <si>
    <t>A2RSQ0 1xOxidation [P438]</t>
  </si>
  <si>
    <t>A2RSQ0 [434-449]</t>
  </si>
  <si>
    <t>[K].ILDVNDNFPILEK.[T]</t>
  </si>
  <si>
    <t>Q7TMD7 1xOxidation [P267]</t>
  </si>
  <si>
    <t>Q7TMD7 [259-271]</t>
  </si>
  <si>
    <t>[K].IPNIYAIGDVVAGPMLAHK.[A]</t>
  </si>
  <si>
    <t>1xDeamidated [N3]; 1xOxidation [P/M]; 1xTMT6plex [K19]; 1xTMT6plex [N-Term]</t>
  </si>
  <si>
    <t>O08749 1xOxidation [P]</t>
  </si>
  <si>
    <t>O08749 [347-365]</t>
  </si>
  <si>
    <t>[R].RPFTQNLGLEELGIELDPK.[G]</t>
  </si>
  <si>
    <t>1xDeamidated [N6]; 1xOxidation [P18]; 1xTMT6plex [K19]; 1xTMT6plex [N-Term]</t>
  </si>
  <si>
    <t>O08749 1xOxidation [P333]</t>
  </si>
  <si>
    <t>O08749 [316-334]</t>
  </si>
  <si>
    <t>1xOxidation [P18]; 1xTMT6plex [K19]; 1xTMT6plex [N-Term]</t>
  </si>
  <si>
    <t>[K].NETLGGTCLNVGCIPSK.[A]</t>
  </si>
  <si>
    <t>2xCarbamidomethyl [C8; C13]; 1xDeamidated [N10]; 1xOxidation [P15]; 1xTMT6plex [K17]; 1xTMT6plex [N-Term]</t>
  </si>
  <si>
    <t>O08749 1xOxidation [P87]</t>
  </si>
  <si>
    <t>O08749 [73-89]</t>
  </si>
  <si>
    <t>2xCarbamidomethyl [C8; C13]; 1xOxidation [P15]; 1xTMT6plex [K17]; 1xTMT6plex [N-Term]</t>
  </si>
  <si>
    <t>[R].DVPVGSIICITVEKPQDIEAFK.[N]</t>
  </si>
  <si>
    <t>1xCarbamidomethyl [C9]; 1xOxidation [P15]; 2xTMT6plex [K14; K22]; 1xTMT6plex [N-Term]</t>
  </si>
  <si>
    <t>Q8BMF4 1xOxidation [P169]</t>
  </si>
  <si>
    <t>Q8BMF4 [155-176]</t>
  </si>
  <si>
    <t>[R].DVPLGAPLCIIVEK.[Q]</t>
  </si>
  <si>
    <t>1xCarbamidomethyl [C9]; 1xOxidation [P7]; 1xTMT6plex [K14]; 1xTMT6plex [N-Term]</t>
  </si>
  <si>
    <t>Q8BMF4 1xOxidation [P288]</t>
  </si>
  <si>
    <t>Q8BMF4 [282-295]</t>
  </si>
  <si>
    <t>[K].ASAFALQEQPVVNAVIDDATK.[E]</t>
  </si>
  <si>
    <t>1xDeamidated [Q/N]; 1xOxidation [P10]; 1xTMT6plex [K21]; 1xTMT6plex [N-Term]</t>
  </si>
  <si>
    <t>Q9D2G2 1xOxidation [P297]</t>
  </si>
  <si>
    <t>Q9D2G2 [288-308]</t>
  </si>
  <si>
    <t>[R].SPGGSYMPCAPR.[D]</t>
  </si>
  <si>
    <t>1xCarbamidomethyl [C9]; 1xOxidation [P2]; 1xTMT6plex [N-Term]</t>
  </si>
  <si>
    <t>O88839 1xOxidation [P565]</t>
  </si>
  <si>
    <t>O88839 [564-575]</t>
  </si>
  <si>
    <t>[R].SVLLLAYKPMEGNFEEIAR.[D]</t>
  </si>
  <si>
    <t>1xOxidation [P/M]; 1xTMT6plex [K8]; 1xTMT6plex [N-Term]</t>
  </si>
  <si>
    <t>Q3U1J4 1xOxidation [P]</t>
  </si>
  <si>
    <t>Q3U1J4 [929-947]</t>
  </si>
  <si>
    <t>[R].GEPEPIVLTPGTYGLSNALLETPWK.[K]</t>
  </si>
  <si>
    <t>2xOxidation [P10; P23]; 1xTMT6plex [K25]; 1xTMT6plex [N-Term]</t>
  </si>
  <si>
    <t>Q8BTN3 2xOxidation [P150; P163]</t>
  </si>
  <si>
    <t>Q8BTN3 [141-165]</t>
  </si>
  <si>
    <t>[K].EDLENGEDVATCPSCSLIIK.[V]</t>
  </si>
  <si>
    <t>2xCarbamidomethyl [C12; C15]; 1xDeamidated [N5]; 1xOxidation [P13]; 1xTMT6plex [K20]; 1xTMT6plex [N-Term]</t>
  </si>
  <si>
    <t>Q8K0W9 1xOxidation [P49]</t>
  </si>
  <si>
    <t>Q8K0W9 [37-56]</t>
  </si>
  <si>
    <t>[R].AIAELQNPALR.[D]</t>
  </si>
  <si>
    <t>2xDeamidated [Q6; N7]; 1xOxidation [P8]; 1xTMT6plex [N-Term]</t>
  </si>
  <si>
    <t>E9Q7N9 1xOxidation [P1384]</t>
  </si>
  <si>
    <t>E9Q7N9 [1377-1387]</t>
  </si>
  <si>
    <t>[K].GNLEAPFSAQK.[I]</t>
  </si>
  <si>
    <t>2xDeamidated [N2; Q10]; 1xOxidation [P6]; 1xTMT6plex [K11]; 1xTMT6plex [N-Term]</t>
  </si>
  <si>
    <t>A0A1D5RLZ3 1xOxidation [P384]</t>
  </si>
  <si>
    <t>A0A1D5RLZ3 [379-389]</t>
  </si>
  <si>
    <t>[R].TLPGTPGATPPASGSSR.[A]</t>
  </si>
  <si>
    <t>Q08274 2xOxidation [P458; P462]</t>
  </si>
  <si>
    <t>Q08274 [453-469]</t>
  </si>
  <si>
    <t>[R].IFDISWDPYQPNR.[M]</t>
  </si>
  <si>
    <t>2xDeamidated [Q10; N12]; 2xOxidation [P8; P11]; 1xTMT6plex [N-Term]</t>
  </si>
  <si>
    <t>Q5SQM0 2xOxidation [P160; P163]</t>
  </si>
  <si>
    <t>Q5SQM0 [153-165]</t>
  </si>
  <si>
    <t>[R].VLEAEAASSEVPETDAEEAETLQAK.[E]</t>
  </si>
  <si>
    <t>1xOxidation [P12]; 1xTMT6plex [K25]; 1xTMT6plex [N-Term]</t>
  </si>
  <si>
    <t>Q99MS7 1xOxidation [P870]</t>
  </si>
  <si>
    <t>Q99MS7 [859-883]</t>
  </si>
  <si>
    <t>[R].GQGSEPAAITGGQVGPETPEPPPSPPETR.[S]</t>
  </si>
  <si>
    <t>5xOxidation [P21; P22; P23; P]; 1xTMT6plex [N-Term]</t>
  </si>
  <si>
    <t>Q99MS7 5xOxidation [P281; P282; P283; P]</t>
  </si>
  <si>
    <t>Q99MS7 [261-289]</t>
  </si>
  <si>
    <t>[R].AAVDAGFVPNDMQVGQTGK.[I]</t>
  </si>
  <si>
    <t>1xDeamidated [Q/N]; 1xOxidation [P/M]; 1xTMT6plex [K19]; 1xTMT6plex [N-Term]</t>
  </si>
  <si>
    <t>Q99LC5 1xOxidation [P]</t>
  </si>
  <si>
    <t>Q99LC5 [250-268]</t>
  </si>
  <si>
    <t>[K].GLLPEELTPLILETQK.[Q]</t>
  </si>
  <si>
    <t>1xOxidation [P]; 1xTMT6plex [K16]; 1xTMT6plex [N-Term]</t>
  </si>
  <si>
    <t>Q99LC5 [86-101]</t>
  </si>
  <si>
    <t>[K].DPEAPIFQVADYGIVADLFK.[V]</t>
  </si>
  <si>
    <t>1xOxidation [P5]; 1xTMT6plex [K20]; 1xTMT6plex [N-Term]</t>
  </si>
  <si>
    <t>Q99LC5 1xOxidation [P306]</t>
  </si>
  <si>
    <t>Q99LC5 [302-321]</t>
  </si>
  <si>
    <t>[K].EIIAVSCGPSQCQETIR.[T]</t>
  </si>
  <si>
    <t>2xCarbamidomethyl [C7; C12]; 1xOxidation [P9]; 1xTMT6plex [N-Term]</t>
  </si>
  <si>
    <t>Q9DCW4 1xOxidation [P68]</t>
  </si>
  <si>
    <t>Q9DCW4 [60-76]</t>
  </si>
  <si>
    <t>[K].LTFPGGLLIGCSPGFMNVPK.[I]</t>
  </si>
  <si>
    <t>1xCarbamidomethyl [C11]; 2xOxidation [P/M]; 1xTMT6plex [K20]; 1xTMT6plex [N-Term]</t>
  </si>
  <si>
    <t>Q921G7 2xOxidation [P]</t>
  </si>
  <si>
    <t>Q921G7 [376-395]</t>
  </si>
  <si>
    <t>[K].TCDIKDPSQNINWVVPEGGGGPAYNGM.[-]</t>
  </si>
  <si>
    <t>1xCarbamidomethyl [C2]; 1xDeamidated [N25]; 2xOxidation [P22; P/M]; 1xTMT6plex [K5]; 1xTMT6plex [N-Term]</t>
  </si>
  <si>
    <t>Q921G7 2xOxidation [P611; P]</t>
  </si>
  <si>
    <t>Q921G7 [590-616]</t>
  </si>
  <si>
    <t>1xCarbamidomethyl [C2]; 1xDeamidated [N25]; 3xOxidation [P16; M27; P]; 1xTMT6plex [K5]; 1xTMT6plex [N-Term]</t>
  </si>
  <si>
    <t>Q921G7 3xOxidation [P605; P]</t>
  </si>
  <si>
    <t>[R].FCPAGVYEFVPLEQGDGFR.[L]</t>
  </si>
  <si>
    <t>1xCarbamidomethyl [C2]; 1xDeamidated [Q14]; 1xOxidation [P11]; 1xTMT6plex [N-Term]</t>
  </si>
  <si>
    <t>Q921G7 1xOxidation [P569]</t>
  </si>
  <si>
    <t>Q921G7 [559-577]</t>
  </si>
  <si>
    <t>1xCarbamidomethyl [C2]; 1xOxidation [P/M]; 1xTMT6plex [K5]; 1xTMT6plex [N-Term]</t>
  </si>
  <si>
    <t>Q921G7 1xOxidation [P]</t>
  </si>
  <si>
    <t>1xCarbamidomethyl [C2]; 1xOxidation [P3]; 1xTMT6plex [N-Term]</t>
  </si>
  <si>
    <t>Q921G7 1xOxidation [P561]</t>
  </si>
  <si>
    <t>1xCarbamidomethyl [C2]; 2xDeamidated [N/Q]; 2xOxidation [P/M]; 1xTMT6plex [K5]; 1xTMT6plex [N-Term]</t>
  </si>
  <si>
    <t>1xCarbamidomethyl [C2]; 2xDeamidated [N12; N25]; 1xOxidation [P]; 1xTMT6plex [K5]; 1xTMT6plex [N-Term]</t>
  </si>
  <si>
    <t>[K].DPSQNINWVVPEGGGGPAYNGM.[-]</t>
  </si>
  <si>
    <t>1xDeamidated [N20]; 2xOxidation [P17; M22]; 1xTMT6plex [N-Term]</t>
  </si>
  <si>
    <t>Q921G7 2xOxidation [P611; ]</t>
  </si>
  <si>
    <t>Q921G7 [595-616]</t>
  </si>
  <si>
    <t>1xDeamidated [N20]; 3xOxidation [P11; P17; M22]; 1xTMT6plex [N-Term]</t>
  </si>
  <si>
    <t>Q921G7 3xOxidation [P605; P611; ]</t>
  </si>
  <si>
    <t>[R].VDHTVGWPLDR.[H]</t>
  </si>
  <si>
    <t>Q921G7 1xOxidation [P297]</t>
  </si>
  <si>
    <t>Q921G7 [290-300]</t>
  </si>
  <si>
    <t>[K].SGDAAIVDMVPGKPMCVESFSDYPPLGR.[F]</t>
  </si>
  <si>
    <t>1xCarbamidomethyl [C16]; 1xOxidation [P/M]; 1xTMT6plex [K13]; 1xTMT6plex [N-Term]</t>
  </si>
  <si>
    <t>P10126 1xOxidation [P]</t>
  </si>
  <si>
    <t>P10126 [396-423]</t>
  </si>
  <si>
    <t>[K].SGDAAIVEMVPGKPMCVESFSQYPPLGR.[F]</t>
  </si>
  <si>
    <t>P62631 1xOxidation [P]</t>
  </si>
  <si>
    <t>P62631 [396-423]</t>
  </si>
  <si>
    <t>[R].YVEPIEDVPCGNIVGLVGVDQFLVK.[T]</t>
  </si>
  <si>
    <t>1xCarbamidomethyl [C10]; 1xOxidation [P9]; 1xTMT6plex [K25]; 1xTMT6plex [N-Term]</t>
  </si>
  <si>
    <t>P58252 1xOxidation [P465]</t>
  </si>
  <si>
    <t>P58252 [457-481]</t>
  </si>
  <si>
    <t>[K].IWCFGPDGTGPNILTDITK.[G]</t>
  </si>
  <si>
    <t>1xCarbamidomethyl [C3]; 1xOxidation [P6]; 1xTMT6plex [K19]; 1xTMT6plex [N-Term]</t>
  </si>
  <si>
    <t>P58252 1xOxidation [P654]</t>
  </si>
  <si>
    <t>P58252 [649-667]</t>
  </si>
  <si>
    <t>1xCarbamidomethyl [C3]; 2xOxidation [P6; P11]; 1xTMT6plex [K19]; 1xTMT6plex [N-Term]</t>
  </si>
  <si>
    <t>P58252 2xOxidation [P654; P659]</t>
  </si>
  <si>
    <t>[K].DLEEDHACIPIK.[K]</t>
  </si>
  <si>
    <t>1xCarbamidomethyl [C8]; 1xOxidation [P10]; 1xTMT6plex [K12]; 1xTMT6plex [N-Term]</t>
  </si>
  <si>
    <t>P58252 1xOxidation [P569]</t>
  </si>
  <si>
    <t>P58252 [560-571]</t>
  </si>
  <si>
    <t>[K].ANPVPDGHSR.[W]</t>
  </si>
  <si>
    <t>1xDeamidated [N2]; 1xOxidation [P5]; 1xTMT6plex [N-Term]</t>
  </si>
  <si>
    <t>Q4PZA2 1xOxidation [P139]</t>
  </si>
  <si>
    <t>Q4PZA2 [135-144]</t>
  </si>
  <si>
    <t>[R].NPPVNSLSLECLTEFTISLEK.[L]</t>
  </si>
  <si>
    <t>1xCarbamidomethyl [C11]; 1xOxidation [P3]; 1xTMT6plex [K21]; 1xTMT6plex [N-Term]</t>
  </si>
  <si>
    <t>P42125 1xOxidation [P53]</t>
  </si>
  <si>
    <t>P42125 [51-71]</t>
  </si>
  <si>
    <t>[R].GGRVPLPINDMK.[E]</t>
  </si>
  <si>
    <t>2xOxidation [P5; P7]; 1xTMT6plex [K12]; 1xTMT6plex [N-Term]</t>
  </si>
  <si>
    <t>O70258 2xOxidation [P212; P214]</t>
  </si>
  <si>
    <t>O70258 [208-219]</t>
  </si>
  <si>
    <t>3xOxidation [P5; P7; M11]; 1xTMT6plex [K12]; 1xTMT6plex [N-Term]</t>
  </si>
  <si>
    <t>O70258 3xOxidation [P212; P214; ]</t>
  </si>
  <si>
    <t>[R].TPVLPSGPPIADPWAPSSPTR.[K]</t>
  </si>
  <si>
    <t>5xOxidation [P8; P9; P13; P16; P19]; 1xTMT6plex [N-Term]</t>
  </si>
  <si>
    <t>Q91W69 5xOxidation [P377; P378; P382; P385; P388]</t>
  </si>
  <si>
    <t>Q91W69 [370-390]</t>
  </si>
  <si>
    <t>[R].VVNITSPTHDGSSR.[S]</t>
  </si>
  <si>
    <t>1xDeamidated [N3]; 1xOxidation [P7]; 1xTMT6plex [N-Term]</t>
  </si>
  <si>
    <t>Q9JHC9 1xOxidation [P364]</t>
  </si>
  <si>
    <t>Q9JHC9 [358-371]</t>
  </si>
  <si>
    <t>[K].GIPLPTGDTSPEPELLPGDPLPPPK.[E]</t>
  </si>
  <si>
    <t>5xOxidation [P11; P13; P17; P]; 1xTMT6plex [K25]; 1xTMT6plex [N-Term]</t>
  </si>
  <si>
    <t>Q9Z1D1 5xOxidation [P43; P45; P49; P]</t>
  </si>
  <si>
    <t>Q9Z1D1 [33-57]</t>
  </si>
  <si>
    <t>[K].DLPAIPGVTSPTSDEPPMQASQSQLPSSPEDK.[R]</t>
  </si>
  <si>
    <t>1xOxidation [P]; 1xTMT6plex [K32]; 1xTMT6plex [N-Term]</t>
  </si>
  <si>
    <t>Q60876 1xOxidation [P]</t>
  </si>
  <si>
    <t>Q60876 [73-104]</t>
  </si>
  <si>
    <t>5xOxidation [P11; P16; P17; M18; P26]; 1xTMT6plex [K32]; 1xTMT6plex [N-Term]</t>
  </si>
  <si>
    <t>Q60876 5xOxidation [P83; P88; P89; P98; ]</t>
  </si>
  <si>
    <t>[K].TPPKDLPAIPGVTSPTSDEPPMQASQSQLPSSPEDK.[R]</t>
  </si>
  <si>
    <t>5xOxidation [P3; P7; P10; P15; M22]; 2xTMT6plex [K4; K36]; 1xTMT6plex [N-Term]</t>
  </si>
  <si>
    <t>Q60876 5xOxidation [P71; P75; P78; P83; ]</t>
  </si>
  <si>
    <t>Q60876 [69-104]</t>
  </si>
  <si>
    <t>[K].DLPAIPGVTSPTSDEPPMQASQSQLPSSPEDKR.[A]</t>
  </si>
  <si>
    <t>5xOxidation [P6; P11; P16; P17; M18]; 1xTMT6plex [K32]; 1xTMT6plex [N-Term]</t>
  </si>
  <si>
    <t>Q60876 5xOxidation [P78; P83; P88; P89; ]</t>
  </si>
  <si>
    <t>Q60876 [73-105]</t>
  </si>
  <si>
    <t>[R].LVPAGEAAPEPPPK.[V]</t>
  </si>
  <si>
    <t>3xOxidation [P9; P11; P12]; 1xTMT6plex [K14]; 1xTMT6plex [N-Term]</t>
  </si>
  <si>
    <t>D3YUP5 3xOxidation [P156; P158; P159]</t>
  </si>
  <si>
    <t>D3YUP5 [148-161]</t>
  </si>
  <si>
    <t>[K].LGSLLTPEQLSQLR.[Q]</t>
  </si>
  <si>
    <t>1xDeamidated [Q12]; 1xOxidation [P7]; 1xTMT6plex [N-Term]</t>
  </si>
  <si>
    <t>Q6P3A2 1xOxidation [P153]</t>
  </si>
  <si>
    <t>Q6P3A2 [147-160]</t>
  </si>
  <si>
    <t>[R].ITSVQPPTGLQEWLK.[M]</t>
  </si>
  <si>
    <t>1xDeamidated [Q11]; 1xOxidation [P7]; 1xTMT6plex [K15]; 1xTMT6plex [N-Term]</t>
  </si>
  <si>
    <t>Q8VBV4 1xOxidation [P234]</t>
  </si>
  <si>
    <t>Q8VBV4 [228-242]</t>
  </si>
  <si>
    <t>[R].GGPEPPASSEMDDNSLSPEACYECK.[I]</t>
  </si>
  <si>
    <t>2xCarbamidomethyl [C21; C24]; 5xOxidation [P3; P5; P6; M11; P18]; 1xTMT6plex [K25]; 1xTMT6plex [N-Term]</t>
  </si>
  <si>
    <t>Q61554 5xOxidation [P2699; P2701; P2702; P2714; ]</t>
  </si>
  <si>
    <t>Q61554 [2697-2721]</t>
  </si>
  <si>
    <t>[R].GQCVNTPGDFECK.[C]</t>
  </si>
  <si>
    <t>2xCarbamidomethyl [C3; C12]; 1xDeamidated [N5]; 1xOxidation [P7]; 1xTMT6plex [K13]; 1xTMT6plex [N-Term]</t>
  </si>
  <si>
    <t>Q61554 1xOxidation [P1092]</t>
  </si>
  <si>
    <t>Q61554 [1086-1098]</t>
  </si>
  <si>
    <t>2xCarbamidomethyl [C3; C12]; 1xOxidation [P7]; 1xTMT6plex [K13]; 1xTMT6plex [N-Term]</t>
  </si>
  <si>
    <t>[R].SCTDIDECEDNPNICDGGQCTNIPGEYR.[C]</t>
  </si>
  <si>
    <t>4xCarbamidomethyl [C2; C8; C15; C20]; 1xOxidation [P24]; 1xTMT6plex [N-Term]</t>
  </si>
  <si>
    <t>Q61554 1xOxidation [P1260]</t>
  </si>
  <si>
    <t>Q61554 [1237-1264]</t>
  </si>
  <si>
    <t>4xCarbamidomethyl [C2; C8; C15; C20]; 2xDeamidated [N/Q]; 1xOxidation [P24]; 1xTMT6plex [N-Term]</t>
  </si>
  <si>
    <t>[R].GALPCELDQMHPGPDRPETR.[K]</t>
  </si>
  <si>
    <t>1xCarbamidomethyl [C5]; 2xOxidation [P14; P17]; 1xTMT6plex [N-Term]</t>
  </si>
  <si>
    <t>P41438 2xOxidation [P231; P234]</t>
  </si>
  <si>
    <t>P41438 [218-237]</t>
  </si>
  <si>
    <t>[R].VPLILGSPEDVQEYLSCVQR.[N]</t>
  </si>
  <si>
    <t>1xCarbamidomethyl [C17]; 1xOxidation [P8]; 1xTMT6plex [N-Term]</t>
  </si>
  <si>
    <t>P70695 1xOxidation [P322]</t>
  </si>
  <si>
    <t>P70695 [315-334]</t>
  </si>
  <si>
    <t>[K].GVVPLAGTNGETTTQGLDGLSER.[C]</t>
  </si>
  <si>
    <t>P05064 1xOxidation [P115]</t>
  </si>
  <si>
    <t>P05064 [112-134]</t>
  </si>
  <si>
    <t>2xDeamidated [N9; Q15]; 1xOxidation [P4]; 1xTMT6plex [N-Term]</t>
  </si>
  <si>
    <t>[R].TVPPAVPGVTFLSGGQSEEEASLNLNAINR.[C]</t>
  </si>
  <si>
    <t>1xDeamidated [N29]; 2xOxidation [P4; P7]; 1xTMT6plex [N-Term]</t>
  </si>
  <si>
    <t>P05063 2xOxidation [P263; P266]</t>
  </si>
  <si>
    <t>P05063 [260-289]</t>
  </si>
  <si>
    <t>Fructose-bisphosphate aldolase C OS=Mus musculus OX=10090 GN=Aldoc PE=1 SV=4
Fructose-bisphosphate aldolase A OS=Mus musculus OX=10090 GN=Aldoa PE=1 SV=2</t>
  </si>
  <si>
    <t>[R].YASICQQNGIVPIVEPEILPDGDHDLK.[R]</t>
  </si>
  <si>
    <t>1xCarbamidomethyl [C5]; 1xDeamidated [N/Q]; 2xOxidation [P12; P16]; 1xTMT6plex [K27]; 1xTMT6plex [N-Term]</t>
  </si>
  <si>
    <t>P05063 2xOxidation [P185; P189]; P05064 2xOxidation [P185; P189]</t>
  </si>
  <si>
    <t>P05063; P05064</t>
  </si>
  <si>
    <t>P05063 [174-200]; P05064 [174-200]</t>
  </si>
  <si>
    <t>[R].YASICQQNGIVPIVEPEILPDGDHDLKR.[C]</t>
  </si>
  <si>
    <t>1xCarbamidomethyl [C5]; 1xDeamidated [N8]; 2xOxidation [P12; P16]; 1xTMT6plex [K27]; 1xTMT6plex [N-Term]</t>
  </si>
  <si>
    <t>P05063 [174-201]; P05064 [174-201]</t>
  </si>
  <si>
    <t>1xCarbamidomethyl [C5]; 1xDeamidated [Q/N]; 1xOxidation [P12]; 1xTMT6plex [K27]; 1xTMT6plex [N-Term]</t>
  </si>
  <si>
    <t>P05063 1xOxidation [P185]; P05064 1xOxidation [P185]</t>
  </si>
  <si>
    <t>1xCarbamidomethyl [C5]; 1xOxidation [P12]; 1xTMT6plex [K27]; 1xTMT6plex [N-Term]</t>
  </si>
  <si>
    <t>1xCarbamidomethyl [C5]; 2xDeamidated [Q/N]; 1xOxidation [P12]; 1xTMT6plex [K27]; 1xTMT6plex [N-Term]</t>
  </si>
  <si>
    <t>1xCarbamidomethyl [C5]; 3xDeamidated [Q6; Q7; N8]; 1xOxidation [P12]; 1xTMT6plex [K27]; 1xTMT6plex [N-Term]</t>
  </si>
  <si>
    <t>[K].VLLIHSGGYSQRLPNASALGK.[I]</t>
  </si>
  <si>
    <t>2xDeamidated [Q11; N15]; 1xOxidation [P14]; 1xTMT6plex [K21]; 1xTMT6plex [N-Term]</t>
  </si>
  <si>
    <t>G5E8F4 1xOxidation [P114]</t>
  </si>
  <si>
    <t>G5E8F4 [101-121]</t>
  </si>
  <si>
    <t>[R].SGLGELILPENEPGSSIMPGK.[V]</t>
  </si>
  <si>
    <t>1xDeamidated [N11]; 1xOxidation [P/M]; 1xTMT6plex [K21]; 1xTMT6plex [N-Term]</t>
  </si>
  <si>
    <t>P97807 1xOxidation [P]</t>
  </si>
  <si>
    <t>P97807 [348-368]</t>
  </si>
  <si>
    <t>1xDeamidated [N11]; 2xOxidation [P9; M18]; 1xTMT6plex [K21]; 1xTMT6plex [N-Term]</t>
  </si>
  <si>
    <t>P97807 2xOxidation [P356; ]</t>
  </si>
  <si>
    <t>[K].LNDHFPLVVWQTGSGTQTNMNVNEVISNR.[A]</t>
  </si>
  <si>
    <t>1xDeamidated [N2]; 2xOxidation [P6; M20]; 1xTMT6plex [N-Term]</t>
  </si>
  <si>
    <t>P97807 2xOxidation [P134; ]</t>
  </si>
  <si>
    <t>P97807 [129-157]</t>
  </si>
  <si>
    <t>[K].ETAIELGYLTAEQFDEWVKPK.[D]</t>
  </si>
  <si>
    <t>1xDeamidated [Q13]; 1xOxidation [P20]; 2xTMT6plex [K19; K21]; 1xTMT6plex [N-Term]</t>
  </si>
  <si>
    <t>P97807 1xOxidation [P500]</t>
  </si>
  <si>
    <t>P97807 [481-501]</t>
  </si>
  <si>
    <t>1xOxidation [P/M]; 1xTMT6plex [K21]; 1xTMT6plex [N-Term]</t>
  </si>
  <si>
    <t>1xOxidation [P20]; 2xTMT6plex [K19; K21]; 1xTMT6plex [N-Term]</t>
  </si>
  <si>
    <t>[K].VAALTGLPFVTAPNK.[F]</t>
  </si>
  <si>
    <t>1xOxidation [P8]; 1xTMT6plex [K15]; 1xTMT6plex [N-Term]</t>
  </si>
  <si>
    <t>P97807 1xOxidation [P301]</t>
  </si>
  <si>
    <t>P97807 [294-308]</t>
  </si>
  <si>
    <t>2xOxidation [P6; M20]; 1xTMT6plex [N-Term]</t>
  </si>
  <si>
    <t>[K].SLSLDPGQSLEPHPEGPQR.[L]</t>
  </si>
  <si>
    <t>2xDeamidated [Q8; Q18]; 1xOxidation [P12]; 1xTMT6plex [N-Term]</t>
  </si>
  <si>
    <t>P52734 1xOxidation [P125]</t>
  </si>
  <si>
    <t>P52734 [114-132]</t>
  </si>
  <si>
    <t>[K].VPTLSPLTQQPQTPEQR.[G]</t>
  </si>
  <si>
    <t>Q8R080 1xOxidation [P395]</t>
  </si>
  <si>
    <t>Q8R080 [394-410]</t>
  </si>
  <si>
    <t>[K].YAYFNGCSSPTAPLSPMSPPGYK.[L]</t>
  </si>
  <si>
    <t>1xCarbamidomethyl [C7]; 1xDeamidated [N5]; 5xOxidation [P13; P16; M17; P19; P20]; 1xTMT6plex [K23]; 1xTMT6plex [N-Term]</t>
  </si>
  <si>
    <t>P23242 5xOxidation [P277; P280; P283; P284; ]</t>
  </si>
  <si>
    <t>P23242 [265-287]</t>
  </si>
  <si>
    <t>[R].DASQPVER.[A]</t>
  </si>
  <si>
    <t>1xDeamidated [Q4]; 1xOxidation [P5]; 1xTMT6plex [N-Term]</t>
  </si>
  <si>
    <t>Q8CFJ9 1xOxidation [P334]</t>
  </si>
  <si>
    <t>Q8CFJ9 [330-337]</t>
  </si>
  <si>
    <t>[K].EVQDQPGLR.[L]</t>
  </si>
  <si>
    <t>1xDeamidated [Q3]; 1xOxidation [P6]; 1xTMT6plex [N-Term]</t>
  </si>
  <si>
    <t>Q8CFX1 1xOxidation [P432]</t>
  </si>
  <si>
    <t>Q8CFX1 [427-435]</t>
  </si>
  <si>
    <t>[R].VLVSPTNPPGATSSCQK.[A]</t>
  </si>
  <si>
    <t>1xCarbamidomethyl [C15]; 1xDeamidated [N7]; 2xOxidation [P8; P9]; 1xTMT6plex [K17]; 1xTMT6plex [N-Term]</t>
  </si>
  <si>
    <t>Q9Z1Z0 2xOxidation [P296; P297]</t>
  </si>
  <si>
    <t>Q9Z1Z0 [289-305]</t>
  </si>
  <si>
    <t>[R].GPSPSSPTPPPAAAPAEQAPR.[A]</t>
  </si>
  <si>
    <t>1xDeamidated [Q18]; 6xOxidation [P2; P4; P7; P9; P10; P11]; 1xTMT6plex [N-Term]</t>
  </si>
  <si>
    <t>Q8K3I9 6xOxidation [P95; P97; P100; P102; P103; P104]</t>
  </si>
  <si>
    <t>Q8K3I9 [94-114]</t>
  </si>
  <si>
    <t>[K].VYEGSILEADCDILIPAASEK.[Q]</t>
  </si>
  <si>
    <t>1xCarbamidomethyl [C11]; 1xOxidation [P16]; 1xTMT6plex [K21]; 1xTMT6plex [N-Term]</t>
  </si>
  <si>
    <t>P26443 1xOxidation [P381]</t>
  </si>
  <si>
    <t>P26443 [366-386]</t>
  </si>
  <si>
    <t>[K].GVEVTVGHEQEEGGKWPYAGTAEAIK.[A]</t>
  </si>
  <si>
    <t>1xOxidation [P17]; 2xTMT6plex [K15; K26]; 1xTMT6plex [N-Term]</t>
  </si>
  <si>
    <t>Q9D172 1xOxidation [P203]</t>
  </si>
  <si>
    <t>Q9D172 [187-212]</t>
  </si>
  <si>
    <t>[K].KPIGLCCIAPVLAAK.[V]</t>
  </si>
  <si>
    <t>2xCarbamidomethyl [C6; C7]; 1xOxidation [P]; 2xTMT6plex [K1; K15]; 1xTMT6plex [N-Term]</t>
  </si>
  <si>
    <t>Q9D172 1xOxidation [P]</t>
  </si>
  <si>
    <t>Q9D172 [169-183]</t>
  </si>
  <si>
    <t>[K].LVINGKPITIFQER.[D]</t>
  </si>
  <si>
    <t>1xDeamidated [N4]; 1xOxidation [P7]; 1xTMT6plex [K6]; 1xTMT6plex [N-Term]</t>
  </si>
  <si>
    <t>P16858 1xOxidation [P71]</t>
  </si>
  <si>
    <t>P16858 [65-78]</t>
  </si>
  <si>
    <t>[R].DPTNIKWGEAGAEYVVESTGVFTTMEK.[A]</t>
  </si>
  <si>
    <t>1xOxidation [P2]; 2xTMT6plex [K6; K27]; 1xTMT6plex [N-Term]</t>
  </si>
  <si>
    <t>P16858 1xOxidation [P80]</t>
  </si>
  <si>
    <t>P16858 [79-105]</t>
  </si>
  <si>
    <t>1xOxidation [P7]; 1xTMT6plex [K6]; 1xTMT6plex [N-Term]</t>
  </si>
  <si>
    <t>[R].GAAQNIIPASTGAAK.[A]</t>
  </si>
  <si>
    <t>P16858 1xOxidation [P206]</t>
  </si>
  <si>
    <t>P16858 [199-213]</t>
  </si>
  <si>
    <t>[K].IVSNASCTTNCLAPLAK.[V]</t>
  </si>
  <si>
    <t>2xCarbamidomethyl [C7; C11]; 1xDeamidated [N]; 1xOxidation [P14]; 1xTMT6plex [K17]; 1xTMT6plex [N-Term]</t>
  </si>
  <si>
    <t>P16858 1xOxidation [P157]</t>
  </si>
  <si>
    <t>P16858 [144-160]</t>
  </si>
  <si>
    <t>2xCarbamidomethyl [C7; C11]; 1xOxidation [P14]; 1xTMT6plex [K17]; 1xTMT6plex [N-Term]</t>
  </si>
  <si>
    <t>Glyceraldehyde-3-phosphate dehydrogenase, testis-specific OS=Mus musculus OX=10090 GN=Gapdhs PE=1 SV=1
Glyceraldehyde-3-phosphate dehydrogenase OS=Mus musculus OX=10090 GN=Gapdh PE=1 SV=2</t>
  </si>
  <si>
    <t>[R].VPTPNVSVVDLTCR.[L]</t>
  </si>
  <si>
    <t>1xCarbamidomethyl [C13]; 1xOxidation [P4]; 1xTMT6plex [N-Term]</t>
  </si>
  <si>
    <t>Q64467 1xOxidation [P342]; P16858 1xOxidation [P236]</t>
  </si>
  <si>
    <t>Q64467; P16858</t>
  </si>
  <si>
    <t>Q64467 [339-352]; P16858 [233-246]</t>
  </si>
  <si>
    <t>[R].IYDWMPEQPNIFQVEQLER.[L]</t>
  </si>
  <si>
    <t>1xOxidation [P/M]; 1xTMT6plex [N-Term]</t>
  </si>
  <si>
    <t>Q8C0L9 1xOxidation [P]</t>
  </si>
  <si>
    <t>Q8C0L9 [614-632]</t>
  </si>
  <si>
    <t>[R].SNSVDTGPSSSLSTPTEPLSPTSSLGEER.[N]</t>
  </si>
  <si>
    <t>1xDeamidated [N2]; 1xOxidation [P8]; 1xTMT6plex [N-Term]</t>
  </si>
  <si>
    <t>Q9Z1E4 1xOxidation [P716]</t>
  </si>
  <si>
    <t>Q9Z1E4 [709-737]</t>
  </si>
  <si>
    <t>[R].EIWGVEPSDLQIPPPNLPKD.[-]</t>
  </si>
  <si>
    <t>1xDeamidated [Q11]; 1xOxidation [P13]; 1xTMT6plex [K19]; 1xTMT6plex [N-Term]</t>
  </si>
  <si>
    <t>Q8CI94 1xOxidation [P836]</t>
  </si>
  <si>
    <t>Q8CI94 [824-843]</t>
  </si>
  <si>
    <t>[R].EIWGVEPSDLQIPPPNLPK.[D]</t>
  </si>
  <si>
    <t>2xOxidation [P7; P13]; 1xTMT6plex [K19]; 1xTMT6plex [N-Term]</t>
  </si>
  <si>
    <t>Q8CI94 2xOxidation [P830; P836]</t>
  </si>
  <si>
    <t>Q8CI94 [824-842]</t>
  </si>
  <si>
    <t>[K].ARPEFMLPVHFYGR.[V]</t>
  </si>
  <si>
    <t>Q9ET01 1xOxidation [P195]</t>
  </si>
  <si>
    <t>Q9ET01 [193-206]</t>
  </si>
  <si>
    <t>2xOxidation [P3; M6]; 1xTMT6plex [N-Term]</t>
  </si>
  <si>
    <t>Q9ET01 2xOxidation [P195; ]</t>
  </si>
  <si>
    <t>[R].WLVLCNPGLAEVIAER.[I]</t>
  </si>
  <si>
    <t>1xCarbamidomethyl [C5]; 1xOxidation [P7]; 1xTMT6plex [N-Term]</t>
  </si>
  <si>
    <t>Q9WUB3 1xOxidation [P498]</t>
  </si>
  <si>
    <t>Q9WUB3 [492-507]</t>
  </si>
  <si>
    <t>[K].VAIQLNDTHPSLAIPELMR.[I]</t>
  </si>
  <si>
    <t>1xDeamidated [N6]; 1xOxidation [P15]; 1xTMT6plex [N-Term]</t>
  </si>
  <si>
    <t>Q9WUB3 1xOxidation [P348]</t>
  </si>
  <si>
    <t>Q9WUB3 [334-352]</t>
  </si>
  <si>
    <t>Q9WUB3 1xOxidation [P]</t>
  </si>
  <si>
    <t>[R].AALAQAADCEVEQWNSDDPIPR.[K]</t>
  </si>
  <si>
    <t>1xCarbamidomethyl [C9]; 2xOxidation [P19; P21]; 1xTMT6plex [N-Term]</t>
  </si>
  <si>
    <t>Q91Z53 2xOxidation [P39; P41]</t>
  </si>
  <si>
    <t>Q91Z53 [21-42]</t>
  </si>
  <si>
    <t>[KR].SYGIPFIETSAK.[T]</t>
  </si>
  <si>
    <t>1xOxidation [P5]; 1xTMT6plex [K12]; 1xTMT6plex [N-Term]</t>
  </si>
  <si>
    <t>P08556 1xOxidation [P140]</t>
  </si>
  <si>
    <t>P08556 [136-147]</t>
  </si>
  <si>
    <t>[R].LPPSDSGQSELLK.[S]</t>
  </si>
  <si>
    <t>1xOxidation [P3]; 1xTMT6plex [K13]; 1xTMT6plex [N-Term]</t>
  </si>
  <si>
    <t>L7N209 1xOxidation [P242]</t>
  </si>
  <si>
    <t>L7N209 [240-252]</t>
  </si>
  <si>
    <t>[K].LLIALEPEAASVYCRK.[L]</t>
  </si>
  <si>
    <t>1xCarbamidomethyl [C14]; 1xOxidation [P7]; 1xTMT6plex [K16]; 1xTMT6plex [N-Term]</t>
  </si>
  <si>
    <t>Q9CZJ2 1xOxidation [P243]</t>
  </si>
  <si>
    <t>Q9CZJ2 [237-252]</t>
  </si>
  <si>
    <t>Heat shock 70 kDa protein 1A OS=Mus musculus OX=10090 GN=Hspa1a PE=1 SV=2
Heat shock cognate 71 kDa protein OS=Mus musculus OX=10090 GN=Hspa8 PE=1 SV=1
Heat shock 70 kDa protein 1B OS=Mus musculus OX=10090 GN=Hspa1b PE=1 SV=3
Heat shock-related 70 kDa protein 2 OS=Mus musculus OX=10090 GN=Hspa2 PE=1 SV=2</t>
  </si>
  <si>
    <t>[R].TTPSYVAFTDTER.[L]</t>
  </si>
  <si>
    <t>Q61696 1xOxidation [P39]; P63017 1xOxidation [P39]; P17879 1xOxidation [P39]; P17156 1xOxidation [P40]</t>
  </si>
  <si>
    <t>Q61696; P63017; P17879; P17156</t>
  </si>
  <si>
    <t>Q61696 [37-49]; P63017 [37-49]; P17879 [37-49]; P17156 [38-50]</t>
  </si>
  <si>
    <t>[K].LYQSAGGMPGGMPGGFPGGGAPPSGGASSGPTIEEVD.[-]</t>
  </si>
  <si>
    <t>1xDeamidated [Q3]; 1xOxidation [P/M]; 1xTMT6plex [N-Term]</t>
  </si>
  <si>
    <t>P63017 1xOxidation [P]</t>
  </si>
  <si>
    <t>P63017 [610-646]</t>
  </si>
  <si>
    <t>[R].LPPGVDPAAVTSALSPEGVLSIQATPASAQAQLPSPPAAK.[-]</t>
  </si>
  <si>
    <t>5xOxidation [P16; P26; P34; P36; P37]; 1xTMT6plex [K40]; 1xTMT6plex [N-Term]</t>
  </si>
  <si>
    <t>Q5EBG6 5xOxidation [P138; P148; P156; P158; P159]</t>
  </si>
  <si>
    <t>Q5EBG6 [123-162]</t>
  </si>
  <si>
    <t>[K].AVCGPAGSQLVLLK.[L]</t>
  </si>
  <si>
    <t>1xCarbamidomethyl [C3]; 1xOxidation [P5]; 1xTMT6plex [K14]; 1xTMT6plex [N-Term]</t>
  </si>
  <si>
    <t>P26928 1xOxidation [P569]</t>
  </si>
  <si>
    <t>P26928 [565-578]</t>
  </si>
  <si>
    <t>[R].KGFNEGLWEIENNPGVK.[F]</t>
  </si>
  <si>
    <t>1xDeamidated [N4]; 1xOxidation [P14]; 2xTMT6plex [K1; K17]; 1xTMT6plex [N-Term]</t>
  </si>
  <si>
    <t>Q9JMG7 1xOxidation [P92]</t>
  </si>
  <si>
    <t>Q9JMG7 [79-95]</t>
  </si>
  <si>
    <t>[R].LQAALDNEAGGRPAMEPGNGSLDLGGDAAGR.[S]</t>
  </si>
  <si>
    <t>1xDeamidated [N19]; 1xOxidation [P/M]; 1xTMT6plex [N-Term]</t>
  </si>
  <si>
    <t>Q8VEK3 1xOxidation [P]</t>
  </si>
  <si>
    <t>Q8VEK3 [38-68]</t>
  </si>
  <si>
    <t>[K].ATGPPVSELITK.[A]</t>
  </si>
  <si>
    <t>1xOxidation [P4]; 1xTMT6plex [K12]; 1xTMT6plex [N-Term]</t>
  </si>
  <si>
    <t>P43276 1xOxidation [P38]</t>
  </si>
  <si>
    <t>P43276 [35-46]</t>
  </si>
  <si>
    <t>[R].AIQSLAGSQSASDKPSQR.[S]</t>
  </si>
  <si>
    <t>1xDeamidated [Q3]; 1xOxidation [P15]; 1xTMT6plex [K14]; 1xTMT6plex [N-Term]</t>
  </si>
  <si>
    <t>Q99MY8 1xOxidation [P1667]</t>
  </si>
  <si>
    <t>Q99MY8 [1653-1670]</t>
  </si>
  <si>
    <t>[K].ATPGPEPK.[G]</t>
  </si>
  <si>
    <t>P23813 1xOxidation [P217]</t>
  </si>
  <si>
    <t>P23813 [213-220]</t>
  </si>
  <si>
    <t>[K].AAQQLQQEGGLGPPPPPPPPSPR.[R]</t>
  </si>
  <si>
    <t>3xDeamidated [Q4; Q6; Q7]; 2xOxidation [P15; P16]; 1xTMT6plex [N-Term]</t>
  </si>
  <si>
    <t>Q9EQM3 2xOxidation [P265; P266]</t>
  </si>
  <si>
    <t>Q9EQM3 [251-273]</t>
  </si>
  <si>
    <t>[R].ANLPLPLGPVQTPQVLPPMR.[D]</t>
  </si>
  <si>
    <t>1xDeamidated [N2]; 3xOxidation [P9; P13; M19]; 1xTMT6plex [N-Term]</t>
  </si>
  <si>
    <t>Q8VIH1 3xOxidation [P292; P296; P]</t>
  </si>
  <si>
    <t>Q8VIH1 [284-303]</t>
  </si>
  <si>
    <t>[K].FILDGWHEMEPENPLFQPSPSMNNLVAQK.[K]</t>
  </si>
  <si>
    <t>1xDeamidated [N]; 3xOxidation [P11; P14; M/P]; 1xTMT6plex [K29]; 1xTMT6plex [N-Term]</t>
  </si>
  <si>
    <t>Q61425 3xOxidation [P282; P285; P]</t>
  </si>
  <si>
    <t>Q61425 [272-300]</t>
  </si>
  <si>
    <t>[K].LGAGYPMGPFELLDYVGLDTTK.[F]</t>
  </si>
  <si>
    <t>2xOxidation [P6; M7]; 1xTMT6plex [K22]; 1xTMT6plex [N-Term]</t>
  </si>
  <si>
    <t>Q61425 2xOxidation [P255; ]</t>
  </si>
  <si>
    <t>Q61425 [250-271]</t>
  </si>
  <si>
    <t>3xDeamidated [Q17; N23; N24]; 1xOxidation [P]; 1xTMT6plex [K29]; 1xTMT6plex [N-Term]</t>
  </si>
  <si>
    <t>Q61425 1xOxidation [P]</t>
  </si>
  <si>
    <t>4xOxidation [P/M]; 1xTMT6plex [K29]; 1xTMT6plex [N-Term]</t>
  </si>
  <si>
    <t>Q61425 4xOxidation [P]</t>
  </si>
  <si>
    <t>[K].VDGTPVTQGMETTQPSK.[Q]</t>
  </si>
  <si>
    <t>2xDeamidated [Q8; Q14]; 2xOxidation [P5; M10]; 1xTMT6plex [K17]; 1xTMT6plex [N-Term]</t>
  </si>
  <si>
    <t>A0A0G2JE99 2xOxidation [P48; ]</t>
  </si>
  <si>
    <t>A0A0G2JE99 [44-60]</t>
  </si>
  <si>
    <t>[R].VLAAPAISQAPEALSR.[T]</t>
  </si>
  <si>
    <t>1xDeamidated [Q9]; 2xOxidation [P5; P11]; 1xTMT6plex [N-Term]</t>
  </si>
  <si>
    <t>Q9EQS9 2xOxidation [P334; P340]</t>
  </si>
  <si>
    <t>Q9EQS9 [330-345]</t>
  </si>
  <si>
    <t>[R].GLQKPASPLACTDGNSR.[C]</t>
  </si>
  <si>
    <t>1xCarbamidomethyl [C11]; 2xDeamidated [Q3; N15]; 2xOxidation [P5; P8]; 1xTMT6plex [K4]; 1xTMT6plex [N-Term]</t>
  </si>
  <si>
    <t>Q571I4 2xOxidation [P129; P132]</t>
  </si>
  <si>
    <t>Q571I4 [125-141]</t>
  </si>
  <si>
    <t>Inorganic pyrophosphatase 2, mitochondrial OS=Mus musculus OX=10090 GN=Ppa2 PE=1 SV=1
Inorganic pyrophosphatase 2, mitochondrial OS=Mus musculus OX=10090 GN=Ppa2 PE=1 SV=1</t>
  </si>
  <si>
    <t>[K].STDCCGDNDPIDVCEIGSK.[V]</t>
  </si>
  <si>
    <t>3xCarbamidomethyl [C4; C5; C14]; 1xOxidation [P10]; 1xTMT6plex [K19]; 1xTMT6plex [N-Term]</t>
  </si>
  <si>
    <t>Q91VM9 1xOxidation [P162]; D3Z636 1xOxidation [P162]</t>
  </si>
  <si>
    <t>Q91VM9; D3Z636</t>
  </si>
  <si>
    <t>Q91VM9 [153-171]; D3Z636 [153-171]</t>
  </si>
  <si>
    <t>[K].AIVDALPPPCESACSLPTDVDK.[W]</t>
  </si>
  <si>
    <t>2xCarbamidomethyl [C10; C14]; 1xOxidation [P9]; 1xTMT6plex [K22]; 1xTMT6plex [N-Term]</t>
  </si>
  <si>
    <t>Q9D819 1xOxidation [P269]</t>
  </si>
  <si>
    <t>Q9D819 [261-282]</t>
  </si>
  <si>
    <t>[K].HTGCCGDNDPIDVCEIGSK.[V]</t>
  </si>
  <si>
    <t>Q9D819 1xOxidation [P119]</t>
  </si>
  <si>
    <t>Q9D819 [110-128]</t>
  </si>
  <si>
    <t>[R].EPTALQELNTIGSAPSQDHVFKVGNFVALR.[S]</t>
  </si>
  <si>
    <t>2xDeamidated [Q6; N9]; 1xOxidation [P15]; 1xTMT6plex [K22]; 1xTMT6plex [N-Term]</t>
  </si>
  <si>
    <t>Q3V0T4 1xOxidation [P316]</t>
  </si>
  <si>
    <t>Q3V0T4 [302-331]</t>
  </si>
  <si>
    <t>[K].TAFITNFTLTIDGVTYPGNVK.[E]</t>
  </si>
  <si>
    <t>2xDeamidated [N6; N19]; 1xOxidation [P17]; 1xTMT6plex [K21]; 1xTMT6plex [N-Term]</t>
  </si>
  <si>
    <t>Q61704 1xOxidation [P102]</t>
  </si>
  <si>
    <t>Q61704 [86-106]</t>
  </si>
  <si>
    <t>[K].DLASTGSQGSQLPPPQAQAQPSGTGGSVSGPDR.[Y]</t>
  </si>
  <si>
    <t>2xDeamidated [Q18; Q20]; 2xOxidation [P13; P14]; 1xTMT6plex [N-Term]</t>
  </si>
  <si>
    <t>Q8R3Y8 2xOxidation [P91; P92]</t>
  </si>
  <si>
    <t>Q8R3Y8 [79-111]</t>
  </si>
  <si>
    <t>[K].ILITTVPPNLRK.[L]</t>
  </si>
  <si>
    <t>1xOxidation [P8]; 1xTMT6plex [K12]; 1xTMT6plex [N-Term]</t>
  </si>
  <si>
    <t>Q9CXY6 1xOxidation [P182]</t>
  </si>
  <si>
    <t>Q9CXY6 [175-186]</t>
  </si>
  <si>
    <t>[R].ETQQMPSLSSSQQWQRPLLR.[S]</t>
  </si>
  <si>
    <t>2xDeamidated [Q13; Q15]; 1xOxidation [P17]; 1xTMT6plex [N-Term]</t>
  </si>
  <si>
    <t>Q9EQ14 1xOxidation [P160]</t>
  </si>
  <si>
    <t>Q9EQ14 [144-163]</t>
  </si>
  <si>
    <t>[K].ELSDQPLDQALVK.[K]</t>
  </si>
  <si>
    <t>1xDeamidated [Q9]; 1xOxidation [P6]; 1xTMT6plex [K13]; 1xTMT6plex [N-Term]</t>
  </si>
  <si>
    <t>P48997 1xOxidation [P440]</t>
  </si>
  <si>
    <t>P48997 [435-447]</t>
  </si>
  <si>
    <t>[R].VLLGRPSHEK.[L]</t>
  </si>
  <si>
    <t>1xOxidation [P6]; 1xTMT6plex [K10]; 1xTMT6plex [N-Term]</t>
  </si>
  <si>
    <t>Q9DCX8 1xOxidation [P250]</t>
  </si>
  <si>
    <t>Q9DCX8 [245-254]</t>
  </si>
  <si>
    <t>[R].LGLAPQIHDLYGK.[V]</t>
  </si>
  <si>
    <t>1xOxidation [P5]; 1xTMT6plex [K13]; 1xTMT6plex [N-Term]</t>
  </si>
  <si>
    <t>F8VQ29 1xOxidation [P156]</t>
  </si>
  <si>
    <t>F8VQ29 [152-164]</t>
  </si>
  <si>
    <t>[K].EPVPDSGLLSLFQGQSPLTSC.[-]</t>
  </si>
  <si>
    <t>1xCarbamidomethyl [C21]; 1xDeamidated [Q15]; 1xOxidation [P17]; 1xTMT6plex [N-Term]</t>
  </si>
  <si>
    <t>P85094 1xOxidation [P202]</t>
  </si>
  <si>
    <t>P85094 [186-206]</t>
  </si>
  <si>
    <t>1xCarbamidomethyl [C21]; 1xOxidation [P17]; 1xTMT6plex [N-Term]</t>
  </si>
  <si>
    <t>[K].IIKEPVPDSGLLSLFQGQSPLTSC.[-]</t>
  </si>
  <si>
    <t>1xCarbamidomethyl [C24]; 1xDeamidated [Q18]; 1xOxidation [P20]; 1xTMT6plex [K3]; 1xTMT6plex [N-Term]</t>
  </si>
  <si>
    <t>P85094 [183-206]</t>
  </si>
  <si>
    <t>1xCarbamidomethyl [C24]; 1xOxidation [P20]; 1xTMT6plex [K3]; 1xTMT6plex [N-Term]</t>
  </si>
  <si>
    <t>[R].LVPGWTKPITIGR.[H]</t>
  </si>
  <si>
    <t>1xOxidation [P]; 1xTMT6plex [K7]; 1xTMT6plex [N-Term]</t>
  </si>
  <si>
    <t>P54071 1xOxidation [P]</t>
  </si>
  <si>
    <t>P54071 [160-172]</t>
  </si>
  <si>
    <t>2xOxidation [P3; P8]; 1xTMT6plex [K7]; 1xTMT6plex [N-Term]</t>
  </si>
  <si>
    <t>P54071 2xOxidation [P162; P167]</t>
  </si>
  <si>
    <t>[R].MVLVDLPGVINTVTSGMAPDTK.[E]</t>
  </si>
  <si>
    <t>1xOxidation [P/M]; 1xTMT6plex [K22]; 1xTMT6plex [N-Term]</t>
  </si>
  <si>
    <t>P58281-2 1xOxidation [P]</t>
  </si>
  <si>
    <t>P58281-2 [431-452]</t>
  </si>
  <si>
    <t>[K].LQPPAVVPMELR.[T]</t>
  </si>
  <si>
    <t>2xOxidation [P3; P4]; 1xTMT6plex [N-Term]</t>
  </si>
  <si>
    <t>Q99PQ2-2 2xOxidation [P276; P277]</t>
  </si>
  <si>
    <t>Q99PQ2-2 [274-285]</t>
  </si>
  <si>
    <t>[R].LVLSGHTHSACEVLHPGGAPEVSVPSFSWR.[N]</t>
  </si>
  <si>
    <t>1xCarbamidomethyl [C11]; 1xOxidation [P25]; 1xTMT6plex [N-Term]</t>
  </si>
  <si>
    <t>Q80XL7-2 1xOxidation [P323]</t>
  </si>
  <si>
    <t>Q80XL7-2 [299-328]</t>
  </si>
  <si>
    <t>[R].NYLEQPAILE.[-]</t>
  </si>
  <si>
    <t>O55143-2 1xOxidation [P994]</t>
  </si>
  <si>
    <t>O55143-2 [989-998]</t>
  </si>
  <si>
    <t>Isoform 2 of Sarcoplasmic/endoplasmic reticulum calcium ATPase 2 OS=Mus musculus OX=10090 GN=Atp2a2
Sarcoplasmic/endoplasmic reticulum calcium ATPase 2 OS=Mus musculus OX=10090 GN=Atp2a2 PE=1 SV=2</t>
  </si>
  <si>
    <t>[K].YETNLTFVGCVGMLDPPR.[I]</t>
  </si>
  <si>
    <t>1xCarbamidomethyl [C10]; 2xOxidation [P16; P/M]; 1xTMT6plex [N-Term]</t>
  </si>
  <si>
    <t>O55143-2 2xOxidation [P601; P]; O55143 2xOxidation [P601; P]</t>
  </si>
  <si>
    <t>O55143-2; O55143</t>
  </si>
  <si>
    <t>O55143-2 [586-603]; O55143 [586-603]</t>
  </si>
  <si>
    <t>[K].VEGDTCSLNEFSITGSTYAPIGEVQK.[D]</t>
  </si>
  <si>
    <t>1xCarbamidomethyl [C6]; 1xDeamidated [N/Q]; 1xOxidation [P20]; 1xTMT6plex [K26]; 1xTMT6plex [N-Term]</t>
  </si>
  <si>
    <t>O55143-2 1xOxidation [P391]; O55143 1xOxidation [P391]</t>
  </si>
  <si>
    <t>O55143-2 [372-397]; O55143 [372-397]</t>
  </si>
  <si>
    <t>1xCarbamidomethyl [C6]; 1xOxidation [P20]; 1xTMT6plex [K26]; 1xTMT6plex [N-Term]</t>
  </si>
  <si>
    <t>[K].DIVPGDIVEIAVGDK.[V]</t>
  </si>
  <si>
    <t>1xOxidation [P4]; 1xTMT6plex [K15]; 1xTMT6plex [N-Term]</t>
  </si>
  <si>
    <t>O55143-2 1xOxidation [P147]; O55143 1xOxidation [P147]</t>
  </si>
  <si>
    <t>O55143-2 [144-158]; O55143 [144-158]</t>
  </si>
  <si>
    <t>[K].ISLPVILMDETLK.[F]</t>
  </si>
  <si>
    <t>2xOxidation [P4; M8]; 1xTMT6plex [K13]; 1xTMT6plex [N-Term]</t>
  </si>
  <si>
    <t>O55143-2 2xOxidation [P975; ]; O55143 2xOxidation [P975; ]</t>
  </si>
  <si>
    <t>O55143-2 [972-984]; O55143 [972-984]</t>
  </si>
  <si>
    <t>Isoform 2 of Sarcoplasmic/endoplasmic reticulum calcium ATPase 2 OS=Mus musculus OX=10090 GN=Atp2a2
Sarcoplasmic/endoplasmic reticulum calcium ATPase 3 OS=Mus musculus OX=10090 GN=Atp2a3 PE=1 SV=3
Sarcoplasmic/endoplasmic reticulum calcium ATPase 2 OS=Mus musculus OX=10090 GN=Atp2a2 PE=1 SV=2</t>
  </si>
  <si>
    <t>[R].SLPSVETLGCTSVICSDK.[T]</t>
  </si>
  <si>
    <t>2xCarbamidomethyl [C10; C15]; 1xOxidation [P3]; 1xTMT6plex [K18]; 1xTMT6plex [N-Term]</t>
  </si>
  <si>
    <t>O55143-2 1xOxidation [P337]; Q64518 1xOxidation [P337]; O55143 1xOxidation [P337]</t>
  </si>
  <si>
    <t>O55143-2; Q64518; O55143</t>
  </si>
  <si>
    <t>O55143-2 [335-352]; Q64518 [335-352]; O55143 [335-352]</t>
  </si>
  <si>
    <t>[K].TATGTQPLQPPQAPQPPK.[E]</t>
  </si>
  <si>
    <t>2xDeamidated [Q12; Q15]; 1xOxidation [P11]; 1xTMT6plex [K18]; 1xTMT6plex [N-Term]</t>
  </si>
  <si>
    <t>A6H6A9-3 1xOxidation [P360]</t>
  </si>
  <si>
    <t>A6H6A9-3 [350-367]</t>
  </si>
  <si>
    <t>[R].SSDVHSSGSSDAHPLLENK.[L]</t>
  </si>
  <si>
    <t>1xOxidation [P14]; 1xTMT6plex [K19]; 1xTMT6plex [N-Term]</t>
  </si>
  <si>
    <t>Q6NV83-3 1xOxidation [P31]</t>
  </si>
  <si>
    <t>Q6NV83-3 [18-36]</t>
  </si>
  <si>
    <t>Isoform 5 of Dystonin OS=Mus musculus OX=10090 GN=Dst
Dystonin OS=Mus musculus OX=10090 GN=Dst PE=1 SV=2</t>
  </si>
  <si>
    <t>[K].AVQEIAEQLLLENHPAR.[L]</t>
  </si>
  <si>
    <t>1xDeamidated [Q3]; 1xOxidation [P15]; 1xTMT6plex [N-Term]</t>
  </si>
  <si>
    <t>Q91ZU6-5 1xOxidation [P445]; Q91ZU6 1xOxidation [P771]</t>
  </si>
  <si>
    <t>Q91ZU6-5; Q91ZU6</t>
  </si>
  <si>
    <t>Q91ZU6-5 [431-447]; Q91ZU6 [757-773]</t>
  </si>
  <si>
    <t>[-].MAPIKVGDAIPSVEVFEGEPGKK.[V]</t>
  </si>
  <si>
    <t>1xAcetyl [N-Term]; 2xOxidation [P3; P11]; 3xTMT6plex [K5; K22; K23]; 1xTMT6plex [N-Term]</t>
  </si>
  <si>
    <t>P99029-2 1xAcetyl [N-Term]; 2xOxidation [P3; P11]</t>
  </si>
  <si>
    <t>P99029-2 [1-23]</t>
  </si>
  <si>
    <t>[K].ALNVEPDGTGLTCSLAPNILSQL.[-]</t>
  </si>
  <si>
    <t>1xCarbamidomethyl [C13]; 1xDeamidated [Q/N]; 1xOxidation [P17]; 1xTMT6plex [N-Term]</t>
  </si>
  <si>
    <t>P99029-2 1xOxidation [P156]</t>
  </si>
  <si>
    <t>P99029-2 [140-162]</t>
  </si>
  <si>
    <t>1xCarbamidomethyl [C13]; 1xOxidation [P17]; 1xTMT6plex [N-Term]</t>
  </si>
  <si>
    <t>[K].GVLFGVPGAFTPGCSK.[TV]</t>
  </si>
  <si>
    <t>1xCarbamidomethyl [C14]; 1xOxidation [P12]; 1xTMT6plex [K16]; 1xTMT6plex [N-Term]</t>
  </si>
  <si>
    <t>P99029-2 1xOxidation [P46]</t>
  </si>
  <si>
    <t>P99029-2 [35-50]</t>
  </si>
  <si>
    <t>[R].LAEPSQLLK.[S]</t>
  </si>
  <si>
    <t>1xDeamidated [Q6]; 1xOxidation [P4]; 1xTMT6plex [K9]; 1xTMT6plex [N-Term]</t>
  </si>
  <si>
    <t>Q02257 1xOxidation [P119]</t>
  </si>
  <si>
    <t>Q02257 [116-124]</t>
  </si>
  <si>
    <t>[K].LGSTCLASGWGSITPVK.[Y]</t>
  </si>
  <si>
    <t>1xCarbamidomethyl [C5]; 1xOxidation [P15]; 1xTMT6plex [K17]; 1xTMT6plex [N-Term]</t>
  </si>
  <si>
    <t>P15947 1xOxidation [P162]</t>
  </si>
  <si>
    <t>P15947 [148-164]</t>
  </si>
  <si>
    <t>[R].IALFGGSQPQSCR.[Y]</t>
  </si>
  <si>
    <t>1xCarbamidomethyl [C12]; 1xOxidation [P9]; 1xTMT6plex [N-Term]</t>
  </si>
  <si>
    <t>Q8BUL5 1xOxidation [P303]</t>
  </si>
  <si>
    <t>Q8BUL5 [295-307]</t>
  </si>
  <si>
    <t>[R].ASPATQPPPLLPPSTPGPDATVVGSAPTPLLPPSATAAVK.[M]</t>
  </si>
  <si>
    <t>5xOxidation [P9; P12; P13; P16; P18]; 1xTMT6plex [K40]; 1xTMT6plex [N-Term]</t>
  </si>
  <si>
    <t>Q60749 5xOxidation [P65; P68; P69; P72; P74]</t>
  </si>
  <si>
    <t>Q60749 [57-96]</t>
  </si>
  <si>
    <t>[R].GFGHIGIAVPDVYSACK.[R]</t>
  </si>
  <si>
    <t>1xCarbamidomethyl [C16]; 1xOxidation [P10]; 1xTMT6plex [K17]; 1xTMT6plex [N-Term]</t>
  </si>
  <si>
    <t>Q9CPU0 1xOxidation [P133]</t>
  </si>
  <si>
    <t>Q9CPU0 [124-140]</t>
  </si>
  <si>
    <t>[K].GLAFIQDPDGYWIEILNPNK.[I]</t>
  </si>
  <si>
    <t>1xOxidation [P]; 1xTMT6plex [K20]; 1xTMT6plex [N-Term]</t>
  </si>
  <si>
    <t>Q9CPU0 1xOxidation [P]</t>
  </si>
  <si>
    <t>Q9CPU0 [160-179]</t>
  </si>
  <si>
    <t>2xOxidation [P8; P18]; 1xTMT6plex [K20]; 1xTMT6plex [N-Term]</t>
  </si>
  <si>
    <t>Q9CPU0 2xOxidation [P167; P177]</t>
  </si>
  <si>
    <t>[R].APAGTFPGSQPQAPASPSLPARPPAPPPPR.[R]</t>
  </si>
  <si>
    <t>1xOxidation [P]; 1xTMT6plex [N-Term]</t>
  </si>
  <si>
    <t>Q8K4G1 1xOxidation [P]</t>
  </si>
  <si>
    <t>Q8K4G1 [1179-1208]</t>
  </si>
  <si>
    <t>[R].ISPQAEK.[F]</t>
  </si>
  <si>
    <t>1xOxidation [P3]; 1xTMT6plex [K7]; 1xTMT6plex [N-Term]</t>
  </si>
  <si>
    <t>Q9JI60 1xOxidation [P176]</t>
  </si>
  <si>
    <t>Q9JI60 [174-180]</t>
  </si>
  <si>
    <t>[K].TSNQEVPFDVPELWFGDDRPSLSPSSR.[S]</t>
  </si>
  <si>
    <t>2xOxidation [P]; 1xTMT6plex [N-Term]</t>
  </si>
  <si>
    <t>Q6PB66 2xOxidation [P]</t>
  </si>
  <si>
    <t>Q6PB66 [1001-1027]</t>
  </si>
  <si>
    <t>[R].QLPPSISLLSNLK.[I]</t>
  </si>
  <si>
    <t>1xDeamidated [Q1]; 2xOxidation [P3; P4]; 1xTMT6plex [K13]; 1xTMT6plex [N-Term]</t>
  </si>
  <si>
    <t>A6H6A4 2xOxidation [P378; P379]</t>
  </si>
  <si>
    <t>A6H6A4 [376-388]</t>
  </si>
  <si>
    <t>[K].IQSLNLSGLQLLSEHLDPNLLGR.[L]</t>
  </si>
  <si>
    <t>2xDeamidated [N5; N19]; 1xOxidation [P18]; 1xTMT6plex [N-Term]</t>
  </si>
  <si>
    <t>Q8BUI3 1xOxidation [P40]</t>
  </si>
  <si>
    <t>Q8BUI3 [23-45]</t>
  </si>
  <si>
    <t>[R].ELLESLPGPCTPQR.[L]</t>
  </si>
  <si>
    <t>1xCarbamidomethyl [C10]; 3xOxidation [P7; P9; P12]; 1xTMT6plex [N-Term]</t>
  </si>
  <si>
    <t>Q3UHC2 3xOxidation [P144; P146; P149]</t>
  </si>
  <si>
    <t>Q3UHC2 [138-151]</t>
  </si>
  <si>
    <t>[R].HSQGGSSGAPR.[E]</t>
  </si>
  <si>
    <t>1xDeamidated [Q3]; 1xOxidation [P10]; 1xTMT6plex [N-Term]</t>
  </si>
  <si>
    <t>D3Z4R3 1xOxidation [P336]</t>
  </si>
  <si>
    <t>D3Z4R3 [327-337]</t>
  </si>
  <si>
    <t>[R].VPDTGQYLISAYGAAGGK.[G]</t>
  </si>
  <si>
    <t>1xOxidation [P2]; 1xTMT6plex [K18]; 1xTMT6plex [N-Term]</t>
  </si>
  <si>
    <t>P08923 1xOxidation [P114]</t>
  </si>
  <si>
    <t>P08923 [113-130]</t>
  </si>
  <si>
    <t>[K].GSPMEISLPIALSK.[N]</t>
  </si>
  <si>
    <t>1xOxidation [P/M]; 1xTMT6plex [K14]; 1xTMT6plex [N-Term]</t>
  </si>
  <si>
    <t>P24527 1xOxidation [P]</t>
  </si>
  <si>
    <t>P24527 [84-97]</t>
  </si>
  <si>
    <t>[R].ASPGALEFGDTFSSSFSQTSVCSPLMEASGPVLPLGSPVAK.[A]</t>
  </si>
  <si>
    <t>1xCarbamidomethyl [C22]; 1xOxidation [P/M]; 1xTMT6plex [K41]; 1xTMT6plex [N-Term]</t>
  </si>
  <si>
    <t>Q9JKS4 1xOxidation [P]</t>
  </si>
  <si>
    <t>Q9JKS4 [128-168]</t>
  </si>
  <si>
    <t>[R].TPLCGHCNNVIR.[G]</t>
  </si>
  <si>
    <t>2xCarbamidomethyl [C4; C7]; 1xOxidation [P2]; 1xTMT6plex [N-Term]</t>
  </si>
  <si>
    <t>Q9JKS4 1xOxidation [P545]</t>
  </si>
  <si>
    <t>Q9JKS4 [544-555]</t>
  </si>
  <si>
    <t>[K].RPIPISTTAPPIQSPLPVIPHQK.[D]</t>
  </si>
  <si>
    <t>5xOxidation [P2; P4; P10; P11; P15]; 1xTMT6plex [K23]; 1xTMT6plex [N-Term]</t>
  </si>
  <si>
    <t>Q9JKS4 5xOxidation [P86; P88; P94; P95; P99]</t>
  </si>
  <si>
    <t>Q9JKS4 [85-107]</t>
  </si>
  <si>
    <t>[K].YSPDCTIIVVSNPVDILTYVTWK.[L]</t>
  </si>
  <si>
    <t>1xCarbamidomethyl [C5]; 1xOxidation [P13]; 1xTMT6plex [K23]; 1xTMT6plex [N-Term]</t>
  </si>
  <si>
    <t>P16125 1xOxidation [P140]</t>
  </si>
  <si>
    <t>P16125 [128-150]</t>
  </si>
  <si>
    <t>[R].GIQVSNNGPCLGSR.[K]</t>
  </si>
  <si>
    <t>1xCarbamidomethyl [C10]; 1xDeamidated [N]; 1xOxidation [P9]; 1xTMT6plex [N-Term]</t>
  </si>
  <si>
    <t>P41216 1xOxidation [P108]</t>
  </si>
  <si>
    <t>P41216 [100-113]</t>
  </si>
  <si>
    <t>Long-chain-specific acyl-CoA dehydrogenase, mitochondrial OS=Mus musculus OX=10090 GN=Acadl PE=1 SV=1
Long-chain specific acyl-CoA dehydrogenase, mitochondrial OS=Mus musculus OX=10090 GN=Acadl PE=1 SV=2</t>
  </si>
  <si>
    <t>[R].VQPIYGGTNEIMK.[E]</t>
  </si>
  <si>
    <t>2xOxidation [P3; M12]; 1xTMT6plex [K13]; 1xTMT6plex [N-Term]</t>
  </si>
  <si>
    <t>A0A0R4J083 2xOxidation [P409; ]; P51174 2xOxidation [P409; ]</t>
  </si>
  <si>
    <t>A0A0R4J083; P51174</t>
  </si>
  <si>
    <t>A0A0R4J083 [407-419]; P51174 [407-419]</t>
  </si>
  <si>
    <t>[K].LESLPENK.[K]</t>
  </si>
  <si>
    <t>Q6P1G2 1xOxidation [P501]</t>
  </si>
  <si>
    <t>Q6P1G2 [497-504]</t>
  </si>
  <si>
    <t>[R].SAINPVDTADPVDSGTEPQPPPAQAK.[E]</t>
  </si>
  <si>
    <t>2xDeamidated [N4; Q19]; 1xOxidation [P22]; 1xTMT6plex [K26]; 1xTMT6plex [N-Term]</t>
  </si>
  <si>
    <t>Q5NCY0 1xOxidation [P954]</t>
  </si>
  <si>
    <t>Q5NCY0 [933-958]</t>
  </si>
  <si>
    <t>[R].LAQDPFPLYPGELLEK.[D]</t>
  </si>
  <si>
    <t>2xOxidation [P7; P10]; 1xTMT6plex [K16]; 1xTMT6plex [N-Term]</t>
  </si>
  <si>
    <t>Q9EQK5 2xOxidation [P98; P101]</t>
  </si>
  <si>
    <t>Q9EQK5 [92-107]</t>
  </si>
  <si>
    <t>[K].VIVVGNPANTNCLTASK.[S]</t>
  </si>
  <si>
    <t>1xCarbamidomethyl [C12]; 1xDeamidated [N]; 1xOxidation [P7]; 1xTMT6plex [K17]; 1xTMT6plex [N-Term]</t>
  </si>
  <si>
    <t>P14152 1xOxidation [P132]</t>
  </si>
  <si>
    <t>P14152 [126-142]</t>
  </si>
  <si>
    <t>1xCarbamidomethyl [C12]; 1xOxidation [P7]; 1xTMT6plex [K17]; 1xTMT6plex [N-Term]</t>
  </si>
  <si>
    <t>[K].GYLGPEQLPDCLK.[G]</t>
  </si>
  <si>
    <t>1xCarbamidomethyl [C11]; 1xOxidation [P]; 1xTMT6plex [K13]; 1xTMT6plex [N-Term]</t>
  </si>
  <si>
    <t>P08249 1xOxidation [P]</t>
  </si>
  <si>
    <t>P08249 [79-91]</t>
  </si>
  <si>
    <t>[K].GCDVVVIPAGVPR.[K]</t>
  </si>
  <si>
    <t>1xCarbamidomethyl [C2]; 1xOxidation [P8]; 1xTMT6plex [N-Term]</t>
  </si>
  <si>
    <t>P08249 1xOxidation [P99]</t>
  </si>
  <si>
    <t>P08249 [92-104]</t>
  </si>
  <si>
    <t>[K].ETECTYFSTPLLLGK.[K]</t>
  </si>
  <si>
    <t>1xCarbamidomethyl [C4]; 1xOxidation [P10]; 1xTMT6plex [K15]; 1xTMT6plex [N-Term]</t>
  </si>
  <si>
    <t>P08249 1xOxidation [P291]</t>
  </si>
  <si>
    <t>P08249 [282-296]</t>
  </si>
  <si>
    <t>[K].TIIPLISQCTPK.[V]</t>
  </si>
  <si>
    <t>1xCarbamidomethyl [C9]; 1xDeamidated [Q8]; 1xOxidation [P11]; 1xTMT6plex [K12]; 1xTMT6plex [N-Term]</t>
  </si>
  <si>
    <t>P08249 1xOxidation [P214]</t>
  </si>
  <si>
    <t>P08249 [204-215]</t>
  </si>
  <si>
    <t>1xCarbamidomethyl [C9]; 1xOxidation [P11]; 1xTMT6plex [K12]; 1xTMT6plex [N-Term]</t>
  </si>
  <si>
    <t>[R].LTLYDIAHTPGVAADLSHIETR.[A]</t>
  </si>
  <si>
    <t>P08249 1xOxidation [P62]</t>
  </si>
  <si>
    <t>P08249 [53-74]</t>
  </si>
  <si>
    <t>[K].VAVLGASGGIGQPLSLLLK.[N]</t>
  </si>
  <si>
    <t>1xOxidation [P13]; 1xTMT6plex [K19]; 1xTMT6plex [N-Term]</t>
  </si>
  <si>
    <t>P08249 1xOxidation [P39]</t>
  </si>
  <si>
    <t>P08249 [27-45]</t>
  </si>
  <si>
    <t>[K].QFLPVAFPVGNAFSYYQSNR.[G]</t>
  </si>
  <si>
    <t>2xDeamidated [Q1; N19]; 1xOxidation [P8]; 1xTMT6plex [N-Term]</t>
  </si>
  <si>
    <t>Q9EPE9 1xOxidation [P192]</t>
  </si>
  <si>
    <t>Q9EPE9 [185-204]</t>
  </si>
  <si>
    <t>[K].SEVACLLASSDPLAQISEDKPYAELWMGTHPR.[G]</t>
  </si>
  <si>
    <t>1xCarbamidomethyl [C5]; 3xOxidation [P21; M27; P]; 1xTMT6plex [K20]; 1xTMT6plex [N-Term]</t>
  </si>
  <si>
    <t>Q924M7 3xOxidation [P45; P]</t>
  </si>
  <si>
    <t>Q924M7 [25-56]</t>
  </si>
  <si>
    <t>[R].LFAPAQSQDDPYLSIYDPPVPDFTVMK.[M]</t>
  </si>
  <si>
    <t>1xDeamidated [Q8]; 1xOxidation [P11]; 1xTMT6plex [K27]; 1xTMT6plex [N-Term]</t>
  </si>
  <si>
    <t>Q924M7 1xOxidation [P333]</t>
  </si>
  <si>
    <t>Q924M7 [323-349]</t>
  </si>
  <si>
    <t>[R].VTSPPK.[T]</t>
  </si>
  <si>
    <t>2xOxidation [P4; P5]; 1xTMT6plex [K6]; 1xTMT6plex [N-Term]</t>
  </si>
  <si>
    <t>Q3U435 2xOxidation [P574; P575]</t>
  </si>
  <si>
    <t>Q3U435 [571-576]</t>
  </si>
  <si>
    <t>[K].MEPAVPPQALNSGSPAPQSNQVPASLPVTQ.[-]</t>
  </si>
  <si>
    <t>3xDeamidated [N11; Q18; N20]; 4xOxidation [P15; P17; P23; P27]; 1xTMT6plex [N-Term]</t>
  </si>
  <si>
    <t>Q80YQ2 4xOxidation [P1352; P1354; P1360; P1364]</t>
  </si>
  <si>
    <t>Q80YQ2 [1338-1367]</t>
  </si>
  <si>
    <t>[R].GGSVQVLEDQELTCQPEPLVVK.[G]</t>
  </si>
  <si>
    <t>1xCarbamidomethyl [C14]; 1xOxidation [P]; 1xTMT6plex [K22]; 1xTMT6plex [N-Term]</t>
  </si>
  <si>
    <t>P17563 1xOxidation [P]</t>
  </si>
  <si>
    <t>P17563 [358-379]</t>
  </si>
  <si>
    <t>[K].NLNQPNHGLALWEAK.[M]</t>
  </si>
  <si>
    <t>1xDeamidated [N1]; 1xOxidation [P5]; 1xTMT6plex [K15]; 1xTMT6plex [N-Term]</t>
  </si>
  <si>
    <t>Q8BG87 1xOxidation [P1575]</t>
  </si>
  <si>
    <t>Q8BG87 [1571-1585]</t>
  </si>
  <si>
    <t>[K].GYENGNFVGPTIISNVKPSMTCYK.[E]</t>
  </si>
  <si>
    <t>1xCarbamidomethyl [C22]; 1xDeamidated [N4]; 1xOxidation [P/M]; 2xTMT6plex [K17; K24]; 1xTMT6plex [N-Term]</t>
  </si>
  <si>
    <t>Q9EQ20 1xOxidation [P]</t>
  </si>
  <si>
    <t>Q9EQ20 [392-415]</t>
  </si>
  <si>
    <t>[K].LLQDSGAPDGTLNIIHGQHDAVNFICDHPDIK.[A]</t>
  </si>
  <si>
    <t>1xCarbamidomethyl [C26]; 1xOxidation [P]; 1xTMT6plex [K32]; 1xTMT6plex [N-Term]</t>
  </si>
  <si>
    <t>Q9EQ20 [224-255]</t>
  </si>
  <si>
    <t>[K].DPAPPSPTSTSPAVQPGEEAQGDDLSPDSLSEQGK.[Q]</t>
  </si>
  <si>
    <t>5xOxidation [P4; P5; P7; P12; P16]; 1xTMT6plex [K35]; 1xTMT6plex [N-Term]</t>
  </si>
  <si>
    <t>Q8BGT6 5xOxidation [P126; P127; P129; P134; P138]</t>
  </si>
  <si>
    <t>Q8BGT6 [123-157]</t>
  </si>
  <si>
    <t>[K].GSVAGGAVYLVYDQELLGPSDK.[S]</t>
  </si>
  <si>
    <t>1xDeamidated [Q14]; 1xOxidation [P19]; 1xTMT6plex [K22]; 1xTMT6plex [N-Term]</t>
  </si>
  <si>
    <t>Q8R404 1xOxidation [P33]</t>
  </si>
  <si>
    <t>Q8R404 [15-36]</t>
  </si>
  <si>
    <t>[R].YEYHPVCADLQTK.[I]</t>
  </si>
  <si>
    <t>1xCarbamidomethyl [C7]; 1xOxidation [P5]; 1xTMT6plex [K13]; 1xTMT6plex [N-Term]</t>
  </si>
  <si>
    <t>Q9CRB9 1xOxidation [P181]</t>
  </si>
  <si>
    <t>Q9CRB9 [177-189]</t>
  </si>
  <si>
    <t>MICOS complex subunit Mic60 OS=Mus musculus OX=10090 GN=Immt PE=1 SV=1
Isoform 2 of MICOS complex subunit Mic60 OS=Mus musculus OX=10090 GN=Immt
MICOS complex subunit MIC60 OS=Mus musculus OX=10090 GN=Immt PE=1 SV=1</t>
  </si>
  <si>
    <t>[R].VNCSDNEFTQALTAAIPPESLTR.[G]</t>
  </si>
  <si>
    <t>1xCarbamidomethyl [C3]; 1xDeamidated [Q/N]; 1xOxidation [P]; 1xTMT6plex [N-Term]</t>
  </si>
  <si>
    <t>Q8CAQ8 1xOxidation [P]; Q8CAQ8-2 1xOxidation [P]; E9Q800 1xOxidation [P]</t>
  </si>
  <si>
    <t>Q8CAQ8; Q8CAQ8-2; E9Q800</t>
  </si>
  <si>
    <t>Q8CAQ8 [600-622]; Q8CAQ8-2 [589-611]; E9Q800 [522-544]</t>
  </si>
  <si>
    <t>1xCarbamidomethyl [C3]; 1xOxidation [P17]; 1xTMT6plex [N-Term]</t>
  </si>
  <si>
    <t>Q8CAQ8 1xOxidation [P616]; Q8CAQ8-2 1xOxidation [P605]; E9Q800 1xOxidation [P538]</t>
  </si>
  <si>
    <t>[K].ELDSITPDITPGWK.[G]</t>
  </si>
  <si>
    <t>1xOxidation [P11]; 1xTMT6plex [K14]; 1xTMT6plex [N-Term]</t>
  </si>
  <si>
    <t>Q8CAQ8 1xOxidation [P381]; Q8CAQ8-2 1xOxidation [P370]; E9Q800 1xOxidation [P303]</t>
  </si>
  <si>
    <t>Q8CAQ8 [371-384]; Q8CAQ8-2 [360-373]; E9Q800 [293-306]</t>
  </si>
  <si>
    <t>2xOxidation [P7; P11]; 1xTMT6plex [K14]; 1xTMT6plex [N-Term]</t>
  </si>
  <si>
    <t>Q8CAQ8 2xOxidation [P377; P381]; Q8CAQ8-2 2xOxidation [P366; P370]; E9Q800 2xOxidation [P299; P303]</t>
  </si>
  <si>
    <t>[K].VEYPVMYSTDPENGHMFNCIQR.[A]</t>
  </si>
  <si>
    <t>1xCarbamidomethyl [C19]; 1xDeamidated [N]; 1xOxidation [P/M]; 1xTMT6plex [N-Term]</t>
  </si>
  <si>
    <t>Q9CPU4 1xOxidation [P]</t>
  </si>
  <si>
    <t>Q9CPU4 [38-59]</t>
  </si>
  <si>
    <t>1xCarbamidomethyl [C19]; 1xOxidation [P/M]; 1xTMT6plex [N-Term]</t>
  </si>
  <si>
    <t>[K].YKVEYPVMYSTDPENGHMFNCIQR.[A]</t>
  </si>
  <si>
    <t>1xCarbamidomethyl [C21]; 1xDeamidated [N]; 1xOxidation [P/M]; 1xTMT6plex [K2]; 1xTMT6plex [N-Term]</t>
  </si>
  <si>
    <t>Q9CPU4 [36-59]</t>
  </si>
  <si>
    <t>[K].GEVQMEFIQLPK.[E]</t>
  </si>
  <si>
    <t>2xDeamidated [Q4; Q9]; 1xOxidation [P11]; 1xTMT6plex [K12]; 1xTMT6plex [N-Term]</t>
  </si>
  <si>
    <t>P20357 1xOxidation [P1206]</t>
  </si>
  <si>
    <t>P20357 [1196-1207]</t>
  </si>
  <si>
    <t>[R].QGQDAIPPPDPGEQIFNLPK.[K]</t>
  </si>
  <si>
    <t>1xOxidation [P9]; 1xTMT6plex [K20]; 1xTMT6plex [N-Term]</t>
  </si>
  <si>
    <t>Q8R001 1xOxidation [P181]</t>
  </si>
  <si>
    <t>Q8R001 [173-192]</t>
  </si>
  <si>
    <t>[R].ETPSCPKPVQDTQPPESPVENSEQLLQTNSGAVAR.[M]</t>
  </si>
  <si>
    <t>1xCarbamidomethyl [C5]; 1xDeamidated [Q10]; 5xOxidation [P3; P6; P8; P15; P18]; 1xTMT6plex [K7]; 1xTMT6plex [N-Term]</t>
  </si>
  <si>
    <t>Q8VCF0 5xOxidation [P138; P141; P143; P150; P153]</t>
  </si>
  <si>
    <t>Q8VCF0 [136-170]</t>
  </si>
  <si>
    <t>1xCarbamidomethyl [C5]; 5xOxidation [P3; P6; P8; P15; P18]; 1xTMT6plex [K7]; 1xTMT6plex [N-Term]</t>
  </si>
  <si>
    <t>[-].MESSTSSSGSALGAVDPQLQHFIEVETQK.[Q]</t>
  </si>
  <si>
    <t>1xAcetyl [N-Term]; 1xDeamidated [Q18]; 1xOxidation [P17]; 1xTMT6plex [K29]; 1xTMT6plex [N-Term]</t>
  </si>
  <si>
    <t>Q9WVA2 1xAcetyl [N-Term]; 1xOxidation [P17]</t>
  </si>
  <si>
    <t>Q9WVA2 [1-29]</t>
  </si>
  <si>
    <t>1xAcetyl [N-Term]; 1xOxidation [P17]; 1xTMT6plex [K29]; 1xTMT6plex [N-Term]</t>
  </si>
  <si>
    <t>[R].GELLPVPQVSLLSAGGTGSIR.[D]</t>
  </si>
  <si>
    <t>2xOxidation [P5; P7]; 1xTMT6plex [N-Term]</t>
  </si>
  <si>
    <t>Q5NC32 2xOxidation [P427; P429]</t>
  </si>
  <si>
    <t>Q5NC32 [423-443]</t>
  </si>
  <si>
    <t>[R].GAPAGPGTPGGGLAR.[A]</t>
  </si>
  <si>
    <t>Q8BMD7 1xOxidation [P14]</t>
  </si>
  <si>
    <t>Q8BMD7 [6-20]</t>
  </si>
  <si>
    <t>[R].SLPLSEGGPPLR.[I]</t>
  </si>
  <si>
    <t>2xOxidation [P9; P10]; 1xTMT6plex [N-Term]</t>
  </si>
  <si>
    <t>Q62504 2xOxidation [P3525; P3526]</t>
  </si>
  <si>
    <t>Q62504 [3517-3528]</t>
  </si>
  <si>
    <t>[R].DGLQGPR.[E]</t>
  </si>
  <si>
    <t>P60882 1xOxidation [P445]</t>
  </si>
  <si>
    <t>P60882 [440-446]</t>
  </si>
  <si>
    <t>[R].ASPNLIGNTGANSLGK.[V]</t>
  </si>
  <si>
    <t>1xDeamidated [N8]; 1xOxidation [P3]; 1xTMT6plex [K16]; 1xTMT6plex [N-Term]</t>
  </si>
  <si>
    <t>Q60929 1xOxidation [P234]</t>
  </si>
  <si>
    <t>Q60929 [232-247]</t>
  </si>
  <si>
    <t>[K].KGQHAAEIQPLAQSHATK.[H]</t>
  </si>
  <si>
    <t>1xOxidation [P10]; 2xTMT6plex [K1; K18]; 1xTMT6plex [N-Term]</t>
  </si>
  <si>
    <t>P04247 1xOxidation [P89]</t>
  </si>
  <si>
    <t>P04247 [80-97]</t>
  </si>
  <si>
    <t>[K].THPETLDKFDK.[F]</t>
  </si>
  <si>
    <t>1xOxidation [P3]; 2xTMT6plex [K8; K11]; 1xTMT6plex [N-Term]</t>
  </si>
  <si>
    <t>P04247 1xOxidation [P38]</t>
  </si>
  <si>
    <t>P04247 [36-46]</t>
  </si>
  <si>
    <t>[K].GQHAAEIQPLAQSHATK.[H]</t>
  </si>
  <si>
    <t>1xOxidation [P9]; 1xTMT6plex [K17]; 1xTMT6plex [N-Term]</t>
  </si>
  <si>
    <t>P04247 [81-97]</t>
  </si>
  <si>
    <t>[K].TLNLTCTVFGNPDPEVVWFK.[N]</t>
  </si>
  <si>
    <t>1xCarbamidomethyl [C6]; 2xOxidation [P12; P14]; 1xTMT6plex [K20]; 1xTMT6plex [N-Term]</t>
  </si>
  <si>
    <t>Q14BI5 2xOxidation [P1372; P1374]</t>
  </si>
  <si>
    <t>Q14BI5 [1361-1380]</t>
  </si>
  <si>
    <t>[K].EIVIYQDDLEGDVQIPGPPTNVQASEVSR.[N]</t>
  </si>
  <si>
    <t>1xDeamidated [Q/N]; 1xOxidation [P16]; 1xTMT6plex [N-Term]</t>
  </si>
  <si>
    <t>Q14BI5 1xOxidation [P511]</t>
  </si>
  <si>
    <t>Q14BI5 [496-524]</t>
  </si>
  <si>
    <t>[R].NYVVLSWDPPSPR.[G]</t>
  </si>
  <si>
    <t>Q14BI5 2xOxidation [P533; P534]</t>
  </si>
  <si>
    <t>Q14BI5 [525-537]</t>
  </si>
  <si>
    <t>[K].IEFTPEQIEEFK.[E]</t>
  </si>
  <si>
    <t>P09542 1xOxidation [P57]</t>
  </si>
  <si>
    <t>P09542 [53-64]</t>
  </si>
  <si>
    <t>[R].ELSLAGSGSTPPTTAQAAWPEVLELVR.[A]</t>
  </si>
  <si>
    <t>2xOxidation [P12; P20]; 1xTMT6plex [N-Term]</t>
  </si>
  <si>
    <t>Q3UIZ8 2xOxidation [P86; P94]</t>
  </si>
  <si>
    <t>Q3UIZ8 [75-101]</t>
  </si>
  <si>
    <t>[R].LSSGPLPQPLGPLTPDSDIHSGDALPR.[I]</t>
  </si>
  <si>
    <t>5xOxidation [P5; P7; P9; P12; P15]; 1xTMT6plex [N-Term]</t>
  </si>
  <si>
    <t>Q3UIZ8 5xOxidation [P308; P310; P312; P315; P318]</t>
  </si>
  <si>
    <t>Q3UIZ8 [304-330]</t>
  </si>
  <si>
    <t>[K].GADINAPDK.[H]</t>
  </si>
  <si>
    <t>P62774 1xOxidation [P64]</t>
  </si>
  <si>
    <t>P62774 [58-66]</t>
  </si>
  <si>
    <t>[R].VDGSNLEGGSQQGPSTPPNTPDPR.[S]</t>
  </si>
  <si>
    <t>5xOxidation [P14; P17; P18; P21; P23]; 1xTMT6plex [N-Term]</t>
  </si>
  <si>
    <t>Q9JJW5 5xOxidation [P105; P108; P109; P112; P114]</t>
  </si>
  <si>
    <t>Q9JJW5 [92-115]</t>
  </si>
  <si>
    <t>[R].EAEAAEPEQPEQPEQPAAEEPQAEEQSEAAGEK.[A]</t>
  </si>
  <si>
    <t>1xDeamidated [Q12]; 1xOxidation [P]; 1xTMT6plex [K33]; 1xTMT6plex [N-Term]</t>
  </si>
  <si>
    <t>P26645 1xOxidation [P]</t>
  </si>
  <si>
    <t>P26645 [220-252]</t>
  </si>
  <si>
    <t>[K].SPPTVLVICGPGNNGGDGLVCAR.[H]</t>
  </si>
  <si>
    <t>2xCarbamidomethyl [C9; C21]; 1xDeamidated [N14]; 1xOxidation [P]; 1xTMT6plex [N-Term]</t>
  </si>
  <si>
    <t>Q8K4Z3 1xOxidation [P]</t>
  </si>
  <si>
    <t>Q8K4Z3 [101-123]</t>
  </si>
  <si>
    <t>2xCarbamidomethyl [C9; C21]; 2xDeamidated [N13; N14]; 1xOxidation [P11]; 1xTMT6plex [N-Term]</t>
  </si>
  <si>
    <t>Q8K4Z3 1xOxidation [P111]</t>
  </si>
  <si>
    <t>[K].HYPEAGIQYSSTTTGDGRPLDIEFSGSCSLEK.[F]</t>
  </si>
  <si>
    <t>1xCarbamidomethyl [C28]; 1xOxidation [P19]; 1xTMT6plex [K32]; 1xTMT6plex [N-Term]</t>
  </si>
  <si>
    <t>Q99LC3 1xOxidation [P103]</t>
  </si>
  <si>
    <t>Q99LC3 [85-116]</t>
  </si>
  <si>
    <t>[R].LTLPEYLPPHAVIYIDVPVPEVQSR.[I]</t>
  </si>
  <si>
    <t>1xOxidation [P18]; 1xTMT6plex [N-Term]</t>
  </si>
  <si>
    <t>Q99LC3 1xOxidation [P210]</t>
  </si>
  <si>
    <t>Q99LC3 [193-217]</t>
  </si>
  <si>
    <t>[R].EKPDDPLNYFIGGCAGGLTLGAR.[TS]</t>
  </si>
  <si>
    <t>1xCarbamidomethyl [C14]; 1xOxidation [P6]; 1xTMT6plex [K2]; 1xTMT6plex [N-Term]</t>
  </si>
  <si>
    <t>Q9D8B4 1xOxidation [P87]</t>
  </si>
  <si>
    <t>Q9D8B4 [82-104]</t>
  </si>
  <si>
    <t>[R].DDGNMPDVPSHPQDPLGPSLDWLK.[N]</t>
  </si>
  <si>
    <t>2xOxidation [P/M]; 1xTMT6plex [K24]; 1xTMT6plex [N-Term]</t>
  </si>
  <si>
    <t>Q9CQ91 2xOxidation [P]</t>
  </si>
  <si>
    <t>Q9CQ91 [59-82]</t>
  </si>
  <si>
    <t>[K].TTGLVGLAVCDTPHER.[L]</t>
  </si>
  <si>
    <t>1xCarbamidomethyl [C10]; 1xOxidation [P13]; 1xTMT6plex [N-Term]</t>
  </si>
  <si>
    <t>Q9CPP6 1xOxidation [P20]</t>
  </si>
  <si>
    <t>Q9CPP6 [8-23]</t>
  </si>
  <si>
    <t>[K].WKPWEPLVEEPPANQWK.[W]</t>
  </si>
  <si>
    <t>1xOxidation [P12]; 2xTMT6plex [K2; K17]; 1xTMT6plex [N-Term]</t>
  </si>
  <si>
    <t>Q9CPP6 1xOxidation [P108]</t>
  </si>
  <si>
    <t>Q9CPP6 [97-113]</t>
  </si>
  <si>
    <t>[K].TDRPLPENPYHSR.[A]</t>
  </si>
  <si>
    <t>Q9DCJ5 1xOxidation [P141]</t>
  </si>
  <si>
    <t>Q9DCJ5 [133-145]</t>
  </si>
  <si>
    <t>[K].SHCAEPFTEYWTCLDYSNMQLFR.[H]</t>
  </si>
  <si>
    <t>2xCarbamidomethyl [C3; C13]; 2xOxidation [P6; M19]; 1xTMT6plex [N-Term]</t>
  </si>
  <si>
    <t>Q9DCJ5 2xOxidation [P81; ]</t>
  </si>
  <si>
    <t>Q9DCJ5 [76-98]</t>
  </si>
  <si>
    <t>[K].LFGLSPFEPWTTK.[D]</t>
  </si>
  <si>
    <t>2xOxidation [P6; P9]; 1xTMT6plex [K13]; 1xTMT6plex [N-Term]</t>
  </si>
  <si>
    <t>Q9DC69 2xOxidation [P309; P312]</t>
  </si>
  <si>
    <t>Q9DC69 [304-316]</t>
  </si>
  <si>
    <t>[R].TPAPSPQTSLPNPITYLTK.[A]</t>
  </si>
  <si>
    <t>1xDeamidated [Q/N]; 1xOxidation [P]; 1xTMT6plex [K19]; 1xTMT6plex [N-Term]</t>
  </si>
  <si>
    <t>Q9DCS9 1xOxidation [P]</t>
  </si>
  <si>
    <t>Q9DCS9 [17-35]</t>
  </si>
  <si>
    <t>[K].AYDLVVDWPVTLVR.[EA]</t>
  </si>
  <si>
    <t>Q9DCS9 1xOxidation [P44]</t>
  </si>
  <si>
    <t>Q9DCS9 [36-49]</t>
  </si>
  <si>
    <t>[R].EPTMQWQEDPEPEDENVYAK.[N]</t>
  </si>
  <si>
    <t>1xDeamidated [Q7]; 2xOxidation [P10; M/P]; 1xTMT6plex [K20]; 1xTMT6plex [N-Term]</t>
  </si>
  <si>
    <t>O09111 2xOxidation [P57; P]</t>
  </si>
  <si>
    <t>O09111 [48-67]</t>
  </si>
  <si>
    <t>2xOxidation [P/M]; 1xTMT6plex [K20]; 1xTMT6plex [N-Term]</t>
  </si>
  <si>
    <t>O09111 2xOxidation [P]</t>
  </si>
  <si>
    <t>[K].NPDFHGYDSDPVVDVWNMR.[A]</t>
  </si>
  <si>
    <t>2xOxidation [P2; M18]; 1xTMT6plex [N-Term]</t>
  </si>
  <si>
    <t>O09111 2xOxidation [P69; ]</t>
  </si>
  <si>
    <t>O09111 [68-86]</t>
  </si>
  <si>
    <t>3xOxidation [P2; P10; M/P]; 1xTMT6plex [K20]; 1xTMT6plex [N-Term]</t>
  </si>
  <si>
    <t>O09111 3xOxidation [P49; P57; P]</t>
  </si>
  <si>
    <t>[R].GDGPWYQFPTPEK.[E]</t>
  </si>
  <si>
    <t>1xOxidation [P4]; 1xTMT6plex [K13]; 1xTMT6plex [N-Term]</t>
  </si>
  <si>
    <t>Q9CQH3 1xOxidation [P167]</t>
  </si>
  <si>
    <t>Q9CQH3 [164-176]</t>
  </si>
  <si>
    <t>[R].YLWDASVEPDPEK.[I]</t>
  </si>
  <si>
    <t>Q9CR61 1xOxidation [P17]</t>
  </si>
  <si>
    <t>Q9CR61 [9-21]</t>
  </si>
  <si>
    <t>[R].VDTSPTPVSWDVMCK.[H]</t>
  </si>
  <si>
    <t>1xCarbamidomethyl [C14]; 3xOxidation [P5; P7; M13]; 1xTMT6plex [K15]; 1xTMT6plex [N-Term]</t>
  </si>
  <si>
    <t>Q9D6J5 3xOxidation [P121; P123; ]</t>
  </si>
  <si>
    <t>Q9D6J5 [117-131]</t>
  </si>
  <si>
    <t>[R].VEDYEPYPDDGMGYGDYPMLPNR.[S]</t>
  </si>
  <si>
    <t>1xDeamidated [N22]; 1xOxidation [P/M]; 1xTMT6plex [N-Term]</t>
  </si>
  <si>
    <t>Q9D6J5 1xOxidation [P]</t>
  </si>
  <si>
    <t>Q9D6J5 [59-81]</t>
  </si>
  <si>
    <t>[R].DPWYQWDHSELR.[M]</t>
  </si>
  <si>
    <t>Q9D6J5 1xOxidation [P88]</t>
  </si>
  <si>
    <t>Q9D6J5 [87-98]</t>
  </si>
  <si>
    <t>[K].YLVVNADEGEPGTCK.[D]</t>
  </si>
  <si>
    <t>1xCarbamidomethyl [C14]; 1xOxidation [P11]; 1xTMT6plex [K15]; 1xTMT6plex [N-Term]</t>
  </si>
  <si>
    <t>Q91YT0 1xOxidation [P122]</t>
  </si>
  <si>
    <t>Q91YT0 [112-126]</t>
  </si>
  <si>
    <t>[K].QIEGHTICALGDGAAWPVQGLIR.[H]</t>
  </si>
  <si>
    <t>1xCarbamidomethyl [C8]; 1xOxidation [P17]; 1xTMT6plex [N-Term]</t>
  </si>
  <si>
    <t>Q91YT0 1xOxidation [P434]</t>
  </si>
  <si>
    <t>Q91YT0 [418-440]</t>
  </si>
  <si>
    <t>[R].LKPPFPADVGVFGCPTTVANVETVAVSPTICR.[R]</t>
  </si>
  <si>
    <t>2xCarbamidomethyl [C14; C31]; 1xOxidation [P]; 1xTMT6plex [K2]; 1xTMT6plex [N-Term]</t>
  </si>
  <si>
    <t>Q91YT0 1xOxidation [P]</t>
  </si>
  <si>
    <t>Q91YT0 [225-256]</t>
  </si>
  <si>
    <t>[K].HAGGVTGGWDNLLAVIPGGSSTPLIPK.[S]</t>
  </si>
  <si>
    <t>2xOxidation [P17; P23]; 1xTMT6plex [K27]; 1xTMT6plex [N-Term]</t>
  </si>
  <si>
    <t>Q91YT0 2xOxidation [P319; P325]</t>
  </si>
  <si>
    <t>Q91YT0 [303-329]</t>
  </si>
  <si>
    <t>[K].GPDWILGEMK.[T]</t>
  </si>
  <si>
    <t>2xOxidation [P2; M9]; 1xTMT6plex [K10]; 1xTMT6plex [N-Term]</t>
  </si>
  <si>
    <t>Q91YT0 2xOxidation [P73; ]</t>
  </si>
  <si>
    <t>Q91YT0 [72-81]</t>
  </si>
  <si>
    <t>[K].VAEVLQVPPMR.[V]</t>
  </si>
  <si>
    <t>Q9D6J6 1xOxidation [P]</t>
  </si>
  <si>
    <t>Q9D6J6 [100-110]</t>
  </si>
  <si>
    <t>[R].DTPENNPDTPFDFTPENYK.[R]</t>
  </si>
  <si>
    <t>1xOxidation [P15]; 1xTMT6plex [K19]; 1xTMT6plex [N-Term]</t>
  </si>
  <si>
    <t>Q9D6J6 1xOxidation [P56]</t>
  </si>
  <si>
    <t>Q9D6J6 [42-60]</t>
  </si>
  <si>
    <t>[K].NYPEGHQAAAVLPVLDLAQR.[Q]</t>
  </si>
  <si>
    <t>Q9D6J6 1xOxidation [P70]</t>
  </si>
  <si>
    <t>Q9D6J6 [68-87]</t>
  </si>
  <si>
    <t>[R].FCCEPAGGLTSLTEPPK.[G]</t>
  </si>
  <si>
    <t>2xCarbamidomethyl [C2; C3]; 1xOxidation [P]; 1xTMT6plex [K17]; 1xTMT6plex [N-Term]</t>
  </si>
  <si>
    <t>Q9D6J6 [222-238]</t>
  </si>
  <si>
    <t>[R].FCCEPAGGLTSLTEPPKGPGFGVQAGL.[-]</t>
  </si>
  <si>
    <t>2xCarbamidomethyl [C2; C3]; 1xOxidation [P5]; 1xTMT6plex [K17]; 1xTMT6plex [N-Term]</t>
  </si>
  <si>
    <t>Q9D6J6 1xOxidation [P226]</t>
  </si>
  <si>
    <t>Q9D6J6 [222-248]</t>
  </si>
  <si>
    <t>[K].ETAHWKPPPWNDVDILK.[E]</t>
  </si>
  <si>
    <t>1xDeamidated [N11]; 2xOxidation [P8; P]; 2xTMT6plex [K6; K17]; 1xTMT6plex [N-Term]</t>
  </si>
  <si>
    <t>Q91WD5 2xOxidation [P64; P]</t>
  </si>
  <si>
    <t>Q91WD5 [57-73]</t>
  </si>
  <si>
    <t>[R].MHAAYIRPGGVHQDLPLGLLDDIYEFSK.[N]</t>
  </si>
  <si>
    <t>1xOxidation [P/M]; 1xTMT6plex [K28]; 1xTMT6plex [N-Term]</t>
  </si>
  <si>
    <t>Q91WD5 1xOxidation [P]</t>
  </si>
  <si>
    <t>Q91WD5 [222-249]</t>
  </si>
  <si>
    <t>[K].TQPYDVYDQVEFDVPIGSR.[G]</t>
  </si>
  <si>
    <t>Q91WD5 1xOxidation [P307]</t>
  </si>
  <si>
    <t>Q91WD5 [305-323]</t>
  </si>
  <si>
    <t>1xOxidation [P7]; 2xTMT6plex [K6; K17]; 1xTMT6plex [N-Term]</t>
  </si>
  <si>
    <t>Q91WD5 1xOxidation [P63]</t>
  </si>
  <si>
    <t>[R].QWQPDIEWAEQFSGAVMYPSK.[E]</t>
  </si>
  <si>
    <t>2xOxidation [P4; M17]; 1xTMT6plex [K21]; 1xTMT6plex [N-Term]</t>
  </si>
  <si>
    <t>Q91WD5 2xOxidation [P39; ]</t>
  </si>
  <si>
    <t>Q91WD5 [36-56]</t>
  </si>
  <si>
    <t>2xOxidation [P8; P]; 2xTMT6plex [K6; K17]; 1xTMT6plex [N-Term]</t>
  </si>
  <si>
    <t>[K].FDLNSPWEAFPAYR.[Q]</t>
  </si>
  <si>
    <t>2xOxidation [P6; P11]; 1xTMT6plex [N-Term]</t>
  </si>
  <si>
    <t>Q9DCT2 2xOxidation [P237; P242]</t>
  </si>
  <si>
    <t>Q9DCT2 [232-245]</t>
  </si>
  <si>
    <t>[R].KFDLNSPWEAFPAYR.[Q]</t>
  </si>
  <si>
    <t>2xOxidation [P7; P12]; 1xTMT6plex [K1]; 1xTMT6plex [N-Term]</t>
  </si>
  <si>
    <t>Q9DCT2 [231-245]</t>
  </si>
  <si>
    <t>[K].LCEAICPAQAITIEAEPR.[A]</t>
  </si>
  <si>
    <t>2xCarbamidomethyl [C2; C6]; 1xDeamidated [Q9]; 1xOxidation [P7]; 1xTMT6plex [N-Term]</t>
  </si>
  <si>
    <t>Q8K3J1 1xOxidation [P124]</t>
  </si>
  <si>
    <t>Q8K3J1 [118-135]</t>
  </si>
  <si>
    <t>2xCarbamidomethyl [C2; C6]; 1xOxidation [P7]; 1xTMT6plex [N-Term]</t>
  </si>
  <si>
    <t>[K].AVTEGAQAVEEPSIC.[-]</t>
  </si>
  <si>
    <t>1xCarbamidomethyl [C15]; 1xOxidation [P12]; 1xTMT6plex [N-Term]</t>
  </si>
  <si>
    <t>Q91VD9 1xOxidation [P724]</t>
  </si>
  <si>
    <t>Q91VD9 [713-727]</t>
  </si>
  <si>
    <t>[K].VDSDNLCTEEIFPTEGAGTDLR.[S]</t>
  </si>
  <si>
    <t>1xCarbamidomethyl [C7]; 1xDeamidated [N5]; 1xOxidation [P13]; 1xTMT6plex [N-Term]</t>
  </si>
  <si>
    <t>Q91VD9 1xOxidation [P373]</t>
  </si>
  <si>
    <t>Q91VD9 [361-382]</t>
  </si>
  <si>
    <t>1xCarbamidomethyl [C7]; 1xOxidation [P13]; 1xTMT6plex [N-Term]</t>
  </si>
  <si>
    <t>[K].KPMVVLGSSALQRDDGAAILVAVSNMVQK.[I]</t>
  </si>
  <si>
    <t>1xDeamidated [Q12]; 2xOxidation [P2; M3]; 2xTMT6plex [K1; K29]; 1xTMT6plex [N-Term]</t>
  </si>
  <si>
    <t>Q91VD9 2xOxidation [P472; ]</t>
  </si>
  <si>
    <t>Q91VD9 [471-499]</t>
  </si>
  <si>
    <t>[K].LVNQEVLADPLVPPQLTIK.[D]</t>
  </si>
  <si>
    <t>1xDeamidated [Q15]; 1xOxidation [P13]; 1xTMT6plex [K19]; 1xTMT6plex [N-Term]</t>
  </si>
  <si>
    <t>Q91VD9 1xOxidation [P686]</t>
  </si>
  <si>
    <t>Q91VD9 [674-692]</t>
  </si>
  <si>
    <t>Q91VD9 1xOxidation [P]</t>
  </si>
  <si>
    <t>[K].VALIGSPVDLTYR.[Y]</t>
  </si>
  <si>
    <t>Q91VD9 1xOxidation [P435]</t>
  </si>
  <si>
    <t>Q91VD9 [429-441]</t>
  </si>
  <si>
    <t>[R].FPPLISINENDPDLMNPIK.[R]</t>
  </si>
  <si>
    <t>1xDeamidated [N10]; 1xOxidation [P12]; 1xTMT6plex [K19]; 1xTMT6plex [N-Term]</t>
  </si>
  <si>
    <t>P03921 1xOxidation [P448]</t>
  </si>
  <si>
    <t>P03921 [437-455]</t>
  </si>
  <si>
    <t>[K].LTLDPARQPELTLR.[F]</t>
  </si>
  <si>
    <t>1xDeamidated [Q8]; 2xOxidation [P5; P9]; 1xTMT6plex [N-Term]</t>
  </si>
  <si>
    <t>Q9R123 2xOxidation [P16; P20]</t>
  </si>
  <si>
    <t>Q9R123 [12-25]</t>
  </si>
  <si>
    <t>[K].QFPAPPASATLGVPVSPLPATEGLK.[N]</t>
  </si>
  <si>
    <t>5xOxidation [P3; P5; P6; P14; P17]; 1xTMT6plex [K25]; 1xTMT6plex [N-Term]</t>
  </si>
  <si>
    <t>P70670 5xOxidation [P457; P459; P460; P468; P471]</t>
  </si>
  <si>
    <t>P70670 [455-479]</t>
  </si>
  <si>
    <t>[K].MPVEDEVMPPQALSEQTEEAGAALSSLPEVPPWTGEVNPPLR.[D]</t>
  </si>
  <si>
    <t>2xOxidation [P/M]; 1xTMT6plex [N-Term]</t>
  </si>
  <si>
    <t>P05125 2xOxidation [P]</t>
  </si>
  <si>
    <t>P05125 [50-91]</t>
  </si>
  <si>
    <t>3xOxidation [P31; P/M]; 1xTMT6plex [N-Term]</t>
  </si>
  <si>
    <t>P05125 3xOxidation [P80; P]</t>
  </si>
  <si>
    <t>[K].LSQAGAYQCIVDNGVAPAAR.[G]</t>
  </si>
  <si>
    <t>1xCarbamidomethyl [C9]; 1xDeamidated [N13]; 1xOxidation [P17]; 1xTMT6plex [N-Term]</t>
  </si>
  <si>
    <t>Q9QZS7 1xOxidation [P838]</t>
  </si>
  <si>
    <t>Q9QZS7 [822-841]</t>
  </si>
  <si>
    <t>[K].LGESLEPSR.[S]</t>
  </si>
  <si>
    <t>Q6ZWR6 1xOxidation [P6001]</t>
  </si>
  <si>
    <t>Q6ZWR6 [5995-6003]</t>
  </si>
  <si>
    <t>[K].RTPYLVLSYVNGLPPI.[-]</t>
  </si>
  <si>
    <t>3xOxidation [P3; P14; P15]; 1xTMT6plex [N-Term]</t>
  </si>
  <si>
    <t>H3BKW7 3xOxidation [P66; P77; P78]</t>
  </si>
  <si>
    <t>H3BKW7 [64-79]</t>
  </si>
  <si>
    <t>[K].ASPAPTPTPAGAASPLAAVAAPATDAPQAK.[Q]</t>
  </si>
  <si>
    <t>1xOxidation [P5]; 1xTMT6plex [K30]; 1xTMT6plex [N-Term]</t>
  </si>
  <si>
    <t>P13595 1xOxidation [P949]</t>
  </si>
  <si>
    <t>P13595 [945-974]</t>
  </si>
  <si>
    <t>[K].QILELLVLEQFLNALPEKLR.[V]</t>
  </si>
  <si>
    <t>3xDeamidated [Q1; Q10; N13]; 1xOxidation [P16]; 1xTMT6plex [K18]; 1xTMT6plex [N-Term]</t>
  </si>
  <si>
    <t>Q921B4 1xOxidation [P214]</t>
  </si>
  <si>
    <t>Q921B4 [199-218]</t>
  </si>
  <si>
    <t>[K].IEPPLGWSFEPTNVELR.[V]</t>
  </si>
  <si>
    <t>Q6GQT9 2xOxidation [P86; P87]</t>
  </si>
  <si>
    <t>Q6GQT9 [84-100]</t>
  </si>
  <si>
    <t>[K].IVVQPETQHR.[A]</t>
  </si>
  <si>
    <t>2xDeamidated [Q4; Q8]; 1xOxidation [P5]; 1xTMT6plex [N-Term]</t>
  </si>
  <si>
    <t>Q9WV30 1xOxidation [P288]</t>
  </si>
  <si>
    <t>Q9WV30 [284-293]</t>
  </si>
  <si>
    <t>[R].EWEVLQPAPHQVITNLPEGVR.[L]</t>
  </si>
  <si>
    <t>3xOxidation [P7; P9; P17]; 1xTMT6plex [N-Term]</t>
  </si>
  <si>
    <t>Q5RIM6 3xOxidation [P1022; P1024; P1032]</t>
  </si>
  <si>
    <t>Q5RIM6 [1016-1036]</t>
  </si>
  <si>
    <t>[K].QLIQPIAEK.[I]</t>
  </si>
  <si>
    <t>2xDeamidated [Q1; Q4]; 1xOxidation [P5]; 1xTMT6plex [K9]; 1xTMT6plex [N-Term]</t>
  </si>
  <si>
    <t>P97346 1xOxidation [P350]</t>
  </si>
  <si>
    <t>P97346 [346-354]</t>
  </si>
  <si>
    <t>[K].EIHLWFKPEELIDYK.[S]</t>
  </si>
  <si>
    <t>1xOxidation [P8]; 2xTMT6plex [K7; K15]; 1xTMT6plex [N-Term]</t>
  </si>
  <si>
    <t>E9PZF0 1xOxidation [P251]</t>
  </si>
  <si>
    <t>E9PZF0 [244-258]</t>
  </si>
  <si>
    <t>Ogdhl protein OS=Mus musculus OX=10090 GN=Ogdhl PE=1 SV=1
2-oxoglutarate dehydrogenase, mitochondrial OS=Mus musculus OX=10090 GN=Ogdh PE=1 SV=3</t>
  </si>
  <si>
    <t>[R].SSPYPTDVAR.[V]</t>
  </si>
  <si>
    <t>B2RXT3 1xOxidation [P]; Q60597 1xOxidation [P]</t>
  </si>
  <si>
    <t>B2RXT3; Q60597</t>
  </si>
  <si>
    <t>B2RXT3 [444-453]; Q60597 [457-466]</t>
  </si>
  <si>
    <t>[K].GRTGLIPSNYVAEQAESIDNPLHEAAK.[R]</t>
  </si>
  <si>
    <t>1xOxidation [P7]; 1xTMT6plex [K27]; 1xTMT6plex [N-Term]</t>
  </si>
  <si>
    <t>Q62422 1xOxidation [P62]</t>
  </si>
  <si>
    <t>Q62422 [56-82]</t>
  </si>
  <si>
    <t>[R].ALASGPPPLR.[L]</t>
  </si>
  <si>
    <t>Q9Z101 2xOxidation [P85; P87]</t>
  </si>
  <si>
    <t>Q9Z101 [80-89]</t>
  </si>
  <si>
    <t>[K].AVSSANPLLR.[V]</t>
  </si>
  <si>
    <t>Q9JK84 1xOxidation [P89]</t>
  </si>
  <si>
    <t>Q9JK84 [83-92]</t>
  </si>
  <si>
    <t>[K].TLPADCHER.[A]</t>
  </si>
  <si>
    <t>1xCarbamidomethyl [C6]; 1xOxidation [P3]; 1xTMT6plex [N-Term]</t>
  </si>
  <si>
    <t>Q8BJ56 1xOxidation [P103]</t>
  </si>
  <si>
    <t>Q8BJ56 [101-109]</t>
  </si>
  <si>
    <t>[R].SESGLVNPGALK.[K]</t>
  </si>
  <si>
    <t>1xDeamidated [N7]; 1xOxidation [P8]; 1xTMT6plex [K12]; 1xTMT6plex [N-Term]</t>
  </si>
  <si>
    <t>Q5DU28 1xOxidation [P250]</t>
  </si>
  <si>
    <t>Q5DU28 [243-254]</t>
  </si>
  <si>
    <t>[K].VIIPPSFAYGK.[E]</t>
  </si>
  <si>
    <t>2xOxidation [P4; P5]; 1xTMT6plex [K11]; 1xTMT6plex [N-Term]</t>
  </si>
  <si>
    <t>O54998 2xOxidation [P110; P111]</t>
  </si>
  <si>
    <t>O54998 [107-117]</t>
  </si>
  <si>
    <t>[K].KQGGLGPMNIPLISDPK.[R]</t>
  </si>
  <si>
    <t>1xOxidation [P/M]; 2xTMT6plex [K1; K17]; 1xTMT6plex [N-Term]</t>
  </si>
  <si>
    <t>P35700 1xOxidation [P]</t>
  </si>
  <si>
    <t>P35700 [93-109]</t>
  </si>
  <si>
    <t>[R].LVQAFQYTDEHGEVCPAGWKPGSDTIKPNVDDSK.[E]</t>
  </si>
  <si>
    <t>1xCarbamidomethyl [C15]; 1xDeamidated [N29]; 2xOxidation [P16; P]; 3xTMT6plex [K20; K27; K34]; 1xTMT6plex [N-Term]</t>
  </si>
  <si>
    <t>Q61171 2xOxidation [P173; P]</t>
  </si>
  <si>
    <t>Q61171 [158-191]</t>
  </si>
  <si>
    <t>1xCarbamidomethyl [C15]; 1xDeamidated [N29]; 3xOxidation [P16; P21; P28]; 3xTMT6plex [K20; K27; K34]; 1xTMT6plex [N-Term]</t>
  </si>
  <si>
    <t>Q61171 3xOxidation [P173; P178; P185]</t>
  </si>
  <si>
    <t>1xCarbamidomethyl [C15]; 1xOxidation [P16]; 3xTMT6plex [K20; K27; K34]; 1xTMT6plex [N-Term]</t>
  </si>
  <si>
    <t>Q61171 1xOxidation [P173]</t>
  </si>
  <si>
    <t>1xCarbamidomethyl [C15]; 2xOxidation [P16; P21]; 3xTMT6plex [K20; K27; K34]; 1xTMT6plex [N-Term]</t>
  </si>
  <si>
    <t>Q61171 2xOxidation [P173; P178]</t>
  </si>
  <si>
    <t>Peroxiredoxin-6 OS=Mus musculus OX=10090 GN=Prdx6 PE=1 SV=1
Peroxiredoxin-6 OS=Mus musculus OX=10090 GN=Prdx6 PE=1 SV=3</t>
  </si>
  <si>
    <t>[R].VVDSLQLTGTKPVATPVDWK.[K]</t>
  </si>
  <si>
    <t>1xDeamidated [Q6]; 1xOxidation [P12]; 2xTMT6plex [K11; K20]; 1xTMT6plex [N-Term]</t>
  </si>
  <si>
    <t>Q6GT24 1xOxidation [P174]; O08709 1xOxidation [P174]</t>
  </si>
  <si>
    <t>Q6GT24; O08709</t>
  </si>
  <si>
    <t>Q6GT24 [163-182]; O08709 [163-182]</t>
  </si>
  <si>
    <t>1xOxidation [P16]; 2xTMT6plex [K11; K20]; 1xTMT6plex [N-Term]</t>
  </si>
  <si>
    <t>Q6GT24 1xOxidation [P178]; O08709 1xOxidation [P178]</t>
  </si>
  <si>
    <t>2xOxidation [P12; P16]; 2xTMT6plex [K11; K20]; 1xTMT6plex [N-Term]</t>
  </si>
  <si>
    <t>Q6GT24 2xOxidation [P174; P178]; O08709 2xOxidation [P174; P178]</t>
  </si>
  <si>
    <t>[R].IQTQPGYANTLR.[E]</t>
  </si>
  <si>
    <t>Q8VEM8 1xOxidation [P189]</t>
  </si>
  <si>
    <t>Q8VEM8 [185-196]</t>
  </si>
  <si>
    <t>[R].YVWLVYEQEQPLSCDEPILSNK.[S]</t>
  </si>
  <si>
    <t>P70296 1xOxidation [P]</t>
  </si>
  <si>
    <t>P70296 [120-141]</t>
  </si>
  <si>
    <t>[K].VLTPTQVMNRPSSISWDGLDPGK.[L]</t>
  </si>
  <si>
    <t>2xOxidation [P/M]; 1xTMT6plex [K23]; 1xTMT6plex [N-Term]</t>
  </si>
  <si>
    <t>P70296 2xOxidation [P]</t>
  </si>
  <si>
    <t>P70296 [40-62]</t>
  </si>
  <si>
    <t>3xOxidation [P4; M8; P11]; 1xTMT6plex [K23]; 1xTMT6plex [N-Term]</t>
  </si>
  <si>
    <t>P70296 3xOxidation [P43; P50; ]</t>
  </si>
  <si>
    <t>[R].LVIGQNGILSTPAVSCIIR.[K]</t>
  </si>
  <si>
    <t>1xCarbamidomethyl [C16]; 1xDeamidated [N6]; 1xOxidation [P12]; 1xTMT6plex [N-Term]</t>
  </si>
  <si>
    <t>Q9D0F9 1xOxidation [P97]</t>
  </si>
  <si>
    <t>Q9D0F9 [86-104]</t>
  </si>
  <si>
    <t>[K].TIEEYAICPDLK.[V]</t>
  </si>
  <si>
    <t>1xCarbamidomethyl [C8]; 1xOxidation [P9]; 1xTMT6plex [K12]; 1xTMT6plex [N-Term]</t>
  </si>
  <si>
    <t>Q9D0F9 1xOxidation [P161]</t>
  </si>
  <si>
    <t>Q9D0F9 [153-164]</t>
  </si>
  <si>
    <t>[K].TGQATVASGIPAGWMGLDCGTESSK.[K]</t>
  </si>
  <si>
    <t>1xCarbamidomethyl [C19]; 2xOxidation [P11; M15]; 1xTMT6plex [K25]; 1xTMT6plex [N-Term]</t>
  </si>
  <si>
    <t>P09411 2xOxidation [P308; ]</t>
  </si>
  <si>
    <t>P09411 [298-322]</t>
  </si>
  <si>
    <t>[K].QIVWNGPVGVFEWEAFAR.[G]</t>
  </si>
  <si>
    <t>1xDeamidated [N5]; 1xOxidation [P7]; 1xTMT6plex [N-Term]</t>
  </si>
  <si>
    <t>P09411 1xOxidation [P339]</t>
  </si>
  <si>
    <t>P09411 [333-350]</t>
  </si>
  <si>
    <t>[K].ITLPVDFVTADKFDENAK.[T]</t>
  </si>
  <si>
    <t>1xOxidation [P4]; 2xTMT6plex [K12; K18]; 1xTMT6plex [N-Term]</t>
  </si>
  <si>
    <t>P09411 1xOxidation [P283]</t>
  </si>
  <si>
    <t>P09411 [280-297]</t>
  </si>
  <si>
    <t>[K].DCVGPEVENACANPAAGTVILLENLR.[F]</t>
  </si>
  <si>
    <t>2xCarbamidomethyl [C2; C11]; 1xDeamidated [N]; 1xOxidation [P]; 1xTMT6plex [N-Term]</t>
  </si>
  <si>
    <t>P09411 1xOxidation [P]</t>
  </si>
  <si>
    <t>P09411 [98-123]</t>
  </si>
  <si>
    <t>2xCarbamidomethyl [C2; C11]; 1xOxidation [P]; 1xTMT6plex [N-Term]</t>
  </si>
  <si>
    <t>[R].YAGLKPEELPTCESLK.[D]</t>
  </si>
  <si>
    <t>1xCarbamidomethyl [C12]; 1xOxidation [P10]; 2xTMT6plex [K5; K16]; 1xTMT6plex [N-Term]</t>
  </si>
  <si>
    <t>O70250 1xOxidation [P151]</t>
  </si>
  <si>
    <t>O70250 [142-157]</t>
  </si>
  <si>
    <t>[R].ALPFWNEEIAPK.[I]</t>
  </si>
  <si>
    <t>1xOxidation [P3]; 1xTMT6plex [K12]; 1xTMT6plex [N-Term]</t>
  </si>
  <si>
    <t>O70250 1xOxidation [P165]</t>
  </si>
  <si>
    <t>O70250 [163-174]</t>
  </si>
  <si>
    <t>[K].VSGHPNIIQLK.[D]</t>
  </si>
  <si>
    <t>2xDeamidated [N6; Q9]; 1xOxidation [P5]; 1xTMT6plex [K11]; 1xTMT6plex [N-Term]</t>
  </si>
  <si>
    <t>P07934 1xOxidation [P85]</t>
  </si>
  <si>
    <t>P07934 [81-91]</t>
  </si>
  <si>
    <t>[R].APSDSGPGTSFLGSDPAWASNLFVPLPVR.[R]</t>
  </si>
  <si>
    <t>2xOxidation [P7; P16]; 1xTMT6plex [N-Term]</t>
  </si>
  <si>
    <t>Q9DB26 2xOxidation [P211; P220]</t>
  </si>
  <si>
    <t>Q9DB26 [205-233]</t>
  </si>
  <si>
    <t>[R].FVLPANAFASPLQNPDNHCFCTEK.[V]</t>
  </si>
  <si>
    <t>2xCarbamidomethyl [C19; C21]; 1xOxidation [P]; 1xTMT6plex [K24]; 1xTMT6plex [N-Term]</t>
  </si>
  <si>
    <t>Q08857 1xOxidation [P]</t>
  </si>
  <si>
    <t>Q08857 [293-316]</t>
  </si>
  <si>
    <t>[R].LLLLPQGSHAK.[A]</t>
  </si>
  <si>
    <t>1xDeamidated [Q6]; 1xOxidation [P5]; 1xTMT6plex [K11]; 1xTMT6plex [N-Term]</t>
  </si>
  <si>
    <t>A0A1B0GS55 1xOxidation [P67]</t>
  </si>
  <si>
    <t>A0A1B0GS55 [63-73]</t>
  </si>
  <si>
    <t>[R].AAELLARDGPNALTPPK.[Q]</t>
  </si>
  <si>
    <t>1xDeamidated [N11]; 1xOxidation [P16]; 1xTMT6plex [K17]; 1xTMT6plex [N-Term]</t>
  </si>
  <si>
    <t>Q9Z1W8 1xOxidation [P95]</t>
  </si>
  <si>
    <t>Q9Z1W8 [80-96]</t>
  </si>
  <si>
    <t>[R].SPAAIQDAGVLR.[S]</t>
  </si>
  <si>
    <t>1xDeamidated [Q6]; 1xOxidation [P2]; 1xTMT6plex [N-Term]</t>
  </si>
  <si>
    <t>A0A1B0GT45 1xOxidation [P801]</t>
  </si>
  <si>
    <t>A0A1B0GT45 [800-811]</t>
  </si>
  <si>
    <t>[K].QHGQQLPR.[A]</t>
  </si>
  <si>
    <t>2xDeamidated [Q1; Q4]; 1xOxidation [P7]; 1xTMT6plex [N-Term]</t>
  </si>
  <si>
    <t>Q8C419 1xOxidation [P50]</t>
  </si>
  <si>
    <t>Q8C419 [44-51]</t>
  </si>
  <si>
    <t>[R].NITYLPAGQSVLLQLPQ.[-]</t>
  </si>
  <si>
    <t>P67778 1xOxidation [P261]</t>
  </si>
  <si>
    <t>P67778 [256-272]</t>
  </si>
  <si>
    <t>[R].IFDLQLPNFNPSEEK.[A]</t>
  </si>
  <si>
    <t>2xDeamidated [N10; Q/N]; 1xOxidation [P]; 1xTMT6plex [K15]; 1xTMT6plex [N-Term]</t>
  </si>
  <si>
    <t>O35074 1xOxidation [P]</t>
  </si>
  <si>
    <t>O35074 [108-122]</t>
  </si>
  <si>
    <t>[K].TYLVSGQPLEEVITYYPPMK.[A]</t>
  </si>
  <si>
    <t>1xDeamidated [Q7]; 1xOxidation [P/M]; 1xTMT6plex [K20]; 1xTMT6plex [N-Term]</t>
  </si>
  <si>
    <t>Q8BWM0 1xOxidation [P]</t>
  </si>
  <si>
    <t>Q8BWM0 [173-192]</t>
  </si>
  <si>
    <t>[R].LPNALLMLVNLR.[V]</t>
  </si>
  <si>
    <t>2xDeamidated [N3; N10]; 2xOxidation [P2; M7]; 1xTMT6plex [N-Term]</t>
  </si>
  <si>
    <t>Q80UX8 2xOxidation [P132; ]</t>
  </si>
  <si>
    <t>Q80UX8 [131-142]</t>
  </si>
  <si>
    <t>[K].TAPVQAPPAPVTVTETPEPAMPSGVYRPPGAR.[L]</t>
  </si>
  <si>
    <t>Q4VAA2 1xOxidation [P]</t>
  </si>
  <si>
    <t>Q4VAA2 [167-198]</t>
  </si>
  <si>
    <t>[K].VISAPVSDATPDYAVVTALPPTSTPPTPPLR.[H]</t>
  </si>
  <si>
    <t>5xOxidation [P11; P20; P21; P25; P26]; 1xTMT6plex [N-Term]</t>
  </si>
  <si>
    <t>Q03173 5xOxidation [P299; P308; P309; P313; P314]</t>
  </si>
  <si>
    <t>Q03173 [289-319]</t>
  </si>
  <si>
    <t>[R].GAGTPGQPGQVSQQELDTVVK.[S]</t>
  </si>
  <si>
    <t>1xOxidation [P5]; 1xTMT6plex [K21]; 1xTMT6plex [N-Term]</t>
  </si>
  <si>
    <t>Q9D0F3 1xOxidation [P386]</t>
  </si>
  <si>
    <t>Q9D0F3 [382-402]</t>
  </si>
  <si>
    <t>2xOxidation [P5; P8]; 1xTMT6plex [K21]; 1xTMT6plex [N-Term]</t>
  </si>
  <si>
    <t>Q9D0F3 2xOxidation [P386; P389]</t>
  </si>
  <si>
    <t>[R].GVLATILPTAAR.[A]</t>
  </si>
  <si>
    <t>F6X0J3 1xOxidation [P26]</t>
  </si>
  <si>
    <t>F6X0J3 [19-30]</t>
  </si>
  <si>
    <t>[M].NPVYSPVQPGAPYGNPK.[N]</t>
  </si>
  <si>
    <t>1xOxidation [P16]; 1xTMT6plex [K17]; 1xTMT6plex [N-Term]</t>
  </si>
  <si>
    <t>Q8BGZ2 1xOxidation [P17]</t>
  </si>
  <si>
    <t>Q8BGZ2 [2-18]</t>
  </si>
  <si>
    <t>2xDeamidated [N1; N15]; 2xOxidation [P12; P16]; 1xTMT6plex [K17]; 1xTMT6plex [N-Term]</t>
  </si>
  <si>
    <t>Q8BGZ2 2xOxidation [P13; P17]</t>
  </si>
  <si>
    <t>[K].VMPFRHLQNTSPLQK.[H]</t>
  </si>
  <si>
    <t>1xDeamidated [N9]; 1xOxidation [P12]; 1xTMT6plex [K15]; 1xTMT6plex [N-Term]</t>
  </si>
  <si>
    <t>Q5DTT3 1xOxidation [P699]</t>
  </si>
  <si>
    <t>Q5DTT3 [688-702]</t>
  </si>
  <si>
    <t>[R].NYDPLSPAPAAPPAER.[S]</t>
  </si>
  <si>
    <t>5xOxidation [P4; P7; P9; P12; P13]; 1xTMT6plex [N-Term]</t>
  </si>
  <si>
    <t>E9PYK3 5xOxidation [P94; P97; P99; P102; P103]</t>
  </si>
  <si>
    <t>E9PYK3 [91-106]</t>
  </si>
  <si>
    <t>[K].LQFHNVKPECLDAYNK.[I]</t>
  </si>
  <si>
    <t>1xCarbamidomethyl [C10]; 1xOxidation [P8]; 2xTMT6plex [K7; K16]; 1xTMT6plex [N-Term]</t>
  </si>
  <si>
    <t>O55126 1xOxidation [P78]</t>
  </si>
  <si>
    <t>O55126 [71-86]</t>
  </si>
  <si>
    <t>[R].NILHVPANLEQEK.[S]</t>
  </si>
  <si>
    <t>2xDeamidated [N1; Q11]; 1xOxidation [P6]; 1xTMT6plex [K13]; 1xTMT6plex [N-Term]</t>
  </si>
  <si>
    <t>Q9R1X4 1xOxidation [P170]</t>
  </si>
  <si>
    <t>Q9R1X4 [165-177]</t>
  </si>
  <si>
    <t>[K].TQGPYDVVVLPGGNLGAQNLSESPMVK.[E]</t>
  </si>
  <si>
    <t>1xDeamidated [Q/N]; 2xOxidation [P11; P/M]; 1xTMT6plex [K27]; 1xTMT6plex [N-Term]</t>
  </si>
  <si>
    <t>Q99LX0 2xOxidation [P73; P]</t>
  </si>
  <si>
    <t>Q99LX0 [63-89]</t>
  </si>
  <si>
    <t>[R].VIILDVNDNTPVITAPPLINGTAEVYIPR.[N]</t>
  </si>
  <si>
    <t>3xDeamidated [N7; N9; N20]; 4xOxidation [P11; P16; P17; P28]; 1xTMT6plex [N-Term]</t>
  </si>
  <si>
    <t>Q80TF3 4xOxidation [P561; P566; P567; P578]</t>
  </si>
  <si>
    <t>Q80TF3 [551-579]</t>
  </si>
  <si>
    <t>[R].DNYYQAQLPK.[T]</t>
  </si>
  <si>
    <t>2xDeamidated [Q5; Q7]; 1xOxidation [P9]; 1xTMT6plex [K10]; 1xTMT6plex [N-Term]</t>
  </si>
  <si>
    <t>Q7TSK3 1xOxidation [P1008]</t>
  </si>
  <si>
    <t>Q7TSK3 [1000-1009]</t>
  </si>
  <si>
    <t>[K].NFYGGNGIVGAQVPLGAGIALACK.[Y]</t>
  </si>
  <si>
    <t>1xCarbamidomethyl [C23]; 1xDeamidated [N]; 1xOxidation [P14]; 1xTMT6plex [K24]; 1xTMT6plex [N-Term]</t>
  </si>
  <si>
    <t>P35486 1xOxidation [P172]</t>
  </si>
  <si>
    <t>P35486 [159-182]</t>
  </si>
  <si>
    <t>1xCarbamidomethyl [C23]; 2xDeamidated [N6; Q/N]; 1xOxidation [P14]; 1xTMT6plex [K24]; 1xTMT6plex [N-Term]</t>
  </si>
  <si>
    <t>[K].LPCIFICENNR.[Y]</t>
  </si>
  <si>
    <t>2xCarbamidomethyl [C3; C7]; 1xOxidation [P2]; 1xTMT6plex [N-Term]</t>
  </si>
  <si>
    <t>P35486 1xOxidation [P217]</t>
  </si>
  <si>
    <t>P35486 [216-226]</t>
  </si>
  <si>
    <t>[R].GFCHLCDGQEACCVGLEAGINPTDHLITAYR.[A]</t>
  </si>
  <si>
    <t>4xCarbamidomethyl [C3; C6; C12; C13]; 1xOxidation [P22]; 1xTMT6plex [N-Term]</t>
  </si>
  <si>
    <t>P35486 1xOxidation [P110]</t>
  </si>
  <si>
    <t>P35486 [89-119]</t>
  </si>
  <si>
    <t>[K].NFYGGNGIVGAQVPLGAGVAFACK.[Y]</t>
  </si>
  <si>
    <t>1xCarbamidomethyl [C23]; 3xDeamidated [N1; N6; Q12]; 1xOxidation [P14]; 1xTMT6plex [K24]; 1xTMT6plex [N-Term]</t>
  </si>
  <si>
    <t>P35487 1xOxidation [P173]</t>
  </si>
  <si>
    <t>P35487 [160-183]</t>
  </si>
  <si>
    <t>[K].VVSPWNSEDAK.[G]</t>
  </si>
  <si>
    <t>1xOxidation [P4]; 1xTMT6plex [K11]; 1xTMT6plex [N-Term]</t>
  </si>
  <si>
    <t>Q9D051 1xOxidation [P177]</t>
  </si>
  <si>
    <t>Q9D051 [174-184]</t>
  </si>
  <si>
    <t>[K].VLEDNSVPQVK.[D]</t>
  </si>
  <si>
    <t>1xOxidation [P8]; 1xTMT6plex [K11]; 1xTMT6plex [N-Term]</t>
  </si>
  <si>
    <t>Q9D051 1xOxidation [P344]</t>
  </si>
  <si>
    <t>Q9D051 [337-347]</t>
  </si>
  <si>
    <t>[K].DVSAPPPVSKPPAPTQPSPQPQIPCPAR.[K]</t>
  </si>
  <si>
    <t>1xCarbamidomethyl [C25]; 1xOxidation [P]; 1xTMT6plex [K10]; 1xTMT6plex [N-Term]</t>
  </si>
  <si>
    <t>Q8BKZ9 1xOxidation [P]</t>
  </si>
  <si>
    <t>Q8BKZ9 [146-173]</t>
  </si>
  <si>
    <t>Pyruvate kinase PKM OS=Mus musculus OX=10090 GN=Pkm PE=1 SV=4
Isoform M1 of Pyruvate kinase PKM OS=Mus musculus OX=10090 GN=Pkm</t>
  </si>
  <si>
    <t>[R].NTGIICTIGPASR.[S]</t>
  </si>
  <si>
    <t>1xCarbamidomethyl [C6]; 1xOxidation [P10]; 1xTMT6plex [N-Term]</t>
  </si>
  <si>
    <t>P52480 1xOxidation [P53]; P52480-2 1xOxidation [P53]</t>
  </si>
  <si>
    <t>P52480; P52480-2</t>
  </si>
  <si>
    <t>P52480 [44-56]; P52480-2 [44-56]</t>
  </si>
  <si>
    <t>[K].GDYPLEAVR.[M]</t>
  </si>
  <si>
    <t>P52480 1xOxidation [P371]; P52480-2 1xOxidation [P371]</t>
  </si>
  <si>
    <t>P52480 [368-376]; P52480-2 [368-376]</t>
  </si>
  <si>
    <t>[R].LSAIYGGTYMLNKPVDDIIMENGK.[V]</t>
  </si>
  <si>
    <t>1xDeamidated [N22]; 1xOxidation [P/M]; 2xTMT6plex [K13; K24]; 1xTMT6plex [N-Term]</t>
  </si>
  <si>
    <t>P50396 1xOxidation [P]</t>
  </si>
  <si>
    <t>P50396 [241-264]</t>
  </si>
  <si>
    <t>[R].FQILEGPPESMGR.[G]</t>
  </si>
  <si>
    <t>P50396 [56-68]</t>
  </si>
  <si>
    <t>[R].LTESSDEAAAVALPEEELK.[K]</t>
  </si>
  <si>
    <t>A0A1D5RLG3 1xOxidation [P917]</t>
  </si>
  <si>
    <t>A0A1D5RLG3 [904-922]</t>
  </si>
  <si>
    <t>[R].SGCDVNSPR.[Q]</t>
  </si>
  <si>
    <t>1xCarbamidomethyl [C3]; 1xOxidation [P8]; 1xTMT6plex [N-Term]</t>
  </si>
  <si>
    <t>Q810B6 1xOxidation [P754]</t>
  </si>
  <si>
    <t>Q810B6 [747-755]</t>
  </si>
  <si>
    <t>[K].SATPPPAEPASLPQEPPK.[A]</t>
  </si>
  <si>
    <t>2xOxidation [P9; P]; 1xTMT6plex [K18]; 1xTMT6plex [N-Term]</t>
  </si>
  <si>
    <t>P97379 2xOxidation [P233; P]</t>
  </si>
  <si>
    <t>P97379 [225-242]</t>
  </si>
  <si>
    <t>[K].EGSWVPPELCLSK.[E]</t>
  </si>
  <si>
    <t>1xCarbamidomethyl [C10]; 2xOxidation [P6; P7]; 1xTMT6plex [K13]; 1xTMT6plex [N-Term]</t>
  </si>
  <si>
    <t>Q3UQ44 2xOxidation [P624; P625]</t>
  </si>
  <si>
    <t>Q3UQ44 [619-631]</t>
  </si>
  <si>
    <t>[R].EAPGTTSPLR.[V]</t>
  </si>
  <si>
    <t>Q9Z268 1xOxidation [P195]</t>
  </si>
  <si>
    <t>Q9Z268 [188-197]</t>
  </si>
  <si>
    <t>[K].SIGPSSWDNPGR.[QT]</t>
  </si>
  <si>
    <t>1xDeamidated [N9]; 1xOxidation [P4]; 1xTMT6plex [N-Term]</t>
  </si>
  <si>
    <t>D3YTR1 1xOxidation [P238]</t>
  </si>
  <si>
    <t>D3YTR1 [235-246]</t>
  </si>
  <si>
    <t>[-].MQPDMSLDNIK.[M]</t>
  </si>
  <si>
    <t>1xAcetyl [N-Term]; 1xDeamidated [Q2]; 1xOxidation [P3]; 1xTMT6plex [K11]; 1xTMT6plex [N-Term]</t>
  </si>
  <si>
    <t>Q60855 1xAcetyl [N-Term]; 1xOxidation [P3]</t>
  </si>
  <si>
    <t>Q60855 [1-11]</t>
  </si>
  <si>
    <t>[R].QTGPILGNMWAIDNVYIGPSCLK.[F]</t>
  </si>
  <si>
    <t>1xCarbamidomethyl [C21]; 1xDeamidated [Q1]; 2xOxidation [P4; M9]; 1xTMT6plex [K23]; 1xTMT6plex [N-Term]</t>
  </si>
  <si>
    <t>Q60841 2xOxidation [P658; ]</t>
  </si>
  <si>
    <t>Q60841 [655-677]</t>
  </si>
  <si>
    <t>[K].ILQNQQPRNPIYDVVR.[K]</t>
  </si>
  <si>
    <t>3xDeamidated [N4; Q6; N9]; 2xOxidation [P7; P10]; 1xTMT6plex [N-Term]</t>
  </si>
  <si>
    <t>G3UYX5 2xOxidation [P77; P80]</t>
  </si>
  <si>
    <t>G3UYX5 [71-86]</t>
  </si>
  <si>
    <t>[R].LSRPDGPADPAK.[Q]</t>
  </si>
  <si>
    <t>2xOxidation [P4; P7]; 1xTMT6plex [K12]; 1xTMT6plex [N-Term]</t>
  </si>
  <si>
    <t>Q61818 2xOxidation [P1739; P1742]</t>
  </si>
  <si>
    <t>Q61818 [1736-1747]</t>
  </si>
  <si>
    <t>[R].SAEALGPGALVSPRLER.[C]</t>
  </si>
  <si>
    <t>2xOxidation [P7; P13]; 1xTMT6plex [N-Term]</t>
  </si>
  <si>
    <t>Q69ZH9 2xOxidation [P367; P373]</t>
  </si>
  <si>
    <t>Q69ZH9 [361-377]</t>
  </si>
  <si>
    <t>[R].NLSPPLTPAPPPPTPLEEEPEVLLSK.[E]</t>
  </si>
  <si>
    <t>5xOxidation [P10; P11; P12; P13; P15]; 1xTMT6plex [K26]; 1xTMT6plex [N-Term]</t>
  </si>
  <si>
    <t>A6X8Z5 5xOxidation [P772; P773; P774; P775; P777]</t>
  </si>
  <si>
    <t>A6X8Z5 [763-788]</t>
  </si>
  <si>
    <t>[K].TSPIPESSPAPFPFPEAPGSLPSSSAPR.[E]</t>
  </si>
  <si>
    <t>5xOxidation [P3; P5; P9; P11; P13]; 1xTMT6plex [N-Term]</t>
  </si>
  <si>
    <t>A6X8Z5 5xOxidation [P668; P670; P674; P676; P678]</t>
  </si>
  <si>
    <t>A6X8Z5 [666-693]</t>
  </si>
  <si>
    <t>a</t>
  </si>
  <si>
    <t>[R].STALQPYIK.[R]</t>
  </si>
  <si>
    <t>Q91YM2 1xOxidation [P115]</t>
  </si>
  <si>
    <t>Q91YM2 [110-118]</t>
  </si>
  <si>
    <t>[R].ELHLNDNPMGDAGLK.[L]</t>
  </si>
  <si>
    <t>1xOxidation [P/M]; 1xTMT6plex [K15]; 1xTMT6plex [N-Term]</t>
  </si>
  <si>
    <t>Q91VI7 1xOxidation [P]</t>
  </si>
  <si>
    <t>Q91VI7 [112-126]</t>
  </si>
  <si>
    <t>[K].LSLQNCGLTEAGCGILPGMLR.[S]</t>
  </si>
  <si>
    <t>2xCarbamidomethyl [C6; C13]; 1xOxidation [P/M]; 1xTMT6plex [N-Term]</t>
  </si>
  <si>
    <t>Q91VI7 [85-105]</t>
  </si>
  <si>
    <t>[K].QNPNELMVTWILR.[V]</t>
  </si>
  <si>
    <t>2xDeamidated [N2; N4]; 2xOxidation [P3; M7]; 1xTMT6plex [N-Term]</t>
  </si>
  <si>
    <t>Q3TE80 2xOxidation [P34; ]</t>
  </si>
  <si>
    <t>Q3TE80 [32-44]</t>
  </si>
  <si>
    <t>[K].LQEASECCRPAQQAK.[Q]</t>
  </si>
  <si>
    <t>2xCarbamidomethyl [C7; C8]; 1xOxidation [P10]; 1xTMT6plex [K15]; 1xTMT6plex [N-Term]</t>
  </si>
  <si>
    <t>A0A1W2P6U8 1xOxidation [P4580]</t>
  </si>
  <si>
    <t>A0A1W2P6U8 [4571-4585]</t>
  </si>
  <si>
    <t>[K].ILEQSEVTFPLK.[V]</t>
  </si>
  <si>
    <t>1xDeamidated [Q4]; 1xOxidation [P10]; 1xTMT6plex [K12]; 1xTMT6plex [N-Term]</t>
  </si>
  <si>
    <t>G5E8I2 1xOxidation [P555]</t>
  </si>
  <si>
    <t>G5E8I2 [546-557]</t>
  </si>
  <si>
    <t>[K].ILVTATQEPLTLR.[A]</t>
  </si>
  <si>
    <t>Q3TL09 1xOxidation [P59]</t>
  </si>
  <si>
    <t>Q3TL09 [51-63]</t>
  </si>
  <si>
    <t>[R].DPAVQAAILAQLNAK.[Y]</t>
  </si>
  <si>
    <t>1xDeamidated [Q11]; 1xOxidation [P2]; 1xTMT6plex [K15]; 1xTMT6plex [N-Term]</t>
  </si>
  <si>
    <t>A2AQ19 1xOxidation [P615]</t>
  </si>
  <si>
    <t>A2AQ19 [614-628]</t>
  </si>
  <si>
    <t>[K].ALVQPNGDAGSNTSGEPLLERLEPAAVGK.[Q]</t>
  </si>
  <si>
    <t>3xOxidation [P5; P17; P24]; 1xTMT6plex [K29]; 1xTMT6plex [N-Term]</t>
  </si>
  <si>
    <t>Q149F1 3xOxidation [P55; P67; P74]</t>
  </si>
  <si>
    <t>Q149F1 [51-79]</t>
  </si>
  <si>
    <t>[R].AISGLEGPLTK.[K]</t>
  </si>
  <si>
    <t>Q5SFM8 1xOxidation [P571]</t>
  </si>
  <si>
    <t>Q5SFM8 [564-574]</t>
  </si>
  <si>
    <t>[R].DLYAFYPMLIRYVDNNR.[S]</t>
  </si>
  <si>
    <t>1xDeamidated [N16]; 1xOxidation [P7]; 1xTMT6plex [N-Term]</t>
  </si>
  <si>
    <t>A2AGL3 1xOxidation [P3265]</t>
  </si>
  <si>
    <t>A2AGL3 [3259-3275]</t>
  </si>
  <si>
    <t>[K].DIVEDPDKFYIFK.[T]</t>
  </si>
  <si>
    <t>1xOxidation [P6]; 2xTMT6plex [K8; K13]; 1xTMT6plex [N-Term]</t>
  </si>
  <si>
    <t>Q7TQ48 1xOxidation [P812]</t>
  </si>
  <si>
    <t>Q7TQ48 [807-819]</t>
  </si>
  <si>
    <t>[R].ALYADAAPGDK.[N]</t>
  </si>
  <si>
    <t>Q7TQ48 1xOxidation [P61]</t>
  </si>
  <si>
    <t>Q7TQ48 [54-64]</t>
  </si>
  <si>
    <t>[R].VEPAHK.[S]</t>
  </si>
  <si>
    <t>1xOxidation [P3]; 1xTMT6plex [K6]; 1xTMT6plex [N-Term]</t>
  </si>
  <si>
    <t>Q64518 1xOxidation [P681]</t>
  </si>
  <si>
    <t>Q64518 [679-684]</t>
  </si>
  <si>
    <t>[R].DIVPGDIVEVAVGDKVPADIR.[LI]</t>
  </si>
  <si>
    <t>Q64518 1xOxidation [P147]</t>
  </si>
  <si>
    <t>Q64518 [144-164]</t>
  </si>
  <si>
    <t>[R].DIVPGDIVEVAVGDK.[V]</t>
  </si>
  <si>
    <t>Q64518 [144-158]</t>
  </si>
  <si>
    <t>[R].EESSPDYNPYQGVSVPLQLK.[E]</t>
  </si>
  <si>
    <t>2xDeamidated [Q11; Q18]; 1xOxidation [P9]; 1xTMT6plex [K20]; 1xTMT6plex [N-Term]</t>
  </si>
  <si>
    <t>Q03517 1xOxidation [P80]</t>
  </si>
  <si>
    <t>Q03517 [72-91]</t>
  </si>
  <si>
    <t>[R].VLLPPDYSEDEARGDLALLQLR.[H]</t>
  </si>
  <si>
    <t>Q80WM7 1xOxidation [P113]</t>
  </si>
  <si>
    <t>Q80WM7 [109-130]</t>
  </si>
  <si>
    <t>[R].SNSQSYIGRPIQLDK.[L]</t>
  </si>
  <si>
    <t>3xDeamidated [N2; Q4; Q12]; 1xOxidation [P10]; 1xTMT6plex [K15]; 1xTMT6plex [N-Term]</t>
  </si>
  <si>
    <t>Q62101 1xOxidation [P262]</t>
  </si>
  <si>
    <t>Q62101 [253-267]</t>
  </si>
  <si>
    <t>[R].QGPSLEEEQEVQEPLPGSTGR.[R]</t>
  </si>
  <si>
    <t>2xDeamidated [Q1; Q9]; 1xOxidation [P14]; 1xTMT6plex [N-Term]</t>
  </si>
  <si>
    <t>Q60670 1xOxidation [P465]</t>
  </si>
  <si>
    <t>Q60670 [452-472]</t>
  </si>
  <si>
    <t>Serine/threonine-protein phosphatase 2A catalytic subunit beta isoform OS=Mus musculus OX=10090 GN=Ppp2cb PE=1 SV=1
Serine/threonine-protein phosphatase 2A catalytic subunit alpha isoform OS=Mus musculus OX=10090 GN=Ppp2ca PE=1 SV=1</t>
  </si>
  <si>
    <t>[R].LQEVPHEGPMCDLLWSDPDDR.[G]</t>
  </si>
  <si>
    <t>1xCarbamidomethyl [C11]; 3xOxidation [P9; M10; P18]; 1xTMT6plex [N-Term]</t>
  </si>
  <si>
    <t>P62715 3xOxidation [P194; P203; P]; P63330 3xOxidation [P194; P203; P]</t>
  </si>
  <si>
    <t>P62715; P63330</t>
  </si>
  <si>
    <t>P62715 [186-206]; P63330 [186-206]</t>
  </si>
  <si>
    <t>[R].LLTCVERPQLR.[Q]</t>
  </si>
  <si>
    <t>1xCarbamidomethyl [C4]; 1xDeamidated [Q9]; 1xOxidation [P8]; 1xTMT6plex [N-Term]</t>
  </si>
  <si>
    <t>Q7TSI3 1xOxidation [P176]</t>
  </si>
  <si>
    <t>Q7TSI3 [169-179]</t>
  </si>
  <si>
    <t>[K].KPLEAAAPGTAEK.[L]</t>
  </si>
  <si>
    <t>1xOxidation [P8]; 2xTMT6plex [K1; K13]; 1xTMT6plex [N-Term]</t>
  </si>
  <si>
    <t>P19324 1xOxidation [P29]</t>
  </si>
  <si>
    <t>P19324 [22-34]</t>
  </si>
  <si>
    <t>[K].AADKDTCFSTEGPNLVTR.[C]</t>
  </si>
  <si>
    <t>1xCarbamidomethyl [C7]; 1xOxidation [P13]; 1xTMT6plex [K4]; 1xTMT6plex [N-Term]</t>
  </si>
  <si>
    <t>P07724 1xOxidation [P597]</t>
  </si>
  <si>
    <t>P07724 [585-602]</t>
  </si>
  <si>
    <t>[K].CCAEANPPACYGTVLAEFQPLVEEPK.[N]</t>
  </si>
  <si>
    <t>3xCarbamidomethyl [C1; C2; C10]; 1xOxidation [P]; 1xTMT6plex [K26]; 1xTMT6plex [N-Term]</t>
  </si>
  <si>
    <t>P07724 1xOxidation [P]</t>
  </si>
  <si>
    <t>P07724 [384-409]</t>
  </si>
  <si>
    <t>[R].NPNAAELPLPPPPSFPTIGAETRR.[R]</t>
  </si>
  <si>
    <t>2xDeamidated [N1; N3]; 1xOxidation [P16]; 1xTMT6plex [N-Term]</t>
  </si>
  <si>
    <t>Q5XJV7 1xOxidation [P432]</t>
  </si>
  <si>
    <t>Q5XJV7 [417-440]</t>
  </si>
  <si>
    <t>[K].IGCFALSEPGNGSDAGAASTTAR.[E]</t>
  </si>
  <si>
    <t>1xCarbamidomethyl [C3]; 1xDeamidated [N11]; 1xOxidation [P9]; 1xTMT6plex [N-Term]</t>
  </si>
  <si>
    <t>Q07417 1xOxidation [P157]</t>
  </si>
  <si>
    <t>Q07417 [149-171]</t>
  </si>
  <si>
    <t>[K].LGPETAAQMLR.[S]</t>
  </si>
  <si>
    <t>P46062 1xOxidation [P736]</t>
  </si>
  <si>
    <t>P46062 [734-744]</t>
  </si>
  <si>
    <t>[K].LLLTTPAK.[K]</t>
  </si>
  <si>
    <t>Q80TR4 1xOxidation [P908]</t>
  </si>
  <si>
    <t>Q80TR4 [903-910]</t>
  </si>
  <si>
    <t>[R].GGGEDFEDTCGEPEFQNDEIVK.[T]</t>
  </si>
  <si>
    <t>1xCarbamidomethyl [C10]; 1xOxidation [P13]; 1xTMT6plex [K22]; 1xTMT6plex [N-Term]</t>
  </si>
  <si>
    <t>P70414 1xOxidation [P592]</t>
  </si>
  <si>
    <t>P70414 [580-601]</t>
  </si>
  <si>
    <t>Sodium/calcium exchanger 1 OS=Mus musculus OX=10090 GN=Slc8a1 PE=1 SV=1
Sodium/calcium exchanger 1 OS=Mus musculus OX=10090 GN=Slc8a1 PE=1 SV=1</t>
  </si>
  <si>
    <t>[K].GVILPIWEPQDPSFGDK.[I]</t>
  </si>
  <si>
    <t>G3X9J1 1xOxidation [P63]; P70414 1xOxidation [P63]</t>
  </si>
  <si>
    <t>G3X9J1; P70414</t>
  </si>
  <si>
    <t>G3X9J1 [55-71]; P70414 [55-71]</t>
  </si>
  <si>
    <t>2xOxidation [P5; P9]; 1xTMT6plex [K17]; 1xTMT6plex [N-Term]</t>
  </si>
  <si>
    <t>G3X9J1 2xOxidation [P59; P63]; P70414 2xOxidation [P59; P63]</t>
  </si>
  <si>
    <t>[R].IIDLIPDGYPQISCLPK.[E]</t>
  </si>
  <si>
    <t>1xCarbamidomethyl [C14]; 1xOxidation [P10]; 1xTMT6plex [K17]; 1xTMT6plex [N-Term]</t>
  </si>
  <si>
    <t>P97370 1xOxidation [P187]</t>
  </si>
  <si>
    <t>P97370 [178-194]</t>
  </si>
  <si>
    <t>[R].IQSQIGGPFLSLPMVFK.[T]</t>
  </si>
  <si>
    <t>1xOxidation [P/M]; 1xTMT6plex [K17]; 1xTMT6plex [N-Term]</t>
  </si>
  <si>
    <t>Q5HZI9 1xOxidation [P]</t>
  </si>
  <si>
    <t>Q5HZI9 [240-256]</t>
  </si>
  <si>
    <t>[R].SAAPGPGPGLGDENPLLAPR.[S]</t>
  </si>
  <si>
    <t>1xDeamidated [N14]; 1xOxidation [P15]; 1xTMT6plex [N-Term]</t>
  </si>
  <si>
    <t>E9Q3I3 1xOxidation [P324]</t>
  </si>
  <si>
    <t>E9Q3I3 [310-329]</t>
  </si>
  <si>
    <t>[R].VINEPTAAALAYGLDK.[S]</t>
  </si>
  <si>
    <t>P38647 1xOxidation [P223]</t>
  </si>
  <si>
    <t>P38647 [219-234]</t>
  </si>
  <si>
    <t>[K].TLNEADCATVPPAIR.[S]</t>
  </si>
  <si>
    <t>1xCarbamidomethyl [C7]; 1xOxidation [P]; 1xTMT6plex [N-Term]</t>
  </si>
  <si>
    <t>Q8K2B3 1xOxidation [P]</t>
  </si>
  <si>
    <t>Q8K2B3 [648-662]</t>
  </si>
  <si>
    <t>[K].VSDAISTQYPVVDHEFDAVVVGAGGAGLR.[A]</t>
  </si>
  <si>
    <t>Q8K2B3 1xOxidation [P56]</t>
  </si>
  <si>
    <t>Q8K2B3 [47-75]</t>
  </si>
  <si>
    <t>[R].ACALSIAESCRPGDK.[V]</t>
  </si>
  <si>
    <t>2xCarbamidomethyl [C2; C10]; 1xOxidation [P12]; 1xTMT6plex [K15]; 1xTMT6plex [N-Term]</t>
  </si>
  <si>
    <t>Q8K2B3 1xOxidation [P477]</t>
  </si>
  <si>
    <t>Q8K2B3 [466-480]</t>
  </si>
  <si>
    <t>[K].SLCLGPTLIYSAK.[F]</t>
  </si>
  <si>
    <t>1xCarbamidomethyl [C3]; 1xOxidation [P6]; 1xTMT6plex [K13]; 1xTMT6plex [N-Term]</t>
  </si>
  <si>
    <t>Q9CZB0 1xOxidation [P110]</t>
  </si>
  <si>
    <t>Q9CZB0 [105-117]</t>
  </si>
  <si>
    <t>[R].LIGPNCPGVINPGECK.[I]</t>
  </si>
  <si>
    <t>2xCarbamidomethyl [C6; C15]; 1xOxidation [P]; 1xTMT6plex [K16]; 1xTMT6plex [N-Term]</t>
  </si>
  <si>
    <t>Q9WUM5 1xOxidation [P]</t>
  </si>
  <si>
    <t>Q9WUM5 [167-182]</t>
  </si>
  <si>
    <t>[R].SFQGPVLIGSAQGGVNIEDVAAENPEAIVK.[E]</t>
  </si>
  <si>
    <t>1xDeamidated [N]; 1xOxidation [P25]; 1xTMT6plex [K30]; 1xTMT6plex [N-Term]</t>
  </si>
  <si>
    <t>Q9Z2I9 1xOxidation [P200]</t>
  </si>
  <si>
    <t>Q9Z2I9 [176-205]</t>
  </si>
  <si>
    <t>[K].IDATQVEVNPFGETPEGQVVCFDAK.[I]</t>
  </si>
  <si>
    <t>1xCarbamidomethyl [C21]; 1xOxidation [P]; 1xTMT6plex [K25]; 1xTMT6plex [N-Term]</t>
  </si>
  <si>
    <t>Q9Z2I8 1xOxidation [P]</t>
  </si>
  <si>
    <t>Q9Z2I8 [236-260]</t>
  </si>
  <si>
    <t>[K].EVGEVLCTDPLVSK.[I]</t>
  </si>
  <si>
    <t>1xCarbamidomethyl [C7]; 1xOxidation [P10]; 1xTMT6plex [K14]; 1xTMT6plex [N-Term]</t>
  </si>
  <si>
    <t>Q8BWF0 1xOxidation [P263]</t>
  </si>
  <si>
    <t>Q8BWF0 [254-267]</t>
  </si>
  <si>
    <t>[R].AGGAGVPAFYTSTGYGTLVQEGGSPIK.[Y]</t>
  </si>
  <si>
    <t>1xDeamidated [Q20]; 1xOxidation [P25]; 1xTMT6plex [K27]; 1xTMT6plex [N-Term]</t>
  </si>
  <si>
    <t>Q9D0K2 1xOxidation [P171]</t>
  </si>
  <si>
    <t>Q9D0K2 [147-173]</t>
  </si>
  <si>
    <t>Sulfide:quinone oxidoreductase, mitochondrial (Fragment) OS=Mus musculus OX=10090 GN=Sqor PE=1 SV=1
Sulfide:quinone oxidoreductase, mitochondrial OS=Mus musculus OX=10090 GN=Sqor PE=1 SV=3</t>
  </si>
  <si>
    <t>[K].QEAVFEILDKPGETHVIPYEMLHVTPPMSAPDVLK.[R]</t>
  </si>
  <si>
    <t>1xOxidation [P]; 2xTMT6plex [K10; K35]; 1xTMT6plex [N-Term]</t>
  </si>
  <si>
    <t>H3BLH2 1xOxidation [P]; Q9R112 1xOxidation [P]</t>
  </si>
  <si>
    <t>H3BLH2; Q9R112</t>
  </si>
  <si>
    <t>H3BLH2 [53-87]; Q9R112 [271-305]</t>
  </si>
  <si>
    <t>[K].GLSTAEINAVEAIHRAVEFNPHVPK.[YH]</t>
  </si>
  <si>
    <t>1xDeamidated [N20]; 1xOxidation [P21]; 1xTMT6plex [K25]; 1xTMT6plex [N-Term]</t>
  </si>
  <si>
    <t>Q8K4P7 1xOxidation [P415]</t>
  </si>
  <si>
    <t>Q8K4P7 [395-419]</t>
  </si>
  <si>
    <t>[K].ALSTDPASPNLK.[S]</t>
  </si>
  <si>
    <t>P26039 1xOxidation [P1326]</t>
  </si>
  <si>
    <t>P26039 [1321-1332]</t>
  </si>
  <si>
    <t>[R].AAPAEPPVIELGAR.[S]</t>
  </si>
  <si>
    <t>P22091 2xOxidation [P46; P49]</t>
  </si>
  <si>
    <t>P22091 [44-57]</t>
  </si>
  <si>
    <t>[K].VNAASVPGPKDLGLVHR.[D]</t>
  </si>
  <si>
    <t>1xDeamidated [N2]; 1xOxidation [P9]; 1xTMT6plex [K10]; 1xTMT6plex [N-Term]</t>
  </si>
  <si>
    <t>B2RX14 1xOxidation [P81]</t>
  </si>
  <si>
    <t>B2RX14 [73-89]</t>
  </si>
  <si>
    <t>[R].ASGSPPLLPAPDPVSLESEPIAEDGALGPPEPIQGTAQPVK.[R]</t>
  </si>
  <si>
    <t>5xOxidation [P6; P9; P11; P13; P]; 1xTMT6plex [K41]; 1xTMT6plex [N-Term]</t>
  </si>
  <si>
    <t>Q8VBT9 5xOxidation [P498; P501; P503; P505; P]</t>
  </si>
  <si>
    <t>Q8VBT9 [493-533]</t>
  </si>
  <si>
    <t>[R].YQANLEITGPKVASPGPQEK.[K]</t>
  </si>
  <si>
    <t>2xDeamidated [N4; Q18]; 2xOxidation [P15; P17]; 2xTMT6plex [K11; K20]; 1xTMT6plex [N-Term]</t>
  </si>
  <si>
    <t>E9PVB5 2xOxidation [P942; P944]</t>
  </si>
  <si>
    <t>E9PVB5 [928-947]</t>
  </si>
  <si>
    <t>[R].AQTSPGLGK.[V]</t>
  </si>
  <si>
    <t>1xDeamidated [Q2]; 1xOxidation [P5]; 1xTMT6plex [K9]; 1xTMT6plex [N-Term]</t>
  </si>
  <si>
    <t>Q99MD6 1xOxidation [P17]</t>
  </si>
  <si>
    <t>Q99MD6 [13-21]</t>
  </si>
  <si>
    <t>[R-].VVNSETPVVVDFHAQWCGPCK.[I]</t>
  </si>
  <si>
    <t>2xCarbamidomethyl [C17; C20]; 2xOxidation [P7; P19]; 1xTMT6plex [K21]; 1xTMT6plex [N-Term]</t>
  </si>
  <si>
    <t>P97493 2xOxidation [P80; P92]</t>
  </si>
  <si>
    <t>P97493 [74-94]</t>
  </si>
  <si>
    <t>[K].AFQFVETHGEVCPANWTPESPTIKPSPTASK.[E]</t>
  </si>
  <si>
    <t>1xCarbamidomethyl [C12]; 1xDeamidated [N15]; 1xOxidation [P]; 2xTMT6plex [K24; K31]; 1xTMT6plex [N-Term]</t>
  </si>
  <si>
    <t>P20108 1xOxidation [P]</t>
  </si>
  <si>
    <t>P20108 [219-249]</t>
  </si>
  <si>
    <t>1xCarbamidomethyl [C12]; 1xDeamidated [N15]; 3xOxidation [P13; P18; P21]; 2xTMT6plex [K24; K31]; 1xTMT6plex [N-Term]</t>
  </si>
  <si>
    <t>P20108 3xOxidation [P231; P236; P239]</t>
  </si>
  <si>
    <t>1xCarbamidomethyl [C12]; 1xOxidation [P13]; 2xTMT6plex [K24; K31]; 1xTMT6plex [N-Term]</t>
  </si>
  <si>
    <t>P20108 1xOxidation [P231]</t>
  </si>
  <si>
    <t>1xCarbamidomethyl [C12]; 2xOxidation [P13; P18]; 2xTMT6plex [K24; K31]; 1xTMT6plex [N-Term]</t>
  </si>
  <si>
    <t>P20108 2xOxidation [P231; P236]</t>
  </si>
  <si>
    <t>1xCarbamidomethyl [C12]; 3xOxidation [P13; P18; P21]; 2xTMT6plex [K24; K31]; 1xTMT6plex [N-Term]</t>
  </si>
  <si>
    <t>[R].SPTPPSIAAK.[A]</t>
  </si>
  <si>
    <t>3xOxidation [P2; P4; P5]; 1xTMT6plex [K10]; 1xTMT6plex [N-Term]</t>
  </si>
  <si>
    <t>A2ASS6 3xOxidation [P265; P267; P268]</t>
  </si>
  <si>
    <t>A2ASS6 [264-273]</t>
  </si>
  <si>
    <t>Titin OS=Mus musculus OX=10090 GN=Ttn PE=1 SV=1
Titin OS=Mus musculus OX=10090 GN=Ttn PE=1 SV=1</t>
  </si>
  <si>
    <t>[K].INADIAGRPLPVISWAK.[D]</t>
  </si>
  <si>
    <t>1xDeamidated [N2]; 1xOxidation [P11]; 1xTMT6plex [K17]; 1xTMT6plex [N-Term]</t>
  </si>
  <si>
    <t>E9Q8K5 1xOxidation [P25862]; A2ASS6 1xOxidation [P27608]</t>
  </si>
  <si>
    <t>E9Q8K5; A2ASS6</t>
  </si>
  <si>
    <t>E9Q8K5 [25852-25868]; A2ASS6 [27598-27614]</t>
  </si>
  <si>
    <t>[K].VLTVACAFTGEPTPEITWSCGGR.[K]</t>
  </si>
  <si>
    <t>2xCarbamidomethyl [C6; C20]; 2xOxidation [P12; P14]; 1xTMT6plex [N-Term]</t>
  </si>
  <si>
    <t>E9Q8K5 2xOxidation [P33399; P33401]; A2ASS6 2xOxidation [P35145; P35147]</t>
  </si>
  <si>
    <t>E9Q8K5 [33388-33410]; A2ASS6 [35134-35156]</t>
  </si>
  <si>
    <t>Titin OS=Mus musculus OX=10090 GN=Ttn PE=1 SV=1
Titin OS=Mus musculus OX=10090 GN=Ttn PE=1 SV=1
Isoform 3 of Titin OS=Mus musculus OX=10090 GN=Ttn</t>
  </si>
  <si>
    <t>[K].TQTTTMATGPEVPPPWK.[Q]</t>
  </si>
  <si>
    <t>2xOxidation [P10; P13]; 1xTMT6plex [K17]; 1xTMT6plex [N-Term]</t>
  </si>
  <si>
    <t>E9Q8K5 2xOxidation [P338; P341]; A2ASS6 2xOxidation [P338; P341]; A2ASS6-3 2xOxidation [P338; P341]</t>
  </si>
  <si>
    <t>E9Q8K5; A2ASS6; A2ASS6-3</t>
  </si>
  <si>
    <t>E9Q8K5 [329-345]; A2ASS6 [329-345]; A2ASS6-3 [329-345]</t>
  </si>
  <si>
    <t>[R].EAPAGLER.[A]</t>
  </si>
  <si>
    <t>A2A884 1xOxidation [P2009]</t>
  </si>
  <si>
    <t>A2A884 [2007-2014]</t>
  </si>
  <si>
    <t>[K].IITRPMDLQTLR.[E]</t>
  </si>
  <si>
    <t>1xDeamidated [Q9]; 2xOxidation [P5; M6]; 1xTMT6plex [N-Term]</t>
  </si>
  <si>
    <t>Q80UV9 2xOxidation [P1445; ]</t>
  </si>
  <si>
    <t>Q80UV9 [1441-1452]</t>
  </si>
  <si>
    <t>[K].APSLADR.[Q]</t>
  </si>
  <si>
    <t>Q8VHR5 1xOxidation [P567]</t>
  </si>
  <si>
    <t>Q8VHR5 [566-572]</t>
  </si>
  <si>
    <t>[R].VSYDTKPDSLLHLMV.[-]</t>
  </si>
  <si>
    <t>2xOxidation [P7; M14]; 1xTMT6plex [K6]; 1xTMT6plex [N-Term]</t>
  </si>
  <si>
    <t>A0A0U1RP37 2xOxidation [P11; ]</t>
  </si>
  <si>
    <t>A0A0U1RP37 [5-19]</t>
  </si>
  <si>
    <t>[R].LGDVISIQPCPDVK.[Y]</t>
  </si>
  <si>
    <t>1xCarbamidomethyl [C10]; 1xOxidation [P9]; 1xTMT6plex [K14]; 1xTMT6plex [N-Term]</t>
  </si>
  <si>
    <t>Q01853 1xOxidation [P104]</t>
  </si>
  <si>
    <t>Q01853 [96-109]</t>
  </si>
  <si>
    <t>[R].QAAPCVLFFDELDSIAK.[A]</t>
  </si>
  <si>
    <t>1xCarbamidomethyl [C5]; 1xOxidation [P4]; 1xTMT6plex [K17]; 1xTMT6plex [N-Term]</t>
  </si>
  <si>
    <t>Q01853 1xOxidation [P571]</t>
  </si>
  <si>
    <t>Q01853 [568-584]</t>
  </si>
  <si>
    <t>[R].FPSGNQGGAGPSQGSGGGTGGSVYTEDNDDDLYG.[-]</t>
  </si>
  <si>
    <t>1xDeamidated [Q/N]; 1xOxidation [P11]; 1xTMT6plex [N-Term]</t>
  </si>
  <si>
    <t>Q01853 1xOxidation [P783]</t>
  </si>
  <si>
    <t>Q01853 [773-806]</t>
  </si>
  <si>
    <t>[R].ETVVEVPQVTWEDIGGLEDVK.[R]</t>
  </si>
  <si>
    <t>1xOxidation [P7]; 1xTMT6plex [K21]; 1xTMT6plex [N-Term]</t>
  </si>
  <si>
    <t>Q01853 1xOxidation [P472]</t>
  </si>
  <si>
    <t>Q01853 [466-486]</t>
  </si>
  <si>
    <t>[K].VVETDPSPYCIVAPDTVIHCEGEPIKR.[E]</t>
  </si>
  <si>
    <t>2xCarbamidomethyl [C10; C20]; 1xOxidation [P8]; 1xTMT6plex [K26]; 1xTMT6plex [N-Term]</t>
  </si>
  <si>
    <t>Q01853 1xOxidation [P172]</t>
  </si>
  <si>
    <t>Q01853 [165-191]</t>
  </si>
  <si>
    <t>[K].GPELLTMWFGESEANVR.[E]</t>
  </si>
  <si>
    <t>2xOxidation [P2; M7]; 1xTMT6plex [N-Term]</t>
  </si>
  <si>
    <t>Q01853 2xOxidation [P545; ]</t>
  </si>
  <si>
    <t>Q01853 [544-560]</t>
  </si>
  <si>
    <t>[R].EFASPGQQK.[K]</t>
  </si>
  <si>
    <t>1xOxidation [P5]; 1xTMT6plex [K9]; 1xTMT6plex [N-Term]</t>
  </si>
  <si>
    <t>Q3UBX0 1xOxidation [P42]</t>
  </si>
  <si>
    <t>Q3UBX0 [38-46]</t>
  </si>
  <si>
    <t>[R].ALIPLAK.[A]</t>
  </si>
  <si>
    <t>Q922P8 1xOxidation [P397]</t>
  </si>
  <si>
    <t>Q922P8 [394-400]</t>
  </si>
  <si>
    <t>[R].IGSISLFRPPPRR.[A]</t>
  </si>
  <si>
    <t>2xOxidation [P10; P11]; 1xTMT6plex [N-Term]</t>
  </si>
  <si>
    <t>Q6IEE6 2xOxidation [P190; P191]</t>
  </si>
  <si>
    <t>Q6IEE6 [181-193]</t>
  </si>
  <si>
    <t>[K].EVESVTPEHCIFASNTSALPINQIAAVSK.[R]</t>
  </si>
  <si>
    <t>1xCarbamidomethyl [C10]; 1xOxidation [P]; 1xTMT6plex [K29]; 1xTMT6plex [N-Term]</t>
  </si>
  <si>
    <t>Q8BMS1 1xOxidation [P]</t>
  </si>
  <si>
    <t>Q8BMS1 [461-489]</t>
  </si>
  <si>
    <t>[K].TVLGVPEVLLGILPGAGGTQR.[L]</t>
  </si>
  <si>
    <t>1xDeamidated [Q20]; 1xOxidation [P14]; 1xTMT6plex [N-Term]</t>
  </si>
  <si>
    <t>Q8BMS1 1xOxidation [P180]</t>
  </si>
  <si>
    <t>Q8BMS1 [167-187]</t>
  </si>
  <si>
    <t>Q8BMS1 1xOxidation [P172]</t>
  </si>
  <si>
    <t>[K].QVLVAPGNAGTACAGK.[I]</t>
  </si>
  <si>
    <t>1xCarbamidomethyl [C13]; 2xDeamidated [Q1; N8]; 1xOxidation [P6]; 1xTMT6plex [K16]; 1xTMT6plex [N-Term]</t>
  </si>
  <si>
    <t>Q64737 1xOxidation [P34]</t>
  </si>
  <si>
    <t>Q64737 [29-44]</t>
  </si>
  <si>
    <t>[K].VTNGAFTGEISPGMIK.[D]</t>
  </si>
  <si>
    <t>1xDeamidated [N3]; 2xOxidation [P12; M14]; 1xTMT6plex [K16]; 1xTMT6plex [N-Term]</t>
  </si>
  <si>
    <t>P17751 2xOxidation [P131; ]</t>
  </si>
  <si>
    <t>P17751 [120-135]</t>
  </si>
  <si>
    <t>[K].VVLAYEPVWAIGTGK.[T]</t>
  </si>
  <si>
    <t>1xOxidation [P7]; 1xTMT6plex [K15]; 1xTMT6plex [N-Term]</t>
  </si>
  <si>
    <t>P17751 1xOxidation [P217]</t>
  </si>
  <si>
    <t>P17751 [211-225]</t>
  </si>
  <si>
    <t>[R].LPGPVYPIFDVCWHDK.[G]</t>
  </si>
  <si>
    <t>1xCarbamidomethyl [C12]; 1xOxidation [P7]; 1xTMT6plex [K16]; 1xTMT6plex [N-Term]</t>
  </si>
  <si>
    <t>Q1XH17 1xOxidation [P451]</t>
  </si>
  <si>
    <t>Q1XH17 [445-460]</t>
  </si>
  <si>
    <t>[R].LVEGLAQVPQGHCEEHLDPLSIYCEQDR.[T]</t>
  </si>
  <si>
    <t>2xCarbamidomethyl [C13; C24]; 1xOxidation [P]; 1xTMT6plex [N-Term]</t>
  </si>
  <si>
    <t>Q1XH17 1xOxidation [P]</t>
  </si>
  <si>
    <t>Q1XH17 [74-101]</t>
  </si>
  <si>
    <t>[R].VAGEPAADGTVACPCCQAPTRPQALSTNLQLSR.[L]</t>
  </si>
  <si>
    <t>3xCarbamidomethyl [C13; C15; C16]; 1xOxidation [P14]; 1xTMT6plex [N-Term]</t>
  </si>
  <si>
    <t>Q1XH17 1xOxidation [P54]</t>
  </si>
  <si>
    <t>Q1XH17 [41-73]</t>
  </si>
  <si>
    <t>[R].QELSCPLCLQLFDAPVTAECGHSFCR.[A]</t>
  </si>
  <si>
    <t>4xCarbamidomethyl [C5; C8; C20; C25]; 1xOxidation [P]; 1xTMT6plex [N-Term]</t>
  </si>
  <si>
    <t>Q1XH17 [10-35]</t>
  </si>
  <si>
    <t>Tropomodulin-1 OS=Mus musculus OX=10090 GN=Tmod1 PE=1 SV=2
Tropomodulin-3 OS=Mus musculus OX=10090 GN=Tmod3 PE=1 SV=1</t>
  </si>
  <si>
    <t>[RK].NIPIPTLK.[AED]</t>
  </si>
  <si>
    <t>P49813 1xOxidation [P211]; Q9JHJ0 1xOxidation [P214]</t>
  </si>
  <si>
    <t>P49813; Q9JHJ0</t>
  </si>
  <si>
    <t>P49813 [207-214]; Q9JHJ0 [210-217]</t>
  </si>
  <si>
    <t>[R].CQPLELDGLGFEELQDLCR.[Q]</t>
  </si>
  <si>
    <t>2xCarbamidomethyl [C1; C18]; 1xDeamidated [Q2]; 1xOxidation [P3]; 1xTMT6plex [N-Term]</t>
  </si>
  <si>
    <t>P48787 1xOxidation [P83]</t>
  </si>
  <si>
    <t>P48787 [81-99]</t>
  </si>
  <si>
    <t>2xCarbamidomethyl [C1; C18]; 1xOxidation [P3]; 1xTMT6plex [N-Term]</t>
  </si>
  <si>
    <t>[R].SIQFVDWCPTGFK.[V]</t>
  </si>
  <si>
    <t>1xCarbamidomethyl [C8]; 1xOxidation [P9]; 1xTMT6plex [K13]; 1xTMT6plex [N-Term]</t>
  </si>
  <si>
    <t>A0A0A0MQA5 1xOxidation [P377]</t>
  </si>
  <si>
    <t>A0A0A0MQA5 [369-381]</t>
  </si>
  <si>
    <t>[K].AYHEQLSVAEITSSCFEPNSQMVK.[C]</t>
  </si>
  <si>
    <t>1xCarbamidomethyl [C15]; 1xDeamidated [Q21]; 1xOxidation [P18]; 1xTMT6plex [K24]; 1xTMT6plex [N-Term]</t>
  </si>
  <si>
    <t>Q9JJZ2 1xOxidation [P298]</t>
  </si>
  <si>
    <t>Q9JJZ2 [281-304]</t>
  </si>
  <si>
    <t>Tubulin alpha-8 chain OS=Mus musculus OX=10090 GN=Tuba8 PE=1 SV=1
Tubulin alpha-1A chain OS=Mus musculus OX=10090 GN=Tuba1a PE=1 SV=1
Tubulin alpha-1C chain OS=Mus musculus OX=10090 GN=Tuba1c PE=1 SV=1
Tubulin alpha chain (Fragment) OS=Mus musculus OX=10090 GN=Tuba4a PE=1 SV=1</t>
  </si>
  <si>
    <t>[R].NLDIERPTYTNLNR.[L]</t>
  </si>
  <si>
    <t>Q9JJZ2 1xOxidation [P222]; P68369 1xOxidation [P222]; P68373 1xOxidation [P222]; A0A0A0MQA5 1xOxidation [P251]</t>
  </si>
  <si>
    <t>Q9JJZ2; P68369; P68373; A0A0A0MQA5</t>
  </si>
  <si>
    <t>Q9JJZ2 [216-229]; P68369 [216-229]; P68373 [216-229]; A0A0A0MQA5 [245-258]</t>
  </si>
  <si>
    <t>[R].AVSSNVGAYMQPGAR.[E]</t>
  </si>
  <si>
    <t>2xDeamidated [N5; Q11]; 1xOxidation [P12]; 1xTMT6plex [N-Term]</t>
  </si>
  <si>
    <t>Q9ERA6 1xOxidation [P726]</t>
  </si>
  <si>
    <t>Q9ERA6 [715-729]</t>
  </si>
  <si>
    <t>[R].ENGSDNLPPSPGSGDQTLPDHAPF.[-]</t>
  </si>
  <si>
    <t>1xDeamidated [N2]; 5xOxidation [P8; P9; P11; P19; P23]; 1xTMT6plex [N-Term]</t>
  </si>
  <si>
    <t>Q9CYZ2 5xOxidation [P204; P205; P207; P215; P219]</t>
  </si>
  <si>
    <t>Q9CYZ2 [197-220]</t>
  </si>
  <si>
    <t>[R].GTGLQPGEEELPDIAPPLVTPDEPK.[GA]</t>
  </si>
  <si>
    <t>1xDeamidated [Q5]; 1xOxidation [P]; 1xTMT6plex [K25]; 1xTMT6plex [N-Term]</t>
  </si>
  <si>
    <t>P56399 1xOxidation [P]</t>
  </si>
  <si>
    <t>P56399 [604-628]</t>
  </si>
  <si>
    <t>[R].GTGLQPGEEELPDIAPPLVTPDEPK.[G]</t>
  </si>
  <si>
    <t>5xOxidation [P12; P16; P17; P21; P24]; 1xTMT6plex [K25]; 1xTMT6plex [N-Term]</t>
  </si>
  <si>
    <t>P56399 5xOxidation [P615; P619; P620; P624; P627]</t>
  </si>
  <si>
    <t>[R].LSTQPALAGPGAAPR.[A]</t>
  </si>
  <si>
    <t>1xDeamidated [Q4]; 2xOxidation [P5; P10]; 1xTMT6plex [N-Term]</t>
  </si>
  <si>
    <t>A2AI52 2xOxidation [P389; P394]</t>
  </si>
  <si>
    <t>A2AI52 [385-399]</t>
  </si>
  <si>
    <t>[R].WLPLEANPEVTNQFLK.[Q]</t>
  </si>
  <si>
    <t>2xOxidation [P3; P8]; 1xTMT6plex [K16]; 1xTMT6plex [N-Term]</t>
  </si>
  <si>
    <t>Q9JKB1 2xOxidation [P8; P13]</t>
  </si>
  <si>
    <t>Q9JKB1 [6-21]</t>
  </si>
  <si>
    <t>[R].NIQVDEANLLTWQGLIVPDNPPYDK.[G]</t>
  </si>
  <si>
    <t>2xOxidation [P18; P21]; 1xTMT6plex [K25]; 1xTMT6plex [N-Term]</t>
  </si>
  <si>
    <t>P68037 2xOxidation [P41; P44]</t>
  </si>
  <si>
    <t>P68037 [24-48]</t>
  </si>
  <si>
    <t>[R].FEVQGLQPNGEEMTLK.[Q]</t>
  </si>
  <si>
    <t>Q02053 1xOxidation [P]</t>
  </si>
  <si>
    <t>Q02053 [958-973]</t>
  </si>
  <si>
    <t>[R].SSPPATDPGPVPSSPSQEPPTK.[R]</t>
  </si>
  <si>
    <t>5xOxidation [P3; P4; P8; P10; P12]; 1xTMT6plex [K22]; 1xTMT6plex [N-Term]</t>
  </si>
  <si>
    <t>Q922Y1 5xOxidation [P189; P190; P194; P196; P198]</t>
  </si>
  <si>
    <t>Q922Y1 [187-208]</t>
  </si>
  <si>
    <t>[K].ADLPAPEPR.[W]</t>
  </si>
  <si>
    <t>Q9Z1R4 1xOxidation [P25]</t>
  </si>
  <si>
    <t>Q9Z1R4 [22-30]</t>
  </si>
  <si>
    <t>[K].LDFQPDTVANIQQR.[Q]</t>
  </si>
  <si>
    <t>2xDeamidated [Q12; Q13]; 1xOxidation [P5]; 1xTMT6plex [N-Term]</t>
  </si>
  <si>
    <t>Q68FD9 1xOxidation [P1322]</t>
  </si>
  <si>
    <t>Q68FD9 [1318-1331]</t>
  </si>
  <si>
    <t>[R].LVEIAQVPK.[A]</t>
  </si>
  <si>
    <t>1xOxidation [P8]; 1xTMT6plex [K9]; 1xTMT6plex [N-Term]</t>
  </si>
  <si>
    <t>Q91ZJ5 1xOxidation [P311]</t>
  </si>
  <si>
    <t>Q91ZJ5 [304-312]</t>
  </si>
  <si>
    <t>Very long-chain specific acyl-CoA dehydrogenase, mitochondrial OS=Mus musculus OX=10090 GN=Acadvl PE=1 SV=3
Very long-chain-specific acyl-CoA dehydrogenase, mitochondrial OS=Mus musculus OX=10090 GN=Acadvl PE=1 SV=1</t>
  </si>
  <si>
    <t>[R].SSAIPSPCGK.[Y]</t>
  </si>
  <si>
    <t>1xCarbamidomethyl [C8]; 1xOxidation [P7]; 1xTMT6plex [K10]; 1xTMT6plex [N-Term]</t>
  </si>
  <si>
    <t>P50544 1xOxidation [P237]; B1AR28 1xOxidation [P215]</t>
  </si>
  <si>
    <t>P50544; B1AR28</t>
  </si>
  <si>
    <t>P50544 [231-240]; B1AR28 [209-218]</t>
  </si>
  <si>
    <t>[K].ELGAFGLQVPSELGGLGLSNTQYAR.[L]</t>
  </si>
  <si>
    <t>1xDeamidated [Q8]; 1xOxidation [P10]; 1xTMT6plex [N-Term]</t>
  </si>
  <si>
    <t>P50544 1xOxidation [P148]; B1AR28 1xOxidation [P126]</t>
  </si>
  <si>
    <t>P50544 [139-163]; B1AR28 [117-141]</t>
  </si>
  <si>
    <t>[K].IDGVEQLNNILVIGMTNRPDLIDEALLRPGR.[L]</t>
  </si>
  <si>
    <t>1xOxidation [P29]; 1xTMT6plex [N-Term]</t>
  </si>
  <si>
    <t>P46460 1xOxidation [P386]</t>
  </si>
  <si>
    <t>P46460 [358-388]</t>
  </si>
  <si>
    <t>[R].EHINLGCDVDFDIAGPSIR.[G]</t>
  </si>
  <si>
    <t>1xCarbamidomethyl [C7]; 1xOxidation [P16]; 1xTMT6plex [N-Term]</t>
  </si>
  <si>
    <t>Q60932 1xOxidation [P149]</t>
  </si>
  <si>
    <t>Q60932 [134-152]</t>
  </si>
  <si>
    <t>[K].YQVDPDACFSAK.[V]</t>
  </si>
  <si>
    <t>1xCarbamidomethyl [C8]; 1xOxidation [P5]; 1xTMT6plex [K12]; 1xTMT6plex [N-Term]</t>
  </si>
  <si>
    <t>Q60932 1xOxidation [P242]</t>
  </si>
  <si>
    <t>Q60932 [238-249]</t>
  </si>
  <si>
    <t>[K].IGNSTNPGPALATNPQNAASRR.[T]</t>
  </si>
  <si>
    <t>1xOxidation [P15]; 1xTMT6plex [N-Term]</t>
  </si>
  <si>
    <t>P97445 1xOxidation [P1069]</t>
  </si>
  <si>
    <t>P97445 [1055-1076]</t>
  </si>
  <si>
    <t>[K].GPPGPSCCS.[-]</t>
  </si>
  <si>
    <t>2xCarbamidomethyl [C7; C8]; 3xOxidation [P2; P3; P5]; 1xTMT6plex [N-Term]</t>
  </si>
  <si>
    <t>A0A2I3BQ84 3xOxidation [P74; P75; P77]</t>
  </si>
  <si>
    <t>A0A2I3BQ84 [73-81]</t>
  </si>
  <si>
    <t>[K].LVLEFTFTKPVLAVRM.[-]</t>
  </si>
  <si>
    <t>1xOxidation [P10]; 1xTMT6plex [K9]; 1xTMT6plex [N-Term]</t>
  </si>
  <si>
    <t>A0A0A0MQH0 1xOxidation [P104]</t>
  </si>
  <si>
    <t>A0A0A0MQH0 [95-110]</t>
  </si>
  <si>
    <t>[R].LATGSDDNCAAFFEGPPFK.[F]</t>
  </si>
  <si>
    <t>1xCarbamidomethyl [C9]; 1xOxidation [P16]; 1xTMT6plex [K19]; 1xTMT6plex [N-Term]</t>
  </si>
  <si>
    <t>O88342 1xOxidation [P177]</t>
  </si>
  <si>
    <t>O88342 [162-180]</t>
  </si>
  <si>
    <t>[R].LLPLTAAGMHLAQAVK.[A]</t>
  </si>
  <si>
    <t>1xDeamidated [Q13]; 1xOxidation [P3]; 1xTMT6plex [K16]; 1xTMT6plex [N-Term]</t>
  </si>
  <si>
    <t>O09053 1xOxidation [P1248]</t>
  </si>
  <si>
    <t>O09053 [1246-1261]</t>
  </si>
  <si>
    <t>1xDeamidated [Q13]; 2xOxidation [P3; M9]; 1xTMT6plex [K16]; 1xTMT6plex [N-Term]</t>
  </si>
  <si>
    <t>O09053 2xOxidation [P1248; ]</t>
  </si>
  <si>
    <t>2xOxidation [P3; M9]; 1xTMT6plex [K16]; 1xTMT6plex [N-Term]</t>
  </si>
  <si>
    <t>[R].LGSRPSIQEQSPLELR.[S]</t>
  </si>
  <si>
    <t>E9QQ93 1xOxidation [P207]</t>
  </si>
  <si>
    <t>E9QQ93 [203-218]</t>
  </si>
  <si>
    <t>[K].DLALSNPSISNSPLMPNVLQTLSR.[G]</t>
  </si>
  <si>
    <t>1xDeamidated [Q20]; 2xOxidation [P7; M15]; 1xTMT6plex [N-Term]</t>
  </si>
  <si>
    <t>Q61329 2xOxidation [P530; ]</t>
  </si>
  <si>
    <t>Q61329 [524-547]</t>
  </si>
  <si>
    <t>[K].NLLSPSSFK.[A]</t>
  </si>
  <si>
    <t>Q9JJN2 1xOxidation [P2707]</t>
  </si>
  <si>
    <t>Q9JJN2 [2703-2711]</t>
  </si>
  <si>
    <t>[R].HSPSVPIQPSVHPGR.[K]</t>
  </si>
  <si>
    <t>Q61116 2xOxidation [P270; P273]</t>
  </si>
  <si>
    <t>Q61116 [268-282]</t>
  </si>
  <si>
    <t>[K].QILPSPVLQSNTEK.[N]</t>
  </si>
  <si>
    <t>1xOxidation [P4]; 1xTMT6plex [K14]; 1xTMT6plex [N-Term]</t>
  </si>
  <si>
    <t>B2RRF6 1xOxidation [P466]</t>
  </si>
  <si>
    <t>B2RRF6 [463-476]</t>
  </si>
  <si>
    <t>[R].NVEELSSLQSSTDTSSNRPGSR.[A]</t>
  </si>
  <si>
    <t>1xOxidation [P19]; 1xTMT6plex [N-Term]</t>
  </si>
  <si>
    <t>Q8BHZ4 1xOxidation [P938]</t>
  </si>
  <si>
    <t>Q8BHZ4 [920-941]</t>
  </si>
  <si>
    <t>[R].NSANNTTTSGLTPNSVIPEK.[E]</t>
  </si>
  <si>
    <t>1xOxidation [P18]; 1xTMT6plex [K20]; 1xTMT6plex [N-Term]</t>
  </si>
  <si>
    <t>Q80YY7 1xOxidation [P461]</t>
  </si>
  <si>
    <t>Q80YY7 [444-463]</t>
  </si>
  <si>
    <t>[R].APNSGSPASK.[A]</t>
  </si>
  <si>
    <t>1xOxidation [P2]; 1xTMT6plex [K10]; 1xTMT6plex [N-Term]</t>
  </si>
  <si>
    <t>Q80YY7 1xOxidation [P349]</t>
  </si>
  <si>
    <t>Q80YY7 [348-357]</t>
  </si>
  <si>
    <t>[R].EAGAPGIK.[H]</t>
  </si>
  <si>
    <t>Q31125 1xOxidation [P131]</t>
  </si>
  <si>
    <t>Q31125 [127-134]</t>
  </si>
  <si>
    <t>Annotated Seq</t>
  </si>
  <si>
    <t>Positions</t>
  </si>
  <si>
    <t>Av FC</t>
  </si>
  <si>
    <t>SD</t>
  </si>
  <si>
    <t>LogFC</t>
  </si>
  <si>
    <t>LogP</t>
  </si>
  <si>
    <t>Less P-OH</t>
  </si>
  <si>
    <t>Raw P-OH values</t>
  </si>
  <si>
    <t>Raw Abundance values</t>
  </si>
  <si>
    <t>Normalized to abundance</t>
  </si>
  <si>
    <t>More P-OH</t>
  </si>
  <si>
    <t>Protein (Accession #)</t>
  </si>
  <si>
    <t>LESS P-OH</t>
  </si>
  <si>
    <t>Hydroxyacyl-CoA dehydrogenase (Q61425)</t>
  </si>
  <si>
    <t>L-lactate dehydrogenase B chain (P16125)</t>
  </si>
  <si>
    <t>Cytochrome C1 heme protein (Q9D0M3)</t>
  </si>
  <si>
    <t>CCH domain-containing protein 2 (Q9D1L0)</t>
  </si>
  <si>
    <t>Collagen alpha-1(III) chain (P08121)</t>
  </si>
  <si>
    <t>MORE P-OH</t>
  </si>
  <si>
    <t>Involucrin (P48997)</t>
  </si>
  <si>
    <t>Ras GAP binding protein 2 (P97379)</t>
  </si>
  <si>
    <t>Rho GTPase-activating protein 31 (A6X8Z5)</t>
  </si>
  <si>
    <t>Major vault protein (Q9EQK5)</t>
  </si>
  <si>
    <t>Malate dehydrogenase, mito (P08249)</t>
  </si>
  <si>
    <t>HADH WB</t>
  </si>
  <si>
    <t>Complete RAW data set for hydroxyproline containing peptides (used to generate data for Figure 1A)</t>
  </si>
  <si>
    <t>FINAL data set for hydroxyproline containing peptides (Figure 1A)</t>
  </si>
  <si>
    <t>Abundance of each P-OH peptide normalized to abundance of the parent protein</t>
  </si>
  <si>
    <t>Table in Figure 1B over on the right --&gt;</t>
  </si>
  <si>
    <t>Table for Figure 1B</t>
  </si>
  <si>
    <t>KO/WT Raw P-OH +/- SE</t>
  </si>
  <si>
    <t>KO/WT Abundance +/- SE</t>
  </si>
  <si>
    <t>KO/WT Net P-OH +/- SE</t>
  </si>
  <si>
    <t>N/A</t>
  </si>
  <si>
    <t>Collated Table</t>
  </si>
  <si>
    <t>Fig. 1C</t>
  </si>
  <si>
    <t>Densitometric quantitation of western blots. Protein of interest relative to Ponceau S.</t>
  </si>
  <si>
    <t>Enzyme Activity Assays</t>
  </si>
  <si>
    <t>HADH Short</t>
  </si>
  <si>
    <t>Fig. 1D</t>
  </si>
  <si>
    <t>Mito</t>
  </si>
  <si>
    <t>umol/min/unit CS</t>
  </si>
  <si>
    <t>HADH Long</t>
  </si>
  <si>
    <t>HADH-SC</t>
  </si>
  <si>
    <t>HADH-LC</t>
  </si>
  <si>
    <t>Source</t>
  </si>
  <si>
    <t>Units</t>
  </si>
  <si>
    <t>Enzyme</t>
  </si>
  <si>
    <t>Figure</t>
  </si>
  <si>
    <t>A = knockout, B = wild-type</t>
  </si>
  <si>
    <t>SEs</t>
  </si>
  <si>
    <t>Conditional format to identify outliers (flag red font)</t>
  </si>
  <si>
    <t>Baseline 1</t>
  </si>
  <si>
    <t>Baseline 2</t>
  </si>
  <si>
    <t>Baseline 3</t>
  </si>
  <si>
    <t>Oligo+FCCP 1</t>
  </si>
  <si>
    <t>Oligo+FCCP 2</t>
  </si>
  <si>
    <t>Oligo+FCCP 3</t>
  </si>
  <si>
    <t>Etomoxir 1</t>
  </si>
  <si>
    <t>Etomoxir 2</t>
  </si>
  <si>
    <t>Etomoxir 3</t>
  </si>
  <si>
    <t>Rot+AA 1</t>
  </si>
  <si>
    <t>Rot+AA 2</t>
  </si>
  <si>
    <t>Rot+AA 3</t>
  </si>
  <si>
    <t>Ave Baseline</t>
  </si>
  <si>
    <t>Then correct for Rotenone/Antimycin (non-mito O2 consumption)</t>
  </si>
  <si>
    <t>Rot/AA corrected data</t>
  </si>
  <si>
    <t>Then calculate average of 3 measurement values for each of the 9 wells (thick border boxes)</t>
  </si>
  <si>
    <t>Ave O+F</t>
  </si>
  <si>
    <t>Ave Etomx</t>
  </si>
  <si>
    <t>Ave Rot+AA</t>
  </si>
  <si>
    <t>Raw OCR numbers on left, 9 wells per genotype, 3 measurements per condition (baseline, oligomycin + FCCP, etomoxir, rotenone + antimycin)</t>
  </si>
  <si>
    <t>Well Averages (n=7-9) for graphs in Fig. 1 Suppl.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</si>
</sst>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7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sz val="11"/>
      <color rgb="FF000000"/>
      <name val="Calibri"/>
      <family val="2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color rgb="FF000000"/>
      <name val="Calibri"/>
      <family val="2"/>
    </font>
    <font>
      <i/>
      <sz val="8"/>
      <color rgb="FF000000"/>
      <name val="Calibri"/>
      <family val="2"/>
    </font>
    <font>
      <b/>
      <sz val="8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5" fillId="0" borderId="0" applyNumberFormat="0" applyFont="0" applyFill="0"/>
  </cellStyleXfs>
  <cellXfs count="98">
    <xf numFmtId="0" fontId="0" fillId="0" borderId="0" xfId="0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7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/>
    </xf>
    <xf numFmtId="164" fontId="19" fillId="0" borderId="10" xfId="0" applyNumberFormat="1" applyFont="1" applyBorder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27" fillId="0" borderId="0" xfId="44" applyFont="1"/>
    <xf numFmtId="165" fontId="27" fillId="0" borderId="0" xfId="44" applyNumberFormat="1" applyFont="1" applyAlignment="1">
      <alignment horizontal="center"/>
    </xf>
    <xf numFmtId="2" fontId="27" fillId="0" borderId="0" xfId="44" applyNumberFormat="1" applyFont="1" applyAlignment="1">
      <alignment horizontal="center"/>
    </xf>
    <xf numFmtId="0" fontId="27" fillId="0" borderId="0" xfId="44" applyFont="1" applyAlignment="1">
      <alignment horizontal="left"/>
    </xf>
    <xf numFmtId="167" fontId="27" fillId="0" borderId="0" xfId="44" applyNumberFormat="1" applyFont="1" applyAlignment="1">
      <alignment horizontal="center"/>
    </xf>
    <xf numFmtId="0" fontId="29" fillId="0" borderId="0" xfId="44" applyFont="1"/>
    <xf numFmtId="165" fontId="29" fillId="0" borderId="0" xfId="44" applyNumberFormat="1" applyFont="1" applyAlignment="1">
      <alignment horizontal="center"/>
    </xf>
    <xf numFmtId="0" fontId="29" fillId="0" borderId="0" xfId="44" applyFont="1" applyAlignment="1">
      <alignment horizontal="center"/>
    </xf>
    <xf numFmtId="0" fontId="29" fillId="0" borderId="0" xfId="44" applyFont="1" applyAlignment="1">
      <alignment horizontal="left"/>
    </xf>
    <xf numFmtId="2" fontId="27" fillId="0" borderId="0" xfId="44" applyNumberFormat="1" applyFont="1"/>
    <xf numFmtId="0" fontId="27" fillId="33" borderId="0" xfId="44" applyFont="1" applyFill="1"/>
    <xf numFmtId="165" fontId="27" fillId="33" borderId="0" xfId="44" applyNumberFormat="1" applyFont="1" applyFill="1" applyAlignment="1">
      <alignment horizontal="center"/>
    </xf>
    <xf numFmtId="2" fontId="27" fillId="33" borderId="10" xfId="44" applyNumberFormat="1" applyFont="1" applyFill="1" applyBorder="1" applyAlignment="1">
      <alignment horizontal="center"/>
    </xf>
    <xf numFmtId="2" fontId="27" fillId="33" borderId="11" xfId="44" applyNumberFormat="1" applyFont="1" applyFill="1" applyBorder="1" applyAlignment="1">
      <alignment horizontal="center"/>
    </xf>
    <xf numFmtId="2" fontId="27" fillId="33" borderId="12" xfId="44" applyNumberFormat="1" applyFont="1" applyFill="1" applyBorder="1" applyAlignment="1">
      <alignment horizontal="center"/>
    </xf>
    <xf numFmtId="2" fontId="27" fillId="33" borderId="0" xfId="44" applyNumberFormat="1" applyFont="1" applyFill="1" applyAlignment="1">
      <alignment horizontal="center"/>
    </xf>
    <xf numFmtId="2" fontId="27" fillId="33" borderId="13" xfId="44" applyNumberFormat="1" applyFont="1" applyFill="1" applyBorder="1" applyAlignment="1">
      <alignment horizontal="center"/>
    </xf>
    <xf numFmtId="2" fontId="27" fillId="33" borderId="14" xfId="44" applyNumberFormat="1" applyFont="1" applyFill="1" applyBorder="1" applyAlignment="1">
      <alignment horizontal="center"/>
    </xf>
    <xf numFmtId="2" fontId="27" fillId="33" borderId="15" xfId="44" applyNumberFormat="1" applyFont="1" applyFill="1" applyBorder="1" applyAlignment="1">
      <alignment horizontal="center"/>
    </xf>
    <xf numFmtId="2" fontId="27" fillId="33" borderId="16" xfId="44" applyNumberFormat="1" applyFont="1" applyFill="1" applyBorder="1" applyAlignment="1">
      <alignment horizontal="center"/>
    </xf>
    <xf numFmtId="2" fontId="27" fillId="33" borderId="17" xfId="44" applyNumberFormat="1" applyFont="1" applyFill="1" applyBorder="1" applyAlignment="1">
      <alignment horizontal="center"/>
    </xf>
    <xf numFmtId="0" fontId="27" fillId="0" borderId="0" xfId="44" applyFont="1" applyAlignment="1">
      <alignment horizontal="center"/>
    </xf>
    <xf numFmtId="0" fontId="27" fillId="0" borderId="0" xfId="44" applyFont="1" applyAlignment="1">
      <alignment horizontal="center" wrapText="1"/>
    </xf>
    <xf numFmtId="0" fontId="27" fillId="0" borderId="0" xfId="44" applyFont="1" applyAlignment="1">
      <alignment horizontal="left" wrapText="1"/>
    </xf>
    <xf numFmtId="0" fontId="24" fillId="0" borderId="0" xfId="44" applyFont="1"/>
    <xf numFmtId="0" fontId="27" fillId="0" borderId="0" xfId="44" applyFont="1" applyFill="1"/>
    <xf numFmtId="0" fontId="29" fillId="0" borderId="10" xfId="44" applyFont="1" applyBorder="1" applyAlignment="1">
      <alignment horizontal="left"/>
    </xf>
    <xf numFmtId="0" fontId="27" fillId="0" borderId="11" xfId="44" applyFont="1" applyBorder="1" applyAlignment="1">
      <alignment horizontal="center"/>
    </xf>
    <xf numFmtId="0" fontId="27" fillId="0" borderId="11" xfId="44" applyFont="1" applyBorder="1"/>
    <xf numFmtId="0" fontId="27" fillId="0" borderId="12" xfId="44" applyFont="1" applyBorder="1" applyAlignment="1">
      <alignment horizontal="center"/>
    </xf>
    <xf numFmtId="0" fontId="29" fillId="0" borderId="13" xfId="44" applyFont="1" applyBorder="1" applyAlignment="1">
      <alignment horizontal="center"/>
    </xf>
    <xf numFmtId="0" fontId="29" fillId="0" borderId="0" xfId="44" applyFont="1" applyBorder="1" applyAlignment="1">
      <alignment horizontal="center"/>
    </xf>
    <xf numFmtId="0" fontId="29" fillId="0" borderId="14" xfId="44" applyFont="1" applyBorder="1" applyAlignment="1">
      <alignment horizontal="center"/>
    </xf>
    <xf numFmtId="164" fontId="27" fillId="0" borderId="13" xfId="44" applyNumberFormat="1" applyFont="1" applyBorder="1" applyAlignment="1">
      <alignment horizontal="center"/>
    </xf>
    <xf numFmtId="164" fontId="27" fillId="0" borderId="0" xfId="44" applyNumberFormat="1" applyFont="1" applyBorder="1" applyAlignment="1">
      <alignment horizontal="center"/>
    </xf>
    <xf numFmtId="2" fontId="27" fillId="0" borderId="0" xfId="44" applyNumberFormat="1" applyFont="1" applyBorder="1" applyAlignment="1">
      <alignment horizontal="center"/>
    </xf>
    <xf numFmtId="2" fontId="27" fillId="0" borderId="14" xfId="44" applyNumberFormat="1" applyFont="1" applyBorder="1" applyAlignment="1">
      <alignment horizontal="center"/>
    </xf>
    <xf numFmtId="0" fontId="27" fillId="0" borderId="13" xfId="44" applyFont="1" applyBorder="1" applyAlignment="1">
      <alignment horizontal="center"/>
    </xf>
    <xf numFmtId="0" fontId="27" fillId="0" borderId="0" xfId="44" applyFont="1" applyBorder="1" applyAlignment="1">
      <alignment horizontal="center"/>
    </xf>
    <xf numFmtId="0" fontId="27" fillId="0" borderId="15" xfId="44" applyFont="1" applyBorder="1" applyAlignment="1">
      <alignment horizontal="center"/>
    </xf>
    <xf numFmtId="0" fontId="27" fillId="0" borderId="16" xfId="44" applyFont="1" applyBorder="1" applyAlignment="1">
      <alignment horizontal="center"/>
    </xf>
    <xf numFmtId="164" fontId="27" fillId="0" borderId="16" xfId="44" applyNumberFormat="1" applyFont="1" applyBorder="1" applyAlignment="1">
      <alignment horizontal="center"/>
    </xf>
    <xf numFmtId="2" fontId="27" fillId="0" borderId="16" xfId="44" applyNumberFormat="1" applyFont="1" applyBorder="1" applyAlignment="1">
      <alignment horizontal="center"/>
    </xf>
    <xf numFmtId="2" fontId="27" fillId="0" borderId="17" xfId="44" applyNumberFormat="1" applyFont="1" applyBorder="1" applyAlignment="1">
      <alignment horizontal="center"/>
    </xf>
    <xf numFmtId="0" fontId="27" fillId="0" borderId="12" xfId="44" applyFont="1" applyBorder="1"/>
    <xf numFmtId="1" fontId="27" fillId="0" borderId="13" xfId="44" applyNumberFormat="1" applyFont="1" applyBorder="1" applyAlignment="1">
      <alignment horizontal="center"/>
    </xf>
    <xf numFmtId="1" fontId="27" fillId="0" borderId="0" xfId="44" applyNumberFormat="1" applyFont="1" applyBorder="1" applyAlignment="1">
      <alignment horizontal="center"/>
    </xf>
    <xf numFmtId="1" fontId="27" fillId="0" borderId="15" xfId="44" applyNumberFormat="1" applyFont="1" applyBorder="1" applyAlignment="1">
      <alignment horizontal="center"/>
    </xf>
    <xf numFmtId="1" fontId="27" fillId="0" borderId="16" xfId="44" applyNumberFormat="1" applyFont="1" applyBorder="1" applyAlignment="1">
      <alignment horizontal="center"/>
    </xf>
    <xf numFmtId="2" fontId="27" fillId="0" borderId="13" xfId="44" applyNumberFormat="1" applyFont="1" applyBorder="1" applyAlignment="1">
      <alignment horizontal="center"/>
    </xf>
    <xf numFmtId="2" fontId="27" fillId="0" borderId="15" xfId="44" applyNumberFormat="1" applyFont="1" applyBorder="1" applyAlignment="1">
      <alignment horizontal="center"/>
    </xf>
    <xf numFmtId="0" fontId="28" fillId="0" borderId="0" xfId="44" applyFont="1" applyBorder="1" applyAlignment="1">
      <alignment horizontal="center"/>
    </xf>
    <xf numFmtId="0" fontId="29" fillId="0" borderId="10" xfId="44" applyFont="1" applyBorder="1"/>
    <xf numFmtId="0" fontId="27" fillId="0" borderId="13" xfId="44" applyFont="1" applyBorder="1"/>
    <xf numFmtId="0" fontId="27" fillId="0" borderId="0" xfId="44" applyFont="1" applyBorder="1"/>
    <xf numFmtId="0" fontId="27" fillId="0" borderId="14" xfId="44" applyFont="1" applyBorder="1" applyAlignment="1">
      <alignment horizontal="center"/>
    </xf>
    <xf numFmtId="0" fontId="30" fillId="0" borderId="13" xfId="44" applyFont="1" applyBorder="1"/>
    <xf numFmtId="0" fontId="29" fillId="0" borderId="13" xfId="44" applyFont="1" applyBorder="1"/>
    <xf numFmtId="165" fontId="27" fillId="0" borderId="14" xfId="44" applyNumberFormat="1" applyFont="1" applyBorder="1" applyAlignment="1">
      <alignment horizontal="center"/>
    </xf>
    <xf numFmtId="0" fontId="27" fillId="0" borderId="15" xfId="44" applyFont="1" applyBorder="1"/>
    <xf numFmtId="165" fontId="27" fillId="0" borderId="17" xfId="44" applyNumberFormat="1" applyFont="1" applyBorder="1" applyAlignment="1">
      <alignment horizontal="center"/>
    </xf>
    <xf numFmtId="0" fontId="29" fillId="0" borderId="0" xfId="44" applyFont="1" applyBorder="1"/>
    <xf numFmtId="0" fontId="27" fillId="0" borderId="14" xfId="44" applyFont="1" applyBorder="1"/>
    <xf numFmtId="0" fontId="27" fillId="0" borderId="16" xfId="44" applyFont="1" applyBorder="1"/>
    <xf numFmtId="0" fontId="27" fillId="0" borderId="17" xfId="44" applyFont="1" applyBorder="1"/>
    <xf numFmtId="0" fontId="29" fillId="0" borderId="14" xfId="44" applyFont="1" applyBorder="1"/>
    <xf numFmtId="0" fontId="31" fillId="0" borderId="0" xfId="0" applyFont="1" applyAlignment="1">
      <alignment horizontal="center" vertical="center" readingOrder="1"/>
    </xf>
    <xf numFmtId="2" fontId="31" fillId="0" borderId="0" xfId="0" applyNumberFormat="1" applyFont="1" applyAlignment="1">
      <alignment horizontal="center" vertical="center" readingOrder="1"/>
    </xf>
    <xf numFmtId="2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left"/>
    </xf>
    <xf numFmtId="0" fontId="27" fillId="0" borderId="0" xfId="44" applyFont="1" applyBorder="1" applyAlignment="1">
      <alignment horizontal="center"/>
    </xf>
    <xf numFmtId="0" fontId="19" fillId="0" borderId="0" xfId="0" applyFont="1" applyFill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EF2D9B7-C235-4A93-9E1C-BC75F2008C06}"/>
    <cellStyle name="Normal 2 2" xfId="43" xr:uid="{535D5E9D-C8CC-4DB7-933D-E00803AA4334}"/>
    <cellStyle name="Normal 3" xfId="44" xr:uid="{76DA27E0-0C7E-45A2-999E-7D1DB16F38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01443569553805E-2"/>
          <c:y val="6.4814814814814811E-2"/>
          <c:w val="0.90342366579177602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'P-OH Promx Fin'!$X$6:$X$456</c:f>
              <c:numCache>
                <c:formatCode>0.000</c:formatCode>
                <c:ptCount val="451"/>
                <c:pt idx="0">
                  <c:v>-0.14526124791705458</c:v>
                </c:pt>
                <c:pt idx="1">
                  <c:v>-0.14172483549824264</c:v>
                </c:pt>
                <c:pt idx="2">
                  <c:v>-0.11595638326842229</c:v>
                </c:pt>
                <c:pt idx="3">
                  <c:v>-0.11357354845293181</c:v>
                </c:pt>
                <c:pt idx="4">
                  <c:v>-9.6109383538662538E-2</c:v>
                </c:pt>
                <c:pt idx="5">
                  <c:v>-8.5353418059503666E-2</c:v>
                </c:pt>
                <c:pt idx="6">
                  <c:v>-7.4518810895485052E-2</c:v>
                </c:pt>
                <c:pt idx="7">
                  <c:v>-6.9090066507422915E-2</c:v>
                </c:pt>
                <c:pt idx="8">
                  <c:v>-6.7499664735450673E-2</c:v>
                </c:pt>
                <c:pt idx="9">
                  <c:v>-5.710820168619099E-2</c:v>
                </c:pt>
                <c:pt idx="10">
                  <c:v>-5.641144709543084E-2</c:v>
                </c:pt>
                <c:pt idx="11">
                  <c:v>-5.6149893242494753E-2</c:v>
                </c:pt>
                <c:pt idx="12">
                  <c:v>-5.4178246535401986E-2</c:v>
                </c:pt>
                <c:pt idx="13">
                  <c:v>-5.3769587462904396E-2</c:v>
                </c:pt>
                <c:pt idx="14">
                  <c:v>-5.3605990351638412E-2</c:v>
                </c:pt>
                <c:pt idx="15">
                  <c:v>-5.3502527613430675E-2</c:v>
                </c:pt>
                <c:pt idx="16">
                  <c:v>-5.2830402036743412E-2</c:v>
                </c:pt>
                <c:pt idx="17">
                  <c:v>-5.1883859733519215E-2</c:v>
                </c:pt>
                <c:pt idx="18">
                  <c:v>-5.1109882591143907E-2</c:v>
                </c:pt>
                <c:pt idx="19">
                  <c:v>-4.8744610727293157E-2</c:v>
                </c:pt>
                <c:pt idx="20">
                  <c:v>-4.6522293359257172E-2</c:v>
                </c:pt>
                <c:pt idx="21">
                  <c:v>-4.6172600914497632E-2</c:v>
                </c:pt>
                <c:pt idx="22">
                  <c:v>-4.58952833845368E-2</c:v>
                </c:pt>
                <c:pt idx="23">
                  <c:v>-4.5590515543692894E-2</c:v>
                </c:pt>
                <c:pt idx="24">
                  <c:v>-4.5314011384762182E-2</c:v>
                </c:pt>
                <c:pt idx="25">
                  <c:v>-4.4320128938042748E-2</c:v>
                </c:pt>
                <c:pt idx="26">
                  <c:v>-4.3808569446308766E-2</c:v>
                </c:pt>
                <c:pt idx="27">
                  <c:v>-4.3473004423949496E-2</c:v>
                </c:pt>
                <c:pt idx="28">
                  <c:v>-4.3247980342697785E-2</c:v>
                </c:pt>
                <c:pt idx="29">
                  <c:v>-4.3065539504747091E-2</c:v>
                </c:pt>
                <c:pt idx="30">
                  <c:v>-4.2790782653109032E-2</c:v>
                </c:pt>
                <c:pt idx="31">
                  <c:v>-3.9045380938432607E-2</c:v>
                </c:pt>
                <c:pt idx="32">
                  <c:v>-3.584769402334223E-2</c:v>
                </c:pt>
                <c:pt idx="33">
                  <c:v>-3.4274898845082752E-2</c:v>
                </c:pt>
                <c:pt idx="34">
                  <c:v>-3.4173763891694728E-2</c:v>
                </c:pt>
                <c:pt idx="35">
                  <c:v>-3.3542214642790467E-2</c:v>
                </c:pt>
                <c:pt idx="36">
                  <c:v>-3.3250854437310254E-2</c:v>
                </c:pt>
                <c:pt idx="37">
                  <c:v>-3.2899122221765657E-2</c:v>
                </c:pt>
                <c:pt idx="38">
                  <c:v>-3.2366521203755827E-2</c:v>
                </c:pt>
                <c:pt idx="39">
                  <c:v>-3.2354447086041078E-2</c:v>
                </c:pt>
                <c:pt idx="40">
                  <c:v>-2.9136333822745764E-2</c:v>
                </c:pt>
                <c:pt idx="41">
                  <c:v>-2.8971555327336727E-2</c:v>
                </c:pt>
                <c:pt idx="42">
                  <c:v>-2.8964170342582623E-2</c:v>
                </c:pt>
                <c:pt idx="43">
                  <c:v>-2.863459092962695E-2</c:v>
                </c:pt>
                <c:pt idx="44">
                  <c:v>-2.853946953758257E-2</c:v>
                </c:pt>
                <c:pt idx="45">
                  <c:v>-2.7825571059929513E-2</c:v>
                </c:pt>
                <c:pt idx="46">
                  <c:v>-2.7558167512149637E-2</c:v>
                </c:pt>
                <c:pt idx="47">
                  <c:v>-2.7462743538626551E-2</c:v>
                </c:pt>
                <c:pt idx="48">
                  <c:v>-2.6649758486354706E-2</c:v>
                </c:pt>
                <c:pt idx="49">
                  <c:v>-2.6361282998704546E-2</c:v>
                </c:pt>
                <c:pt idx="50">
                  <c:v>-2.6317696889992748E-2</c:v>
                </c:pt>
                <c:pt idx="51">
                  <c:v>-2.5130714802353116E-2</c:v>
                </c:pt>
                <c:pt idx="52">
                  <c:v>-2.5084981247357242E-2</c:v>
                </c:pt>
                <c:pt idx="53">
                  <c:v>-2.4341692447224339E-2</c:v>
                </c:pt>
                <c:pt idx="54">
                  <c:v>-2.1332347133651383E-2</c:v>
                </c:pt>
                <c:pt idx="55">
                  <c:v>-2.1208499535954755E-2</c:v>
                </c:pt>
                <c:pt idx="56">
                  <c:v>-2.0315753309713844E-2</c:v>
                </c:pt>
                <c:pt idx="57">
                  <c:v>-2.0010313350710636E-2</c:v>
                </c:pt>
                <c:pt idx="58">
                  <c:v>-1.9718908893186088E-2</c:v>
                </c:pt>
                <c:pt idx="59">
                  <c:v>-1.9245260087971151E-2</c:v>
                </c:pt>
                <c:pt idx="60">
                  <c:v>-1.9138052409273174E-2</c:v>
                </c:pt>
                <c:pt idx="61">
                  <c:v>-1.9051661703051545E-2</c:v>
                </c:pt>
                <c:pt idx="62">
                  <c:v>-1.9044456797853146E-2</c:v>
                </c:pt>
                <c:pt idx="63">
                  <c:v>-1.8693367114775841E-2</c:v>
                </c:pt>
                <c:pt idx="64">
                  <c:v>-1.8450022945653802E-2</c:v>
                </c:pt>
                <c:pt idx="65">
                  <c:v>-1.8066813192608049E-2</c:v>
                </c:pt>
                <c:pt idx="66">
                  <c:v>-1.7931538741181346E-2</c:v>
                </c:pt>
                <c:pt idx="67">
                  <c:v>-1.7715139845607537E-2</c:v>
                </c:pt>
                <c:pt idx="68">
                  <c:v>-1.7421458127779895E-2</c:v>
                </c:pt>
                <c:pt idx="69">
                  <c:v>-1.7285527520855642E-2</c:v>
                </c:pt>
                <c:pt idx="70">
                  <c:v>-1.7024135716955574E-2</c:v>
                </c:pt>
                <c:pt idx="71">
                  <c:v>-1.637406926583862E-2</c:v>
                </c:pt>
                <c:pt idx="72">
                  <c:v>-1.6358728838010865E-2</c:v>
                </c:pt>
                <c:pt idx="73">
                  <c:v>-1.5696662611942788E-2</c:v>
                </c:pt>
                <c:pt idx="74">
                  <c:v>-1.4845652498775232E-2</c:v>
                </c:pt>
                <c:pt idx="75">
                  <c:v>-1.4247768614024096E-2</c:v>
                </c:pt>
                <c:pt idx="76">
                  <c:v>-1.4038291627286118E-2</c:v>
                </c:pt>
                <c:pt idx="77">
                  <c:v>-1.3830660276363321E-2</c:v>
                </c:pt>
                <c:pt idx="78">
                  <c:v>-1.351605093552696E-2</c:v>
                </c:pt>
                <c:pt idx="79">
                  <c:v>-1.3295551895765811E-2</c:v>
                </c:pt>
                <c:pt idx="80">
                  <c:v>-1.3064428785421005E-2</c:v>
                </c:pt>
                <c:pt idx="81">
                  <c:v>-1.2865131948632385E-2</c:v>
                </c:pt>
                <c:pt idx="82">
                  <c:v>-1.2630259777425169E-2</c:v>
                </c:pt>
                <c:pt idx="83">
                  <c:v>-1.1913881280181319E-2</c:v>
                </c:pt>
                <c:pt idx="84">
                  <c:v>-1.189830546513527E-2</c:v>
                </c:pt>
                <c:pt idx="85">
                  <c:v>-1.1074705080916987E-2</c:v>
                </c:pt>
                <c:pt idx="86">
                  <c:v>-1.0682116804547913E-2</c:v>
                </c:pt>
                <c:pt idx="87">
                  <c:v>-1.0611651480445475E-2</c:v>
                </c:pt>
                <c:pt idx="88">
                  <c:v>-1.0585592134718578E-2</c:v>
                </c:pt>
                <c:pt idx="89">
                  <c:v>-1.0447192018632657E-2</c:v>
                </c:pt>
                <c:pt idx="90">
                  <c:v>-1.0009864965751236E-2</c:v>
                </c:pt>
                <c:pt idx="91">
                  <c:v>-9.8820619840951154E-3</c:v>
                </c:pt>
                <c:pt idx="92">
                  <c:v>-9.5531862489048845E-3</c:v>
                </c:pt>
                <c:pt idx="93">
                  <c:v>-9.345987445383756E-3</c:v>
                </c:pt>
                <c:pt idx="94">
                  <c:v>-9.1647971158482465E-3</c:v>
                </c:pt>
                <c:pt idx="95">
                  <c:v>-9.0790581618924171E-3</c:v>
                </c:pt>
                <c:pt idx="96">
                  <c:v>-8.971883548264302E-3</c:v>
                </c:pt>
                <c:pt idx="97">
                  <c:v>-8.9519324318828985E-3</c:v>
                </c:pt>
                <c:pt idx="98">
                  <c:v>-8.5761099074130875E-3</c:v>
                </c:pt>
                <c:pt idx="99">
                  <c:v>-7.3447818845738828E-3</c:v>
                </c:pt>
                <c:pt idx="100">
                  <c:v>-7.3185249094333835E-3</c:v>
                </c:pt>
                <c:pt idx="101">
                  <c:v>-6.8419507094456301E-3</c:v>
                </c:pt>
                <c:pt idx="102">
                  <c:v>-6.8298804355343195E-3</c:v>
                </c:pt>
                <c:pt idx="103">
                  <c:v>-6.8257703121396779E-3</c:v>
                </c:pt>
                <c:pt idx="104">
                  <c:v>-6.5664938958101575E-3</c:v>
                </c:pt>
                <c:pt idx="105">
                  <c:v>-6.5412346311108267E-3</c:v>
                </c:pt>
                <c:pt idx="106">
                  <c:v>-6.5082847461249236E-3</c:v>
                </c:pt>
                <c:pt idx="107">
                  <c:v>-6.4863332096782812E-3</c:v>
                </c:pt>
                <c:pt idx="108">
                  <c:v>-6.3338466247324096E-3</c:v>
                </c:pt>
                <c:pt idx="109">
                  <c:v>-6.3054173865721647E-3</c:v>
                </c:pt>
                <c:pt idx="110">
                  <c:v>-6.1142411949417861E-3</c:v>
                </c:pt>
                <c:pt idx="111">
                  <c:v>-5.9926768477023412E-3</c:v>
                </c:pt>
                <c:pt idx="112">
                  <c:v>-5.9610421687595365E-3</c:v>
                </c:pt>
                <c:pt idx="113">
                  <c:v>-5.6145149196667405E-3</c:v>
                </c:pt>
                <c:pt idx="114">
                  <c:v>-5.5323277511233502E-3</c:v>
                </c:pt>
                <c:pt idx="115">
                  <c:v>-5.4837212479980305E-3</c:v>
                </c:pt>
                <c:pt idx="116">
                  <c:v>-5.4677363407394123E-3</c:v>
                </c:pt>
                <c:pt idx="117">
                  <c:v>-5.2285347806224685E-3</c:v>
                </c:pt>
                <c:pt idx="118">
                  <c:v>-4.9910906359545955E-3</c:v>
                </c:pt>
                <c:pt idx="119">
                  <c:v>-4.6635219514894258E-3</c:v>
                </c:pt>
                <c:pt idx="120">
                  <c:v>-4.1429837619124639E-3</c:v>
                </c:pt>
                <c:pt idx="121">
                  <c:v>-3.9868896379588337E-3</c:v>
                </c:pt>
                <c:pt idx="122">
                  <c:v>-3.9683018030538262E-3</c:v>
                </c:pt>
                <c:pt idx="123">
                  <c:v>-3.8894494031564181E-3</c:v>
                </c:pt>
                <c:pt idx="124">
                  <c:v>-3.8537865523193562E-3</c:v>
                </c:pt>
                <c:pt idx="125">
                  <c:v>-3.76301221823447E-3</c:v>
                </c:pt>
                <c:pt idx="126">
                  <c:v>-3.673432635074146E-3</c:v>
                </c:pt>
                <c:pt idx="127">
                  <c:v>-3.6519666016124296E-3</c:v>
                </c:pt>
                <c:pt idx="128">
                  <c:v>-3.6293277421607867E-3</c:v>
                </c:pt>
                <c:pt idx="129">
                  <c:v>-2.9007684075085193E-3</c:v>
                </c:pt>
                <c:pt idx="130">
                  <c:v>-2.6472879235536588E-3</c:v>
                </c:pt>
                <c:pt idx="131">
                  <c:v>-2.641141412139808E-3</c:v>
                </c:pt>
                <c:pt idx="132">
                  <c:v>-2.3224757471268591E-3</c:v>
                </c:pt>
                <c:pt idx="133">
                  <c:v>-2.1506846248229173E-3</c:v>
                </c:pt>
                <c:pt idx="134">
                  <c:v>-1.9914913664207403E-3</c:v>
                </c:pt>
                <c:pt idx="135">
                  <c:v>-1.8456889859899291E-3</c:v>
                </c:pt>
                <c:pt idx="136">
                  <c:v>-1.691904322299361E-3</c:v>
                </c:pt>
                <c:pt idx="137">
                  <c:v>-1.2950655870727829E-3</c:v>
                </c:pt>
                <c:pt idx="138">
                  <c:v>-1.2003303194084039E-3</c:v>
                </c:pt>
                <c:pt idx="139">
                  <c:v>-9.2210231907828609E-4</c:v>
                </c:pt>
                <c:pt idx="140">
                  <c:v>-7.785586689880125E-4</c:v>
                </c:pt>
                <c:pt idx="141">
                  <c:v>-7.6532381905076963E-4</c:v>
                </c:pt>
                <c:pt idx="142">
                  <c:v>-7.2448496138726619E-4</c:v>
                </c:pt>
                <c:pt idx="143">
                  <c:v>-3.9859309766632981E-4</c:v>
                </c:pt>
                <c:pt idx="144">
                  <c:v>-3.674092523166234E-4</c:v>
                </c:pt>
                <c:pt idx="145">
                  <c:v>-3.5668914067606302E-4</c:v>
                </c:pt>
                <c:pt idx="146">
                  <c:v>-3.2833747455471415E-4</c:v>
                </c:pt>
                <c:pt idx="147">
                  <c:v>-3.1605711633188392E-4</c:v>
                </c:pt>
                <c:pt idx="148">
                  <c:v>-2.631171140363408E-4</c:v>
                </c:pt>
                <c:pt idx="149">
                  <c:v>-1.8647806307963707E-4</c:v>
                </c:pt>
                <c:pt idx="150">
                  <c:v>1.1192153251196413E-4</c:v>
                </c:pt>
                <c:pt idx="151">
                  <c:v>2.7373634981399337E-4</c:v>
                </c:pt>
                <c:pt idx="152">
                  <c:v>4.4270091889518078E-4</c:v>
                </c:pt>
                <c:pt idx="153">
                  <c:v>5.0852998988407117E-4</c:v>
                </c:pt>
                <c:pt idx="154">
                  <c:v>6.7162905765665232E-4</c:v>
                </c:pt>
                <c:pt idx="155">
                  <c:v>7.0894208541608702E-4</c:v>
                </c:pt>
                <c:pt idx="156">
                  <c:v>7.5502050508361438E-4</c:v>
                </c:pt>
                <c:pt idx="157">
                  <c:v>9.6553099321064289E-4</c:v>
                </c:pt>
                <c:pt idx="158">
                  <c:v>1.0522255572432827E-3</c:v>
                </c:pt>
                <c:pt idx="159">
                  <c:v>1.0997127075709097E-3</c:v>
                </c:pt>
                <c:pt idx="160">
                  <c:v>1.1832338008739163E-3</c:v>
                </c:pt>
                <c:pt idx="161">
                  <c:v>1.1954910218541302E-3</c:v>
                </c:pt>
                <c:pt idx="162">
                  <c:v>1.2210737471403019E-3</c:v>
                </c:pt>
                <c:pt idx="163">
                  <c:v>1.2855999039474409E-3</c:v>
                </c:pt>
                <c:pt idx="164">
                  <c:v>1.3897700348652188E-3</c:v>
                </c:pt>
                <c:pt idx="165">
                  <c:v>1.4491592062264964E-3</c:v>
                </c:pt>
                <c:pt idx="166">
                  <c:v>1.5320327291370559E-3</c:v>
                </c:pt>
                <c:pt idx="167">
                  <c:v>1.6653296468844014E-3</c:v>
                </c:pt>
                <c:pt idx="168">
                  <c:v>1.7511463850656028E-3</c:v>
                </c:pt>
                <c:pt idx="169">
                  <c:v>1.8596231572604338E-3</c:v>
                </c:pt>
                <c:pt idx="170">
                  <c:v>1.971533499899117E-3</c:v>
                </c:pt>
                <c:pt idx="171">
                  <c:v>2.3135384369981789E-3</c:v>
                </c:pt>
                <c:pt idx="172">
                  <c:v>2.3810868439992864E-3</c:v>
                </c:pt>
                <c:pt idx="173">
                  <c:v>2.5836779433944745E-3</c:v>
                </c:pt>
                <c:pt idx="174">
                  <c:v>2.5846018764415688E-3</c:v>
                </c:pt>
                <c:pt idx="175">
                  <c:v>2.6525170254445289E-3</c:v>
                </c:pt>
                <c:pt idx="176">
                  <c:v>2.7282851927720596E-3</c:v>
                </c:pt>
                <c:pt idx="177">
                  <c:v>2.7722684798553703E-3</c:v>
                </c:pt>
                <c:pt idx="178">
                  <c:v>2.9976844184896293E-3</c:v>
                </c:pt>
                <c:pt idx="179">
                  <c:v>3.0593599886905472E-3</c:v>
                </c:pt>
                <c:pt idx="180">
                  <c:v>3.1067600449566995E-3</c:v>
                </c:pt>
                <c:pt idx="181">
                  <c:v>3.1997897725117783E-3</c:v>
                </c:pt>
                <c:pt idx="182">
                  <c:v>3.2455836770123449E-3</c:v>
                </c:pt>
                <c:pt idx="183">
                  <c:v>3.6134059435735553E-3</c:v>
                </c:pt>
                <c:pt idx="184">
                  <c:v>3.7535474501668299E-3</c:v>
                </c:pt>
                <c:pt idx="185">
                  <c:v>3.8723113909331763E-3</c:v>
                </c:pt>
                <c:pt idx="186">
                  <c:v>3.9335502533484317E-3</c:v>
                </c:pt>
                <c:pt idx="187">
                  <c:v>3.9337884724202224E-3</c:v>
                </c:pt>
                <c:pt idx="188">
                  <c:v>4.0274730466056214E-3</c:v>
                </c:pt>
                <c:pt idx="189">
                  <c:v>4.1080209369571069E-3</c:v>
                </c:pt>
                <c:pt idx="190">
                  <c:v>4.476884336135265E-3</c:v>
                </c:pt>
                <c:pt idx="191">
                  <c:v>4.4991174453741243E-3</c:v>
                </c:pt>
                <c:pt idx="192">
                  <c:v>4.6445877282104177E-3</c:v>
                </c:pt>
                <c:pt idx="193">
                  <c:v>4.7084998983337291E-3</c:v>
                </c:pt>
                <c:pt idx="194">
                  <c:v>4.7796096871504266E-3</c:v>
                </c:pt>
                <c:pt idx="195">
                  <c:v>4.8751761873335794E-3</c:v>
                </c:pt>
                <c:pt idx="196">
                  <c:v>4.8769129768584125E-3</c:v>
                </c:pt>
                <c:pt idx="197">
                  <c:v>4.8982214154104971E-3</c:v>
                </c:pt>
                <c:pt idx="198">
                  <c:v>4.9095891013103956E-3</c:v>
                </c:pt>
                <c:pt idx="199">
                  <c:v>5.3385208979014791E-3</c:v>
                </c:pt>
                <c:pt idx="200">
                  <c:v>5.3753554126195445E-3</c:v>
                </c:pt>
                <c:pt idx="201">
                  <c:v>5.3993797368881392E-3</c:v>
                </c:pt>
                <c:pt idx="202">
                  <c:v>5.4198743086410371E-3</c:v>
                </c:pt>
                <c:pt idx="203">
                  <c:v>5.8180651037015221E-3</c:v>
                </c:pt>
                <c:pt idx="204">
                  <c:v>5.827762121387919E-3</c:v>
                </c:pt>
                <c:pt idx="205">
                  <c:v>5.8624414840807481E-3</c:v>
                </c:pt>
                <c:pt idx="206">
                  <c:v>6.1107577822784309E-3</c:v>
                </c:pt>
                <c:pt idx="207">
                  <c:v>6.1610540262180304E-3</c:v>
                </c:pt>
                <c:pt idx="208">
                  <c:v>6.4252933696312808E-3</c:v>
                </c:pt>
                <c:pt idx="209">
                  <c:v>6.6390436695449046E-3</c:v>
                </c:pt>
                <c:pt idx="210">
                  <c:v>6.812083886619461E-3</c:v>
                </c:pt>
                <c:pt idx="211">
                  <c:v>7.0092406818129784E-3</c:v>
                </c:pt>
                <c:pt idx="212">
                  <c:v>7.0289339479636861E-3</c:v>
                </c:pt>
                <c:pt idx="213">
                  <c:v>7.0491114100919051E-3</c:v>
                </c:pt>
                <c:pt idx="214">
                  <c:v>7.0861179843552946E-3</c:v>
                </c:pt>
                <c:pt idx="215">
                  <c:v>7.2169215149679444E-3</c:v>
                </c:pt>
                <c:pt idx="216">
                  <c:v>7.2370285762322377E-3</c:v>
                </c:pt>
                <c:pt idx="217">
                  <c:v>7.3214541505617131E-3</c:v>
                </c:pt>
                <c:pt idx="218">
                  <c:v>7.4597184836649698E-3</c:v>
                </c:pt>
                <c:pt idx="219">
                  <c:v>7.6730086707803508E-3</c:v>
                </c:pt>
                <c:pt idx="220">
                  <c:v>7.845171413791284E-3</c:v>
                </c:pt>
                <c:pt idx="221">
                  <c:v>7.9429709060532087E-3</c:v>
                </c:pt>
                <c:pt idx="222">
                  <c:v>8.0965312035158696E-3</c:v>
                </c:pt>
                <c:pt idx="223">
                  <c:v>8.1370847542256101E-3</c:v>
                </c:pt>
                <c:pt idx="224">
                  <c:v>8.1726544179814547E-3</c:v>
                </c:pt>
                <c:pt idx="225">
                  <c:v>8.3059391923504811E-3</c:v>
                </c:pt>
                <c:pt idx="226">
                  <c:v>8.635502895014021E-3</c:v>
                </c:pt>
                <c:pt idx="227">
                  <c:v>8.6875962486626275E-3</c:v>
                </c:pt>
                <c:pt idx="228">
                  <c:v>8.7780313594146703E-3</c:v>
                </c:pt>
                <c:pt idx="229">
                  <c:v>8.9316374143710107E-3</c:v>
                </c:pt>
                <c:pt idx="230">
                  <c:v>8.9537252329292098E-3</c:v>
                </c:pt>
                <c:pt idx="231">
                  <c:v>8.9915009457710669E-3</c:v>
                </c:pt>
                <c:pt idx="232">
                  <c:v>9.3096376988330825E-3</c:v>
                </c:pt>
                <c:pt idx="233">
                  <c:v>9.4177989634441611E-3</c:v>
                </c:pt>
                <c:pt idx="234">
                  <c:v>9.4425488223360537E-3</c:v>
                </c:pt>
                <c:pt idx="235">
                  <c:v>9.5654160438462046E-3</c:v>
                </c:pt>
                <c:pt idx="236">
                  <c:v>9.9510997318543303E-3</c:v>
                </c:pt>
                <c:pt idx="237">
                  <c:v>1.033504488835363E-2</c:v>
                </c:pt>
                <c:pt idx="238">
                  <c:v>1.0507353257454123E-2</c:v>
                </c:pt>
                <c:pt idx="239">
                  <c:v>1.0575803084547397E-2</c:v>
                </c:pt>
                <c:pt idx="240">
                  <c:v>1.0652685028411787E-2</c:v>
                </c:pt>
                <c:pt idx="241">
                  <c:v>1.0735318220314835E-2</c:v>
                </c:pt>
                <c:pt idx="242">
                  <c:v>1.0871389942395952E-2</c:v>
                </c:pt>
                <c:pt idx="243">
                  <c:v>1.1152324118853241E-2</c:v>
                </c:pt>
                <c:pt idx="244">
                  <c:v>1.1361451394643594E-2</c:v>
                </c:pt>
                <c:pt idx="245">
                  <c:v>1.1482642411994162E-2</c:v>
                </c:pt>
                <c:pt idx="246">
                  <c:v>1.1508010017646009E-2</c:v>
                </c:pt>
                <c:pt idx="247">
                  <c:v>1.1560117704590721E-2</c:v>
                </c:pt>
                <c:pt idx="248">
                  <c:v>1.1700886166300562E-2</c:v>
                </c:pt>
                <c:pt idx="249">
                  <c:v>1.1750123394914847E-2</c:v>
                </c:pt>
                <c:pt idx="250">
                  <c:v>1.1798654319141151E-2</c:v>
                </c:pt>
                <c:pt idx="251">
                  <c:v>1.1828835677993551E-2</c:v>
                </c:pt>
                <c:pt idx="252">
                  <c:v>1.1966498809036439E-2</c:v>
                </c:pt>
                <c:pt idx="253">
                  <c:v>1.2093878021569944E-2</c:v>
                </c:pt>
                <c:pt idx="254">
                  <c:v>1.2336333555792932E-2</c:v>
                </c:pt>
                <c:pt idx="255">
                  <c:v>1.2643987303266779E-2</c:v>
                </c:pt>
                <c:pt idx="256">
                  <c:v>1.2686932014874221E-2</c:v>
                </c:pt>
                <c:pt idx="257">
                  <c:v>1.2789939964762544E-2</c:v>
                </c:pt>
                <c:pt idx="258">
                  <c:v>1.312659788462292E-2</c:v>
                </c:pt>
                <c:pt idx="259">
                  <c:v>1.3168506604447999E-2</c:v>
                </c:pt>
                <c:pt idx="260">
                  <c:v>1.3195833380210962E-2</c:v>
                </c:pt>
                <c:pt idx="261">
                  <c:v>1.3446190280802706E-2</c:v>
                </c:pt>
                <c:pt idx="262">
                  <c:v>1.3481088210141727E-2</c:v>
                </c:pt>
                <c:pt idx="263">
                  <c:v>1.3663713285146767E-2</c:v>
                </c:pt>
                <c:pt idx="264">
                  <c:v>1.4274854881616042E-2</c:v>
                </c:pt>
                <c:pt idx="265">
                  <c:v>1.4357091071228824E-2</c:v>
                </c:pt>
                <c:pt idx="266">
                  <c:v>1.4367964249887635E-2</c:v>
                </c:pt>
                <c:pt idx="267">
                  <c:v>1.4520997751358459E-2</c:v>
                </c:pt>
                <c:pt idx="268">
                  <c:v>1.4789504643924459E-2</c:v>
                </c:pt>
                <c:pt idx="269">
                  <c:v>1.4794191786695506E-2</c:v>
                </c:pt>
                <c:pt idx="270">
                  <c:v>1.4830974865288712E-2</c:v>
                </c:pt>
                <c:pt idx="271">
                  <c:v>1.496523010848852E-2</c:v>
                </c:pt>
                <c:pt idx="272">
                  <c:v>1.5011203801850521E-2</c:v>
                </c:pt>
                <c:pt idx="273">
                  <c:v>1.5200131211970764E-2</c:v>
                </c:pt>
                <c:pt idx="274">
                  <c:v>1.529509787238492E-2</c:v>
                </c:pt>
                <c:pt idx="275">
                  <c:v>1.5655443037141534E-2</c:v>
                </c:pt>
                <c:pt idx="276">
                  <c:v>1.5669065362395363E-2</c:v>
                </c:pt>
                <c:pt idx="277">
                  <c:v>1.5941913048071899E-2</c:v>
                </c:pt>
                <c:pt idx="278">
                  <c:v>1.6264796853554284E-2</c:v>
                </c:pt>
                <c:pt idx="279">
                  <c:v>1.6611690388718847E-2</c:v>
                </c:pt>
                <c:pt idx="280">
                  <c:v>1.6651165413695899E-2</c:v>
                </c:pt>
                <c:pt idx="281">
                  <c:v>1.6906919315307915E-2</c:v>
                </c:pt>
                <c:pt idx="282">
                  <c:v>1.6956927855164654E-2</c:v>
                </c:pt>
                <c:pt idx="283">
                  <c:v>1.6969352354057877E-2</c:v>
                </c:pt>
                <c:pt idx="284">
                  <c:v>1.7022085334154863E-2</c:v>
                </c:pt>
                <c:pt idx="285">
                  <c:v>1.7141059655598503E-2</c:v>
                </c:pt>
                <c:pt idx="286">
                  <c:v>1.7175367145929037E-2</c:v>
                </c:pt>
                <c:pt idx="287">
                  <c:v>1.7351687678974961E-2</c:v>
                </c:pt>
                <c:pt idx="288">
                  <c:v>1.7518111498647595E-2</c:v>
                </c:pt>
                <c:pt idx="289">
                  <c:v>1.751931504675542E-2</c:v>
                </c:pt>
                <c:pt idx="290">
                  <c:v>1.7535547995672422E-2</c:v>
                </c:pt>
                <c:pt idx="291">
                  <c:v>1.7990082697248576E-2</c:v>
                </c:pt>
                <c:pt idx="292">
                  <c:v>1.8047273528004448E-2</c:v>
                </c:pt>
                <c:pt idx="293">
                  <c:v>1.8178564593041784E-2</c:v>
                </c:pt>
                <c:pt idx="294">
                  <c:v>1.8462457547026068E-2</c:v>
                </c:pt>
                <c:pt idx="295">
                  <c:v>1.8656247934893747E-2</c:v>
                </c:pt>
                <c:pt idx="296">
                  <c:v>1.8743738313334157E-2</c:v>
                </c:pt>
                <c:pt idx="297">
                  <c:v>1.8840878392297606E-2</c:v>
                </c:pt>
                <c:pt idx="298">
                  <c:v>1.9381259147641411E-2</c:v>
                </c:pt>
                <c:pt idx="299">
                  <c:v>1.9453252342714215E-2</c:v>
                </c:pt>
                <c:pt idx="300">
                  <c:v>1.9649803009583414E-2</c:v>
                </c:pt>
                <c:pt idx="301">
                  <c:v>1.9757420171083798E-2</c:v>
                </c:pt>
                <c:pt idx="302">
                  <c:v>1.978737722559952E-2</c:v>
                </c:pt>
                <c:pt idx="303">
                  <c:v>2.0283104222831898E-2</c:v>
                </c:pt>
                <c:pt idx="304">
                  <c:v>2.0830248888432368E-2</c:v>
                </c:pt>
                <c:pt idx="305">
                  <c:v>2.096284864746847E-2</c:v>
                </c:pt>
                <c:pt idx="306">
                  <c:v>2.1002849789208772E-2</c:v>
                </c:pt>
                <c:pt idx="307">
                  <c:v>2.1059305335405204E-2</c:v>
                </c:pt>
                <c:pt idx="308">
                  <c:v>2.1249721685800763E-2</c:v>
                </c:pt>
                <c:pt idx="309">
                  <c:v>2.1407265134581969E-2</c:v>
                </c:pt>
                <c:pt idx="310">
                  <c:v>2.1510234038794429E-2</c:v>
                </c:pt>
                <c:pt idx="311">
                  <c:v>2.1665291569231533E-2</c:v>
                </c:pt>
                <c:pt idx="312">
                  <c:v>2.1838604839582582E-2</c:v>
                </c:pt>
                <c:pt idx="313">
                  <c:v>2.1859474734609377E-2</c:v>
                </c:pt>
                <c:pt idx="314">
                  <c:v>2.1976981123334977E-2</c:v>
                </c:pt>
                <c:pt idx="315">
                  <c:v>2.2086198621066627E-2</c:v>
                </c:pt>
                <c:pt idx="316">
                  <c:v>2.2129211274161106E-2</c:v>
                </c:pt>
                <c:pt idx="317">
                  <c:v>2.2145149392165574E-2</c:v>
                </c:pt>
                <c:pt idx="318">
                  <c:v>2.2321975587939424E-2</c:v>
                </c:pt>
                <c:pt idx="319">
                  <c:v>2.2902387125897327E-2</c:v>
                </c:pt>
                <c:pt idx="320">
                  <c:v>2.2924926266162507E-2</c:v>
                </c:pt>
                <c:pt idx="321">
                  <c:v>2.3219051325482822E-2</c:v>
                </c:pt>
                <c:pt idx="322">
                  <c:v>2.3391472018504344E-2</c:v>
                </c:pt>
                <c:pt idx="323">
                  <c:v>2.3422904087462521E-2</c:v>
                </c:pt>
                <c:pt idx="324">
                  <c:v>2.3426252449788881E-2</c:v>
                </c:pt>
                <c:pt idx="325">
                  <c:v>2.361195425768936E-2</c:v>
                </c:pt>
                <c:pt idx="326">
                  <c:v>2.3651740355607267E-2</c:v>
                </c:pt>
                <c:pt idx="327">
                  <c:v>2.3655092618764972E-2</c:v>
                </c:pt>
                <c:pt idx="328">
                  <c:v>2.3711450099844763E-2</c:v>
                </c:pt>
                <c:pt idx="329">
                  <c:v>2.3786388398017763E-2</c:v>
                </c:pt>
                <c:pt idx="330">
                  <c:v>2.4307076407761627E-2</c:v>
                </c:pt>
                <c:pt idx="331">
                  <c:v>2.4747952722163673E-2</c:v>
                </c:pt>
                <c:pt idx="332">
                  <c:v>2.4901352683148265E-2</c:v>
                </c:pt>
                <c:pt idx="333">
                  <c:v>2.4980829312991643E-2</c:v>
                </c:pt>
                <c:pt idx="334">
                  <c:v>2.5114963393765628E-2</c:v>
                </c:pt>
                <c:pt idx="335">
                  <c:v>2.5272825227383847E-2</c:v>
                </c:pt>
                <c:pt idx="336">
                  <c:v>2.5302828641883858E-2</c:v>
                </c:pt>
                <c:pt idx="337">
                  <c:v>2.5633045964900941E-2</c:v>
                </c:pt>
                <c:pt idx="338">
                  <c:v>2.5653134313820044E-2</c:v>
                </c:pt>
                <c:pt idx="339">
                  <c:v>2.5662353743517444E-2</c:v>
                </c:pt>
                <c:pt idx="340">
                  <c:v>2.5662685887535185E-2</c:v>
                </c:pt>
                <c:pt idx="341">
                  <c:v>2.5811585795340125E-2</c:v>
                </c:pt>
                <c:pt idx="342">
                  <c:v>2.5885097598777263E-2</c:v>
                </c:pt>
                <c:pt idx="343">
                  <c:v>2.6274540246512459E-2</c:v>
                </c:pt>
                <c:pt idx="344">
                  <c:v>2.6542541659122322E-2</c:v>
                </c:pt>
                <c:pt idx="345">
                  <c:v>2.6808514909690714E-2</c:v>
                </c:pt>
                <c:pt idx="346">
                  <c:v>2.702043489931541E-2</c:v>
                </c:pt>
                <c:pt idx="347">
                  <c:v>2.702717675217018E-2</c:v>
                </c:pt>
                <c:pt idx="348">
                  <c:v>2.714412769973247E-2</c:v>
                </c:pt>
                <c:pt idx="349">
                  <c:v>2.7575634330472446E-2</c:v>
                </c:pt>
                <c:pt idx="350">
                  <c:v>2.7640130079033428E-2</c:v>
                </c:pt>
                <c:pt idx="351">
                  <c:v>2.7679039929133994E-2</c:v>
                </c:pt>
                <c:pt idx="352">
                  <c:v>2.7692377805317022E-2</c:v>
                </c:pt>
                <c:pt idx="353">
                  <c:v>2.7919819560176036E-2</c:v>
                </c:pt>
                <c:pt idx="354">
                  <c:v>2.7945023260004524E-2</c:v>
                </c:pt>
                <c:pt idx="355">
                  <c:v>2.7988180838515668E-2</c:v>
                </c:pt>
                <c:pt idx="356">
                  <c:v>2.8216934402295828E-2</c:v>
                </c:pt>
                <c:pt idx="357">
                  <c:v>2.9016662222076942E-2</c:v>
                </c:pt>
                <c:pt idx="358">
                  <c:v>2.9154327901119433E-2</c:v>
                </c:pt>
                <c:pt idx="359">
                  <c:v>2.9877276305466782E-2</c:v>
                </c:pt>
                <c:pt idx="360">
                  <c:v>3.0066744476565516E-2</c:v>
                </c:pt>
                <c:pt idx="361">
                  <c:v>3.0128708557488268E-2</c:v>
                </c:pt>
                <c:pt idx="362">
                  <c:v>3.0482314167476449E-2</c:v>
                </c:pt>
                <c:pt idx="363">
                  <c:v>3.1036484499827433E-2</c:v>
                </c:pt>
                <c:pt idx="364">
                  <c:v>3.1263634435108441E-2</c:v>
                </c:pt>
                <c:pt idx="365">
                  <c:v>3.1353902548792001E-2</c:v>
                </c:pt>
                <c:pt idx="366">
                  <c:v>3.1584629303661044E-2</c:v>
                </c:pt>
                <c:pt idx="367">
                  <c:v>3.1733095504942029E-2</c:v>
                </c:pt>
                <c:pt idx="368">
                  <c:v>3.2285995864463242E-2</c:v>
                </c:pt>
                <c:pt idx="369">
                  <c:v>3.248468654913611E-2</c:v>
                </c:pt>
                <c:pt idx="370">
                  <c:v>3.2540226573998604E-2</c:v>
                </c:pt>
                <c:pt idx="371">
                  <c:v>3.2857353100368386E-2</c:v>
                </c:pt>
                <c:pt idx="372">
                  <c:v>3.2937130036069323E-2</c:v>
                </c:pt>
                <c:pt idx="373">
                  <c:v>3.2960995938310644E-2</c:v>
                </c:pt>
                <c:pt idx="374">
                  <c:v>3.4031079097464688E-2</c:v>
                </c:pt>
                <c:pt idx="375">
                  <c:v>3.4212383369186576E-2</c:v>
                </c:pt>
                <c:pt idx="376">
                  <c:v>3.42508355851808E-2</c:v>
                </c:pt>
                <c:pt idx="377">
                  <c:v>3.4680887763978624E-2</c:v>
                </c:pt>
                <c:pt idx="378">
                  <c:v>3.4777723920781385E-2</c:v>
                </c:pt>
                <c:pt idx="379">
                  <c:v>3.6063225003840883E-2</c:v>
                </c:pt>
                <c:pt idx="380">
                  <c:v>3.6359028812873888E-2</c:v>
                </c:pt>
                <c:pt idx="381">
                  <c:v>3.6940321339238781E-2</c:v>
                </c:pt>
                <c:pt idx="382">
                  <c:v>3.6965145024941394E-2</c:v>
                </c:pt>
                <c:pt idx="383">
                  <c:v>3.7846071044595531E-2</c:v>
                </c:pt>
                <c:pt idx="384">
                  <c:v>3.8564863363261433E-2</c:v>
                </c:pt>
                <c:pt idx="385">
                  <c:v>3.9150506630791261E-2</c:v>
                </c:pt>
                <c:pt idx="386">
                  <c:v>3.9167437449731252E-2</c:v>
                </c:pt>
                <c:pt idx="387">
                  <c:v>3.9566156530841175E-2</c:v>
                </c:pt>
                <c:pt idx="388">
                  <c:v>4.1470693609121465E-2</c:v>
                </c:pt>
                <c:pt idx="389">
                  <c:v>4.3011926679764556E-2</c:v>
                </c:pt>
                <c:pt idx="390">
                  <c:v>4.3057055672425175E-2</c:v>
                </c:pt>
                <c:pt idx="391">
                  <c:v>4.3213181698068967E-2</c:v>
                </c:pt>
                <c:pt idx="392">
                  <c:v>4.4534833590193869E-2</c:v>
                </c:pt>
                <c:pt idx="393">
                  <c:v>4.4981140553117867E-2</c:v>
                </c:pt>
                <c:pt idx="394">
                  <c:v>4.6737316942690108E-2</c:v>
                </c:pt>
                <c:pt idx="395">
                  <c:v>4.7041148257610757E-2</c:v>
                </c:pt>
                <c:pt idx="396">
                  <c:v>4.7052633754330712E-2</c:v>
                </c:pt>
                <c:pt idx="397">
                  <c:v>4.7330442019726547E-2</c:v>
                </c:pt>
                <c:pt idx="398">
                  <c:v>4.7530963878849398E-2</c:v>
                </c:pt>
                <c:pt idx="399">
                  <c:v>4.8616069515357907E-2</c:v>
                </c:pt>
                <c:pt idx="400">
                  <c:v>4.8713438860441008E-2</c:v>
                </c:pt>
                <c:pt idx="401">
                  <c:v>4.9172016882646066E-2</c:v>
                </c:pt>
                <c:pt idx="402">
                  <c:v>4.9542484551048233E-2</c:v>
                </c:pt>
                <c:pt idx="403">
                  <c:v>5.2153917512247461E-2</c:v>
                </c:pt>
                <c:pt idx="404">
                  <c:v>5.2502253981274102E-2</c:v>
                </c:pt>
                <c:pt idx="405">
                  <c:v>5.3331011745813638E-2</c:v>
                </c:pt>
                <c:pt idx="406">
                  <c:v>5.3874628218208528E-2</c:v>
                </c:pt>
                <c:pt idx="407">
                  <c:v>5.4185149510240949E-2</c:v>
                </c:pt>
                <c:pt idx="408">
                  <c:v>5.5177826741661884E-2</c:v>
                </c:pt>
                <c:pt idx="409">
                  <c:v>5.525819155790896E-2</c:v>
                </c:pt>
                <c:pt idx="410">
                  <c:v>5.5677813976873915E-2</c:v>
                </c:pt>
                <c:pt idx="411">
                  <c:v>5.5849342081356008E-2</c:v>
                </c:pt>
                <c:pt idx="412">
                  <c:v>5.6862930258935462E-2</c:v>
                </c:pt>
                <c:pt idx="413">
                  <c:v>5.7570875487749328E-2</c:v>
                </c:pt>
                <c:pt idx="414">
                  <c:v>5.8658381865638515E-2</c:v>
                </c:pt>
                <c:pt idx="415">
                  <c:v>6.0451175551866139E-2</c:v>
                </c:pt>
                <c:pt idx="416">
                  <c:v>6.1490797873788347E-2</c:v>
                </c:pt>
                <c:pt idx="417">
                  <c:v>6.1963088943917666E-2</c:v>
                </c:pt>
                <c:pt idx="418">
                  <c:v>6.2698619477438683E-2</c:v>
                </c:pt>
                <c:pt idx="419">
                  <c:v>6.31819655649071E-2</c:v>
                </c:pt>
                <c:pt idx="420">
                  <c:v>6.479946346370305E-2</c:v>
                </c:pt>
                <c:pt idx="421">
                  <c:v>6.5521482575302201E-2</c:v>
                </c:pt>
                <c:pt idx="422">
                  <c:v>6.9406629448711399E-2</c:v>
                </c:pt>
                <c:pt idx="423">
                  <c:v>6.9570031368059698E-2</c:v>
                </c:pt>
                <c:pt idx="424">
                  <c:v>7.2404484725807711E-2</c:v>
                </c:pt>
                <c:pt idx="425">
                  <c:v>7.4337230972029503E-2</c:v>
                </c:pt>
                <c:pt idx="426">
                  <c:v>8.0614974552540922E-2</c:v>
                </c:pt>
                <c:pt idx="427">
                  <c:v>8.0969945448708142E-2</c:v>
                </c:pt>
                <c:pt idx="428">
                  <c:v>8.2593503754564077E-2</c:v>
                </c:pt>
                <c:pt idx="429">
                  <c:v>8.6724549524057323E-2</c:v>
                </c:pt>
                <c:pt idx="430">
                  <c:v>8.950683171633049E-2</c:v>
                </c:pt>
                <c:pt idx="431">
                  <c:v>9.0466186514536168E-2</c:v>
                </c:pt>
                <c:pt idx="432">
                  <c:v>9.1155269956511256E-2</c:v>
                </c:pt>
                <c:pt idx="433">
                  <c:v>9.1284133643260948E-2</c:v>
                </c:pt>
                <c:pt idx="434">
                  <c:v>9.3736301436894542E-2</c:v>
                </c:pt>
                <c:pt idx="435">
                  <c:v>9.397376945390265E-2</c:v>
                </c:pt>
                <c:pt idx="436">
                  <c:v>9.7600859848803956E-2</c:v>
                </c:pt>
                <c:pt idx="437">
                  <c:v>0.10495406138857154</c:v>
                </c:pt>
                <c:pt idx="438">
                  <c:v>0.11168391319353223</c:v>
                </c:pt>
                <c:pt idx="439">
                  <c:v>0.12694718656829215</c:v>
                </c:pt>
                <c:pt idx="440">
                  <c:v>0.12865165607171469</c:v>
                </c:pt>
                <c:pt idx="441">
                  <c:v>0.13753762950370413</c:v>
                </c:pt>
                <c:pt idx="442">
                  <c:v>0.15827864156133575</c:v>
                </c:pt>
                <c:pt idx="443">
                  <c:v>0.16082306048527928</c:v>
                </c:pt>
                <c:pt idx="444">
                  <c:v>0.16589485233270584</c:v>
                </c:pt>
                <c:pt idx="445">
                  <c:v>0.20072091265712153</c:v>
                </c:pt>
                <c:pt idx="446">
                  <c:v>0.20073749995273135</c:v>
                </c:pt>
                <c:pt idx="447">
                  <c:v>0.20845087056715722</c:v>
                </c:pt>
                <c:pt idx="448">
                  <c:v>0.2278387948175582</c:v>
                </c:pt>
                <c:pt idx="449">
                  <c:v>0.23701832651897373</c:v>
                </c:pt>
                <c:pt idx="450">
                  <c:v>0.25552897338044062</c:v>
                </c:pt>
              </c:numCache>
            </c:numRef>
          </c:xVal>
          <c:yVal>
            <c:numRef>
              <c:f>'P-OH Promx Fin'!$Y$6:$Y$456</c:f>
              <c:numCache>
                <c:formatCode>0.000</c:formatCode>
                <c:ptCount val="451"/>
                <c:pt idx="0">
                  <c:v>1.3665090797983477</c:v>
                </c:pt>
                <c:pt idx="1">
                  <c:v>1.0214797960954003</c:v>
                </c:pt>
                <c:pt idx="2">
                  <c:v>1.0945998329317728</c:v>
                </c:pt>
                <c:pt idx="3">
                  <c:v>2.1496846806330216</c:v>
                </c:pt>
                <c:pt idx="4">
                  <c:v>0.76000162551058092</c:v>
                </c:pt>
                <c:pt idx="5">
                  <c:v>0.86499724544171297</c:v>
                </c:pt>
                <c:pt idx="6">
                  <c:v>0.90742537112552724</c:v>
                </c:pt>
                <c:pt idx="7">
                  <c:v>1.0731893879070857</c:v>
                </c:pt>
                <c:pt idx="8">
                  <c:v>0.87136794617338742</c:v>
                </c:pt>
                <c:pt idx="9">
                  <c:v>1.5674123998447347</c:v>
                </c:pt>
                <c:pt idx="10">
                  <c:v>0.78537850342957805</c:v>
                </c:pt>
                <c:pt idx="11">
                  <c:v>1.0503417322415143</c:v>
                </c:pt>
                <c:pt idx="12">
                  <c:v>0.56387746519057413</c:v>
                </c:pt>
                <c:pt idx="13">
                  <c:v>0.82517899889351665</c:v>
                </c:pt>
                <c:pt idx="14">
                  <c:v>0.76077688484509276</c:v>
                </c:pt>
                <c:pt idx="15">
                  <c:v>0.75008248015062962</c:v>
                </c:pt>
                <c:pt idx="16">
                  <c:v>1.1482476532448254</c:v>
                </c:pt>
                <c:pt idx="17">
                  <c:v>0.62106450514379741</c:v>
                </c:pt>
                <c:pt idx="18">
                  <c:v>3.778101768987506</c:v>
                </c:pt>
                <c:pt idx="19">
                  <c:v>1.407312505431729</c:v>
                </c:pt>
                <c:pt idx="20">
                  <c:v>1.2793346731714377</c:v>
                </c:pt>
                <c:pt idx="21">
                  <c:v>1.4492752326596197</c:v>
                </c:pt>
                <c:pt idx="22">
                  <c:v>0.71632295804982637</c:v>
                </c:pt>
                <c:pt idx="23">
                  <c:v>1.6710961049695221</c:v>
                </c:pt>
                <c:pt idx="24">
                  <c:v>1.0448569519679014</c:v>
                </c:pt>
                <c:pt idx="25">
                  <c:v>0.81144846809612048</c:v>
                </c:pt>
                <c:pt idx="26">
                  <c:v>0.79063042034487541</c:v>
                </c:pt>
                <c:pt idx="27">
                  <c:v>0.89483341441617514</c:v>
                </c:pt>
                <c:pt idx="28">
                  <c:v>0.52865552603216437</c:v>
                </c:pt>
                <c:pt idx="29">
                  <c:v>0.90597513214219216</c:v>
                </c:pt>
                <c:pt idx="30">
                  <c:v>0.9332643602921743</c:v>
                </c:pt>
                <c:pt idx="31">
                  <c:v>0.66113965861063517</c:v>
                </c:pt>
                <c:pt idx="32">
                  <c:v>1.0965185319496338</c:v>
                </c:pt>
                <c:pt idx="33">
                  <c:v>0.48042306664736378</c:v>
                </c:pt>
                <c:pt idx="34">
                  <c:v>0.54806517363931417</c:v>
                </c:pt>
                <c:pt idx="35">
                  <c:v>1.1093550203321403</c:v>
                </c:pt>
                <c:pt idx="36">
                  <c:v>1.5759058895070208</c:v>
                </c:pt>
                <c:pt idx="37">
                  <c:v>0.59653459256045993</c:v>
                </c:pt>
                <c:pt idx="38">
                  <c:v>0.62134565908716566</c:v>
                </c:pt>
                <c:pt idx="39">
                  <c:v>0.43261882482330566</c:v>
                </c:pt>
                <c:pt idx="40">
                  <c:v>0.57970780804294753</c:v>
                </c:pt>
                <c:pt idx="41">
                  <c:v>0.56038774391917101</c:v>
                </c:pt>
                <c:pt idx="42">
                  <c:v>0.97412446304191913</c:v>
                </c:pt>
                <c:pt idx="43">
                  <c:v>0.51722347377321487</c:v>
                </c:pt>
                <c:pt idx="44">
                  <c:v>0.7194139876593072</c:v>
                </c:pt>
                <c:pt idx="45">
                  <c:v>0.54137166163320838</c:v>
                </c:pt>
                <c:pt idx="46">
                  <c:v>0.44831187408763051</c:v>
                </c:pt>
                <c:pt idx="47">
                  <c:v>1.131490968107574</c:v>
                </c:pt>
                <c:pt idx="48">
                  <c:v>0.39386618822554548</c:v>
                </c:pt>
                <c:pt idx="49">
                  <c:v>0.68902653220721488</c:v>
                </c:pt>
                <c:pt idx="50">
                  <c:v>0.26566914228249999</c:v>
                </c:pt>
                <c:pt idx="51">
                  <c:v>0.49968607449842745</c:v>
                </c:pt>
                <c:pt idx="52">
                  <c:v>1.0207850185264142</c:v>
                </c:pt>
                <c:pt idx="53">
                  <c:v>0.22714220392700299</c:v>
                </c:pt>
                <c:pt idx="54">
                  <c:v>0.26481273982573733</c:v>
                </c:pt>
                <c:pt idx="55">
                  <c:v>0.47392212681588725</c:v>
                </c:pt>
                <c:pt idx="56">
                  <c:v>0.52584284297750716</c:v>
                </c:pt>
                <c:pt idx="57">
                  <c:v>0.5822475959891199</c:v>
                </c:pt>
                <c:pt idx="58">
                  <c:v>0.72421549635022919</c:v>
                </c:pt>
                <c:pt idx="59">
                  <c:v>0.61242563597052191</c:v>
                </c:pt>
                <c:pt idx="60">
                  <c:v>0.35740250465398332</c:v>
                </c:pt>
                <c:pt idx="61">
                  <c:v>0.37773601925134886</c:v>
                </c:pt>
                <c:pt idx="62">
                  <c:v>0.34970013683249784</c:v>
                </c:pt>
                <c:pt idx="63">
                  <c:v>0.39020497110586322</c:v>
                </c:pt>
                <c:pt idx="64">
                  <c:v>0.82729485166586481</c:v>
                </c:pt>
                <c:pt idx="65">
                  <c:v>0.34381646663353171</c:v>
                </c:pt>
                <c:pt idx="66">
                  <c:v>1.2438406104688953</c:v>
                </c:pt>
                <c:pt idx="67">
                  <c:v>0.2557975407922829</c:v>
                </c:pt>
                <c:pt idx="68">
                  <c:v>0.74263053443940796</c:v>
                </c:pt>
                <c:pt idx="69">
                  <c:v>0.20876726518514704</c:v>
                </c:pt>
                <c:pt idx="70">
                  <c:v>1.2013269152379324</c:v>
                </c:pt>
                <c:pt idx="71">
                  <c:v>0.59669615457401337</c:v>
                </c:pt>
                <c:pt idx="72">
                  <c:v>0.57170540842595352</c:v>
                </c:pt>
                <c:pt idx="73">
                  <c:v>0.5360938584706163</c:v>
                </c:pt>
                <c:pt idx="74">
                  <c:v>0.5526592489548251</c:v>
                </c:pt>
                <c:pt idx="75">
                  <c:v>0.1701943883595953</c:v>
                </c:pt>
                <c:pt idx="76">
                  <c:v>0.30638479077824765</c:v>
                </c:pt>
                <c:pt idx="77">
                  <c:v>0.60836042006599378</c:v>
                </c:pt>
                <c:pt idx="78">
                  <c:v>0.32094200102046133</c:v>
                </c:pt>
                <c:pt idx="79">
                  <c:v>0.47818304553176949</c:v>
                </c:pt>
                <c:pt idx="80">
                  <c:v>0.38066041592011141</c:v>
                </c:pt>
                <c:pt idx="81">
                  <c:v>0.21693819483323079</c:v>
                </c:pt>
                <c:pt idx="82">
                  <c:v>0.1177169199101592</c:v>
                </c:pt>
                <c:pt idx="83">
                  <c:v>1.0579921595529382</c:v>
                </c:pt>
                <c:pt idx="84">
                  <c:v>0.18472807763444815</c:v>
                </c:pt>
                <c:pt idx="85">
                  <c:v>0.74248200299628431</c:v>
                </c:pt>
                <c:pt idx="86">
                  <c:v>0.25805889174064645</c:v>
                </c:pt>
                <c:pt idx="87">
                  <c:v>0.17602508609736706</c:v>
                </c:pt>
                <c:pt idx="88">
                  <c:v>0.25897334469545297</c:v>
                </c:pt>
                <c:pt idx="89">
                  <c:v>0.24434725849296357</c:v>
                </c:pt>
                <c:pt idx="90">
                  <c:v>0.79337425024967845</c:v>
                </c:pt>
                <c:pt idx="91">
                  <c:v>0.3860012515426654</c:v>
                </c:pt>
                <c:pt idx="92">
                  <c:v>0.34954532337868599</c:v>
                </c:pt>
                <c:pt idx="93">
                  <c:v>0.21179076681001052</c:v>
                </c:pt>
                <c:pt idx="94">
                  <c:v>0.14261850917358659</c:v>
                </c:pt>
                <c:pt idx="95">
                  <c:v>0.17336024218378632</c:v>
                </c:pt>
                <c:pt idx="96">
                  <c:v>0.16904115094463931</c:v>
                </c:pt>
                <c:pt idx="97">
                  <c:v>9.0417657116145578E-2</c:v>
                </c:pt>
                <c:pt idx="98">
                  <c:v>0.15501668472664565</c:v>
                </c:pt>
                <c:pt idx="99">
                  <c:v>0.22828461104313585</c:v>
                </c:pt>
                <c:pt idx="100">
                  <c:v>0.30405718571370566</c:v>
                </c:pt>
                <c:pt idx="101">
                  <c:v>0.18956839922865149</c:v>
                </c:pt>
                <c:pt idx="102">
                  <c:v>0.20361661414834922</c:v>
                </c:pt>
                <c:pt idx="103">
                  <c:v>0.20111059243095411</c:v>
                </c:pt>
                <c:pt idx="104">
                  <c:v>0.14320444361961926</c:v>
                </c:pt>
                <c:pt idx="105">
                  <c:v>0.1681185394822545</c:v>
                </c:pt>
                <c:pt idx="106">
                  <c:v>0.18104414841612698</c:v>
                </c:pt>
                <c:pt idx="107">
                  <c:v>0.24355524357835051</c:v>
                </c:pt>
                <c:pt idx="108">
                  <c:v>0.71887336674560087</c:v>
                </c:pt>
                <c:pt idx="109">
                  <c:v>0.13460951864239523</c:v>
                </c:pt>
                <c:pt idx="110">
                  <c:v>0.18255141472163219</c:v>
                </c:pt>
                <c:pt idx="111">
                  <c:v>9.181698063539992E-2</c:v>
                </c:pt>
                <c:pt idx="112">
                  <c:v>0.23159464549927228</c:v>
                </c:pt>
                <c:pt idx="113">
                  <c:v>0.12437219747871868</c:v>
                </c:pt>
                <c:pt idx="114">
                  <c:v>0.19193715121655139</c:v>
                </c:pt>
                <c:pt idx="115">
                  <c:v>0.22394069097311275</c:v>
                </c:pt>
                <c:pt idx="116">
                  <c:v>0.35819591760876529</c:v>
                </c:pt>
                <c:pt idx="117">
                  <c:v>0.12314711316830566</c:v>
                </c:pt>
                <c:pt idx="118">
                  <c:v>0.14269073006770683</c:v>
                </c:pt>
                <c:pt idx="119">
                  <c:v>8.926702169575336E-2</c:v>
                </c:pt>
                <c:pt idx="120">
                  <c:v>0.19838685991175325</c:v>
                </c:pt>
                <c:pt idx="121">
                  <c:v>0.13601595685529558</c:v>
                </c:pt>
                <c:pt idx="122">
                  <c:v>0.13208079244020404</c:v>
                </c:pt>
                <c:pt idx="123">
                  <c:v>0.15631042719620927</c:v>
                </c:pt>
                <c:pt idx="124">
                  <c:v>9.1035619558228573E-2</c:v>
                </c:pt>
                <c:pt idx="125">
                  <c:v>0.10532365560889476</c:v>
                </c:pt>
                <c:pt idx="126">
                  <c:v>0.10986209981395097</c:v>
                </c:pt>
                <c:pt idx="127">
                  <c:v>8.9947254014842826E-2</c:v>
                </c:pt>
                <c:pt idx="128">
                  <c:v>8.8620897038191829E-2</c:v>
                </c:pt>
                <c:pt idx="129">
                  <c:v>1.7302085221585408E-2</c:v>
                </c:pt>
                <c:pt idx="130">
                  <c:v>0.13371469159699198</c:v>
                </c:pt>
                <c:pt idx="131">
                  <c:v>0.11009216800097715</c:v>
                </c:pt>
                <c:pt idx="132">
                  <c:v>0.20821721576605037</c:v>
                </c:pt>
                <c:pt idx="133">
                  <c:v>0.10463709635770609</c:v>
                </c:pt>
                <c:pt idx="134">
                  <c:v>9.0010611718661954E-2</c:v>
                </c:pt>
                <c:pt idx="135">
                  <c:v>8.3599249798427949E-2</c:v>
                </c:pt>
                <c:pt idx="136">
                  <c:v>9.5660613615126913E-2</c:v>
                </c:pt>
                <c:pt idx="137">
                  <c:v>5.3991007666805854E-2</c:v>
                </c:pt>
                <c:pt idx="138">
                  <c:v>8.8007549624464901E-2</c:v>
                </c:pt>
                <c:pt idx="139">
                  <c:v>3.871849253798107E-2</c:v>
                </c:pt>
                <c:pt idx="140">
                  <c:v>5.8181639321387438E-2</c:v>
                </c:pt>
                <c:pt idx="141">
                  <c:v>5.4775509964047751E-2</c:v>
                </c:pt>
                <c:pt idx="142">
                  <c:v>4.5046537828857605E-2</c:v>
                </c:pt>
                <c:pt idx="143">
                  <c:v>8.6036404542550349E-2</c:v>
                </c:pt>
                <c:pt idx="144">
                  <c:v>3.3272708800352033E-2</c:v>
                </c:pt>
                <c:pt idx="145">
                  <c:v>8.5209083314445044E-2</c:v>
                </c:pt>
                <c:pt idx="146">
                  <c:v>1.7801313695876037E-2</c:v>
                </c:pt>
                <c:pt idx="147">
                  <c:v>9.4649171741676072E-3</c:v>
                </c:pt>
                <c:pt idx="148">
                  <c:v>2.8933864041370102E-2</c:v>
                </c:pt>
                <c:pt idx="149">
                  <c:v>6.5570218300079239E-2</c:v>
                </c:pt>
                <c:pt idx="150">
                  <c:v>3.5470537069012563E-2</c:v>
                </c:pt>
                <c:pt idx="151">
                  <c:v>6.2894244682052042E-2</c:v>
                </c:pt>
                <c:pt idx="152">
                  <c:v>2.7562845792788147E-2</c:v>
                </c:pt>
                <c:pt idx="153">
                  <c:v>3.8001794778168394E-3</c:v>
                </c:pt>
                <c:pt idx="154">
                  <c:v>1.4549840028379555E-2</c:v>
                </c:pt>
                <c:pt idx="155">
                  <c:v>0.11744781488644281</c:v>
                </c:pt>
                <c:pt idx="156">
                  <c:v>1.1477601033353692E-2</c:v>
                </c:pt>
                <c:pt idx="157">
                  <c:v>8.7300233845999161E-3</c:v>
                </c:pt>
                <c:pt idx="158">
                  <c:v>5.5385902042648323E-2</c:v>
                </c:pt>
                <c:pt idx="159">
                  <c:v>3.6673260728021483E-2</c:v>
                </c:pt>
                <c:pt idx="160">
                  <c:v>2.5739622702430142E-2</c:v>
                </c:pt>
                <c:pt idx="161">
                  <c:v>1.1992828960711388E-2</c:v>
                </c:pt>
                <c:pt idx="162">
                  <c:v>2.2767332419224615E-2</c:v>
                </c:pt>
                <c:pt idx="163">
                  <c:v>0.14697082742544873</c:v>
                </c:pt>
                <c:pt idx="164">
                  <c:v>7.5328379832822405E-4</c:v>
                </c:pt>
                <c:pt idx="165">
                  <c:v>2.7076010279847323E-2</c:v>
                </c:pt>
                <c:pt idx="166">
                  <c:v>2.4038576322909116E-3</c:v>
                </c:pt>
                <c:pt idx="167">
                  <c:v>8.5218396011348795E-3</c:v>
                </c:pt>
                <c:pt idx="168">
                  <c:v>6.7899520316200709E-2</c:v>
                </c:pt>
                <c:pt idx="169">
                  <c:v>2.5259137117162674E-3</c:v>
                </c:pt>
                <c:pt idx="170">
                  <c:v>8.2606747590329058E-2</c:v>
                </c:pt>
                <c:pt idx="171">
                  <c:v>0.10020603054131758</c:v>
                </c:pt>
                <c:pt idx="172">
                  <c:v>9.7319991322482938E-2</c:v>
                </c:pt>
                <c:pt idx="173">
                  <c:v>0.14959902904322206</c:v>
                </c:pt>
                <c:pt idx="174">
                  <c:v>2.6291886689403233E-2</c:v>
                </c:pt>
                <c:pt idx="175">
                  <c:v>8.5225936361848956E-2</c:v>
                </c:pt>
                <c:pt idx="176">
                  <c:v>7.0034152266115993E-2</c:v>
                </c:pt>
                <c:pt idx="177">
                  <c:v>1.8369053942603929E-2</c:v>
                </c:pt>
                <c:pt idx="178">
                  <c:v>2.2451264287175685E-3</c:v>
                </c:pt>
                <c:pt idx="179">
                  <c:v>0.17768830023432894</c:v>
                </c:pt>
                <c:pt idx="180">
                  <c:v>6.8656935477826017E-2</c:v>
                </c:pt>
                <c:pt idx="181">
                  <c:v>4.1142832082413372E-3</c:v>
                </c:pt>
                <c:pt idx="182">
                  <c:v>5.5502829622071585E-2</c:v>
                </c:pt>
                <c:pt idx="183">
                  <c:v>6.6667780837211116E-2</c:v>
                </c:pt>
                <c:pt idx="184">
                  <c:v>6.6535375628137159E-3</c:v>
                </c:pt>
                <c:pt idx="185">
                  <c:v>0.23858508479634885</c:v>
                </c:pt>
                <c:pt idx="186">
                  <c:v>7.68095602996446E-2</c:v>
                </c:pt>
                <c:pt idx="187">
                  <c:v>6.5378958549827358E-3</c:v>
                </c:pt>
                <c:pt idx="188">
                  <c:v>0.12498287939279699</c:v>
                </c:pt>
                <c:pt idx="189">
                  <c:v>8.7239973538381435E-2</c:v>
                </c:pt>
                <c:pt idx="190">
                  <c:v>1.9708312893145355E-2</c:v>
                </c:pt>
                <c:pt idx="191">
                  <c:v>2.410398421222299E-3</c:v>
                </c:pt>
                <c:pt idx="192">
                  <c:v>8.4319147681774162E-2</c:v>
                </c:pt>
                <c:pt idx="193">
                  <c:v>0.33139797089918965</c:v>
                </c:pt>
                <c:pt idx="194">
                  <c:v>1.8188406525042243E-2</c:v>
                </c:pt>
                <c:pt idx="195">
                  <c:v>5.8536758093585516E-3</c:v>
                </c:pt>
                <c:pt idx="196">
                  <c:v>2.845213930540515E-3</c:v>
                </c:pt>
                <c:pt idx="197">
                  <c:v>8.5933404597442739E-2</c:v>
                </c:pt>
                <c:pt idx="198">
                  <c:v>0.42076528030101457</c:v>
                </c:pt>
                <c:pt idx="199">
                  <c:v>8.5034877321147062E-2</c:v>
                </c:pt>
                <c:pt idx="200">
                  <c:v>0.55050534074614588</c:v>
                </c:pt>
                <c:pt idx="201">
                  <c:v>8.8094974965899103E-2</c:v>
                </c:pt>
                <c:pt idx="202">
                  <c:v>7.8460384186703883E-2</c:v>
                </c:pt>
                <c:pt idx="203">
                  <c:v>6.2178147697475268E-2</c:v>
                </c:pt>
                <c:pt idx="204">
                  <c:v>4.4207280315826129E-3</c:v>
                </c:pt>
                <c:pt idx="205">
                  <c:v>4.4122146085210756E-2</c:v>
                </c:pt>
                <c:pt idx="206">
                  <c:v>2.3379928410785832E-3</c:v>
                </c:pt>
                <c:pt idx="207">
                  <c:v>0.22665795375184064</c:v>
                </c:pt>
                <c:pt idx="208">
                  <c:v>3.4187220859078361E-2</c:v>
                </c:pt>
                <c:pt idx="209">
                  <c:v>7.9976825252494249E-2</c:v>
                </c:pt>
                <c:pt idx="210">
                  <c:v>0.29262468261008423</c:v>
                </c:pt>
                <c:pt idx="211">
                  <c:v>7.7534386482773013E-2</c:v>
                </c:pt>
                <c:pt idx="212">
                  <c:v>0.1210852610325789</c:v>
                </c:pt>
                <c:pt idx="213">
                  <c:v>9.2411643621963122E-2</c:v>
                </c:pt>
                <c:pt idx="214">
                  <c:v>0.14242437883009509</c:v>
                </c:pt>
                <c:pt idx="215">
                  <c:v>2.6668937561923574E-2</c:v>
                </c:pt>
                <c:pt idx="216">
                  <c:v>0.1439291269442452</c:v>
                </c:pt>
                <c:pt idx="217">
                  <c:v>8.7973878991946461E-2</c:v>
                </c:pt>
                <c:pt idx="218">
                  <c:v>0.47711320033407062</c:v>
                </c:pt>
                <c:pt idx="219">
                  <c:v>0.48061837818557684</c:v>
                </c:pt>
                <c:pt idx="220">
                  <c:v>0.9122862705479482</c:v>
                </c:pt>
                <c:pt idx="221">
                  <c:v>9.9600872704642393E-2</c:v>
                </c:pt>
                <c:pt idx="222">
                  <c:v>1.1250642366363724E-2</c:v>
                </c:pt>
                <c:pt idx="223">
                  <c:v>1.7697189003868446E-2</c:v>
                </c:pt>
                <c:pt idx="224">
                  <c:v>3.7820091979666494E-2</c:v>
                </c:pt>
                <c:pt idx="225">
                  <c:v>0.11251201078536863</c:v>
                </c:pt>
                <c:pt idx="226">
                  <c:v>0.23723786816716996</c:v>
                </c:pt>
                <c:pt idx="227">
                  <c:v>0.14055982125309233</c:v>
                </c:pt>
                <c:pt idx="228">
                  <c:v>0.39674405050344319</c:v>
                </c:pt>
                <c:pt idx="229">
                  <c:v>0.43968528411888658</c:v>
                </c:pt>
                <c:pt idx="230">
                  <c:v>0.21978269593005711</c:v>
                </c:pt>
                <c:pt idx="231">
                  <c:v>0.41661600547151967</c:v>
                </c:pt>
                <c:pt idx="232">
                  <c:v>0.11876635000333505</c:v>
                </c:pt>
                <c:pt idx="233">
                  <c:v>0.32167319984288439</c:v>
                </c:pt>
                <c:pt idx="234">
                  <c:v>0.31963714005670096</c:v>
                </c:pt>
                <c:pt idx="235">
                  <c:v>6.2230397530368534E-2</c:v>
                </c:pt>
                <c:pt idx="236">
                  <c:v>0.30647377889839744</c:v>
                </c:pt>
                <c:pt idx="237">
                  <c:v>4.1644205157776927E-2</c:v>
                </c:pt>
                <c:pt idx="238">
                  <c:v>0.37764182343143354</c:v>
                </c:pt>
                <c:pt idx="239">
                  <c:v>0.34492211426630343</c:v>
                </c:pt>
                <c:pt idx="240">
                  <c:v>0.13552838382471666</c:v>
                </c:pt>
                <c:pt idx="241">
                  <c:v>0.32926462920686994</c:v>
                </c:pt>
                <c:pt idx="242">
                  <c:v>0.16792806444975661</c:v>
                </c:pt>
                <c:pt idx="243">
                  <c:v>0.23469373351186343</c:v>
                </c:pt>
                <c:pt idx="244">
                  <c:v>0.10960324235481984</c:v>
                </c:pt>
                <c:pt idx="245">
                  <c:v>0.56142378440195773</c:v>
                </c:pt>
                <c:pt idx="246">
                  <c:v>1.7265490920219795</c:v>
                </c:pt>
                <c:pt idx="247">
                  <c:v>0.17560154767841729</c:v>
                </c:pt>
                <c:pt idx="248">
                  <c:v>0.29375896913517646</c:v>
                </c:pt>
                <c:pt idx="249">
                  <c:v>1.1785843848495632</c:v>
                </c:pt>
                <c:pt idx="250">
                  <c:v>4.9927262724214695E-2</c:v>
                </c:pt>
                <c:pt idx="251">
                  <c:v>0.21936593274137317</c:v>
                </c:pt>
                <c:pt idx="252">
                  <c:v>0.36729467076264471</c:v>
                </c:pt>
                <c:pt idx="253">
                  <c:v>0.14053500126786847</c:v>
                </c:pt>
                <c:pt idx="254">
                  <c:v>0.10614126919787782</c:v>
                </c:pt>
                <c:pt idx="255">
                  <c:v>9.3420292468142499E-2</c:v>
                </c:pt>
                <c:pt idx="256">
                  <c:v>8.6455077622395432E-2</c:v>
                </c:pt>
                <c:pt idx="257">
                  <c:v>0.21253765995239876</c:v>
                </c:pt>
                <c:pt idx="258">
                  <c:v>0.25035582614414836</c:v>
                </c:pt>
                <c:pt idx="259">
                  <c:v>1.7787146087210493E-2</c:v>
                </c:pt>
                <c:pt idx="260">
                  <c:v>0.11539693409573509</c:v>
                </c:pt>
                <c:pt idx="261">
                  <c:v>0.1692791164631052</c:v>
                </c:pt>
                <c:pt idx="262">
                  <c:v>0.45062347790585544</c:v>
                </c:pt>
                <c:pt idx="263">
                  <c:v>0.53177650679097621</c:v>
                </c:pt>
                <c:pt idx="264">
                  <c:v>0.38936689749234427</c:v>
                </c:pt>
                <c:pt idx="265">
                  <c:v>0.15574941247730228</c:v>
                </c:pt>
                <c:pt idx="266">
                  <c:v>0.19705503927241916</c:v>
                </c:pt>
                <c:pt idx="267">
                  <c:v>0.34146884402900157</c:v>
                </c:pt>
                <c:pt idx="268">
                  <c:v>0.28789124720514669</c:v>
                </c:pt>
                <c:pt idx="269">
                  <c:v>0.19493194363156746</c:v>
                </c:pt>
                <c:pt idx="270">
                  <c:v>0.19145400313397476</c:v>
                </c:pt>
                <c:pt idx="271">
                  <c:v>0.49754205439332894</c:v>
                </c:pt>
                <c:pt idx="272">
                  <c:v>0.19821892149925788</c:v>
                </c:pt>
                <c:pt idx="273">
                  <c:v>1.1079436709960186</c:v>
                </c:pt>
                <c:pt idx="274">
                  <c:v>6.2317454906707717E-2</c:v>
                </c:pt>
                <c:pt idx="275">
                  <c:v>0.32775518449878416</c:v>
                </c:pt>
                <c:pt idx="276">
                  <c:v>0.41701411003892686</c:v>
                </c:pt>
                <c:pt idx="277">
                  <c:v>0.64103554019571496</c:v>
                </c:pt>
                <c:pt idx="278">
                  <c:v>0.1741594280923201</c:v>
                </c:pt>
                <c:pt idx="279">
                  <c:v>0.17697647555649429</c:v>
                </c:pt>
                <c:pt idx="280">
                  <c:v>0.22298192331501637</c:v>
                </c:pt>
                <c:pt idx="281">
                  <c:v>0.26714645055853475</c:v>
                </c:pt>
                <c:pt idx="282">
                  <c:v>0.36711584011529952</c:v>
                </c:pt>
                <c:pt idx="283">
                  <c:v>3.3716274161672437E-2</c:v>
                </c:pt>
                <c:pt idx="284">
                  <c:v>0.25360089247955508</c:v>
                </c:pt>
                <c:pt idx="285">
                  <c:v>0.43841355310892682</c:v>
                </c:pt>
                <c:pt idx="286">
                  <c:v>0.41791600027570097</c:v>
                </c:pt>
                <c:pt idx="287">
                  <c:v>0.48335274305985776</c:v>
                </c:pt>
                <c:pt idx="288">
                  <c:v>0.39350610458094942</c:v>
                </c:pt>
                <c:pt idx="289">
                  <c:v>0.34116404369099002</c:v>
                </c:pt>
                <c:pt idx="290">
                  <c:v>0.89041288380102823</c:v>
                </c:pt>
                <c:pt idx="291">
                  <c:v>0.48136536022754939</c:v>
                </c:pt>
                <c:pt idx="292">
                  <c:v>0.47574468431293038</c:v>
                </c:pt>
                <c:pt idx="293">
                  <c:v>0.577586502323579</c:v>
                </c:pt>
                <c:pt idx="294">
                  <c:v>0.61437748919089008</c:v>
                </c:pt>
                <c:pt idx="295">
                  <c:v>9.7985605035096207E-2</c:v>
                </c:pt>
                <c:pt idx="296">
                  <c:v>0.87979417052865516</c:v>
                </c:pt>
                <c:pt idx="297">
                  <c:v>0.12689710392128103</c:v>
                </c:pt>
                <c:pt idx="298">
                  <c:v>0.9019639532921</c:v>
                </c:pt>
                <c:pt idx="299">
                  <c:v>0.62653815437229532</c:v>
                </c:pt>
                <c:pt idx="300">
                  <c:v>0.11601860298574139</c:v>
                </c:pt>
                <c:pt idx="301">
                  <c:v>0.57400242581305772</c:v>
                </c:pt>
                <c:pt idx="302">
                  <c:v>0.24094885903283025</c:v>
                </c:pt>
                <c:pt idx="303">
                  <c:v>1.499661688859516</c:v>
                </c:pt>
                <c:pt idx="304">
                  <c:v>0.40059568964030517</c:v>
                </c:pt>
                <c:pt idx="305">
                  <c:v>0.54452685838257875</c:v>
                </c:pt>
                <c:pt idx="306">
                  <c:v>6.8702895848007581E-2</c:v>
                </c:pt>
                <c:pt idx="307">
                  <c:v>0.32258156686701578</c:v>
                </c:pt>
                <c:pt idx="308">
                  <c:v>1.1170392779038227</c:v>
                </c:pt>
                <c:pt idx="309">
                  <c:v>0.48877787056039923</c:v>
                </c:pt>
                <c:pt idx="310">
                  <c:v>0.21267158869211389</c:v>
                </c:pt>
                <c:pt idx="311">
                  <c:v>0.37040854668562473</c:v>
                </c:pt>
                <c:pt idx="312">
                  <c:v>0.86312942481541932</c:v>
                </c:pt>
                <c:pt idx="313">
                  <c:v>1.1338027883439001</c:v>
                </c:pt>
                <c:pt idx="314">
                  <c:v>0.20912253832297512</c:v>
                </c:pt>
                <c:pt idx="315">
                  <c:v>0.32461223754522039</c:v>
                </c:pt>
                <c:pt idx="316">
                  <c:v>0.50658880985978472</c:v>
                </c:pt>
                <c:pt idx="317">
                  <c:v>0.48861630081556584</c:v>
                </c:pt>
                <c:pt idx="318">
                  <c:v>0.75618394228644314</c:v>
                </c:pt>
                <c:pt idx="319">
                  <c:v>0.41827588395850746</c:v>
                </c:pt>
                <c:pt idx="320">
                  <c:v>0.55373923543152326</c:v>
                </c:pt>
                <c:pt idx="321">
                  <c:v>0.39845166194858572</c:v>
                </c:pt>
                <c:pt idx="322">
                  <c:v>0.10705387451978302</c:v>
                </c:pt>
                <c:pt idx="323">
                  <c:v>0.4186366350978401</c:v>
                </c:pt>
                <c:pt idx="324">
                  <c:v>0.36620134042253438</c:v>
                </c:pt>
                <c:pt idx="325">
                  <c:v>0.46801294720321868</c:v>
                </c:pt>
                <c:pt idx="326">
                  <c:v>0.30824827264743659</c:v>
                </c:pt>
                <c:pt idx="327">
                  <c:v>1.3702970868303852</c:v>
                </c:pt>
                <c:pt idx="328">
                  <c:v>0.39712609490317585</c:v>
                </c:pt>
                <c:pt idx="329">
                  <c:v>0.75328141612870081</c:v>
                </c:pt>
                <c:pt idx="330">
                  <c:v>0.17604603343835276</c:v>
                </c:pt>
                <c:pt idx="331">
                  <c:v>0.31645347449838995</c:v>
                </c:pt>
                <c:pt idx="332">
                  <c:v>0.44244643334744477</c:v>
                </c:pt>
                <c:pt idx="333">
                  <c:v>0.46030993420231542</c:v>
                </c:pt>
                <c:pt idx="334">
                  <c:v>6.0573248290369336E-2</c:v>
                </c:pt>
                <c:pt idx="335">
                  <c:v>0.21933514580654104</c:v>
                </c:pt>
                <c:pt idx="336">
                  <c:v>9.0928821454705072E-2</c:v>
                </c:pt>
                <c:pt idx="337">
                  <c:v>0.17504461008580346</c:v>
                </c:pt>
                <c:pt idx="338">
                  <c:v>0.29243442186085811</c:v>
                </c:pt>
                <c:pt idx="339">
                  <c:v>0.53815814778131355</c:v>
                </c:pt>
                <c:pt idx="340">
                  <c:v>0.4931993357734355</c:v>
                </c:pt>
                <c:pt idx="341">
                  <c:v>8.6006782955090538E-2</c:v>
                </c:pt>
                <c:pt idx="342">
                  <c:v>0.61870694435146678</c:v>
                </c:pt>
                <c:pt idx="343">
                  <c:v>0.64518082159031065</c:v>
                </c:pt>
                <c:pt idx="344">
                  <c:v>9.5339289434600613E-2</c:v>
                </c:pt>
                <c:pt idx="345">
                  <c:v>3.7030317702862761E-2</c:v>
                </c:pt>
                <c:pt idx="346">
                  <c:v>0.38418295014548703</c:v>
                </c:pt>
                <c:pt idx="347">
                  <c:v>0.90072833772075145</c:v>
                </c:pt>
                <c:pt idx="348">
                  <c:v>0.29668677339221072</c:v>
                </c:pt>
                <c:pt idx="349">
                  <c:v>0.34084935821971724</c:v>
                </c:pt>
                <c:pt idx="350">
                  <c:v>0.1931825914809146</c:v>
                </c:pt>
                <c:pt idx="351">
                  <c:v>0.4618738780502723</c:v>
                </c:pt>
                <c:pt idx="352">
                  <c:v>0.44573567747417281</c:v>
                </c:pt>
                <c:pt idx="353">
                  <c:v>0.3332590720584655</c:v>
                </c:pt>
                <c:pt idx="354">
                  <c:v>0.93926852153276319</c:v>
                </c:pt>
                <c:pt idx="355">
                  <c:v>0.32905612716412502</c:v>
                </c:pt>
                <c:pt idx="356">
                  <c:v>0.39412397671352828</c:v>
                </c:pt>
                <c:pt idx="357">
                  <c:v>0.65474809556388602</c:v>
                </c:pt>
                <c:pt idx="358">
                  <c:v>0.52952589686792573</c:v>
                </c:pt>
                <c:pt idx="359">
                  <c:v>6.3026020203350505E-2</c:v>
                </c:pt>
                <c:pt idx="360">
                  <c:v>0.55482715981019781</c:v>
                </c:pt>
                <c:pt idx="361">
                  <c:v>0.3949284881379217</c:v>
                </c:pt>
                <c:pt idx="362">
                  <c:v>0.36216523416060548</c:v>
                </c:pt>
                <c:pt idx="363">
                  <c:v>5.6097169390375186E-2</c:v>
                </c:pt>
                <c:pt idx="364">
                  <c:v>0.2846875346545053</c:v>
                </c:pt>
                <c:pt idx="365">
                  <c:v>0.38626804616329902</c:v>
                </c:pt>
                <c:pt idx="366">
                  <c:v>0.72903762041955744</c:v>
                </c:pt>
                <c:pt idx="367">
                  <c:v>0.76020404511312878</c:v>
                </c:pt>
                <c:pt idx="368">
                  <c:v>0.55966476620716665</c:v>
                </c:pt>
                <c:pt idx="369">
                  <c:v>0.22745416637364416</c:v>
                </c:pt>
                <c:pt idx="370">
                  <c:v>0.4270981456189053</c:v>
                </c:pt>
                <c:pt idx="371">
                  <c:v>0.49694230451362886</c:v>
                </c:pt>
                <c:pt idx="372">
                  <c:v>0.35073125528869592</c:v>
                </c:pt>
                <c:pt idx="373">
                  <c:v>0.61210135017407474</c:v>
                </c:pt>
                <c:pt idx="374">
                  <c:v>0.96042753835217176</c:v>
                </c:pt>
                <c:pt idx="375">
                  <c:v>0.93042458501595926</c:v>
                </c:pt>
                <c:pt idx="376">
                  <c:v>1.0678776110820545</c:v>
                </c:pt>
                <c:pt idx="377">
                  <c:v>7.3970314518193206E-2</c:v>
                </c:pt>
                <c:pt idx="378">
                  <c:v>1.3080565299237745</c:v>
                </c:pt>
                <c:pt idx="379">
                  <c:v>0.83614415919594154</c:v>
                </c:pt>
                <c:pt idx="380">
                  <c:v>0.43930835968784887</c:v>
                </c:pt>
                <c:pt idx="381">
                  <c:v>0.55224544586241497</c:v>
                </c:pt>
                <c:pt idx="382">
                  <c:v>2.6460495287118548E-2</c:v>
                </c:pt>
                <c:pt idx="383">
                  <c:v>1.8505232873005055</c:v>
                </c:pt>
                <c:pt idx="384">
                  <c:v>0.20573566228354209</c:v>
                </c:pt>
                <c:pt idx="385">
                  <c:v>0.71664966901188498</c:v>
                </c:pt>
                <c:pt idx="386">
                  <c:v>0.30886744590938686</c:v>
                </c:pt>
                <c:pt idx="387">
                  <c:v>0.99669985292620689</c:v>
                </c:pt>
                <c:pt idx="388">
                  <c:v>0.23471547099153103</c:v>
                </c:pt>
                <c:pt idx="389">
                  <c:v>0.14799650941044662</c:v>
                </c:pt>
                <c:pt idx="390">
                  <c:v>0.53708782670591104</c:v>
                </c:pt>
                <c:pt idx="391">
                  <c:v>1.2025623678049622</c:v>
                </c:pt>
                <c:pt idx="392">
                  <c:v>0.75986853010759325</c:v>
                </c:pt>
                <c:pt idx="393">
                  <c:v>2.0492803037697365</c:v>
                </c:pt>
                <c:pt idx="394">
                  <c:v>0.2074570872927648</c:v>
                </c:pt>
                <c:pt idx="395">
                  <c:v>0.90970421106777466</c:v>
                </c:pt>
                <c:pt idx="396">
                  <c:v>0.30594241387705101</c:v>
                </c:pt>
                <c:pt idx="397">
                  <c:v>0.47470056094242125</c:v>
                </c:pt>
                <c:pt idx="398">
                  <c:v>0.11331072092435253</c:v>
                </c:pt>
                <c:pt idx="399">
                  <c:v>0.28885344137716379</c:v>
                </c:pt>
                <c:pt idx="400">
                  <c:v>1.1570626694765249</c:v>
                </c:pt>
                <c:pt idx="401">
                  <c:v>0.93421215463064256</c:v>
                </c:pt>
                <c:pt idx="402">
                  <c:v>1.2495450862160888</c:v>
                </c:pt>
                <c:pt idx="403">
                  <c:v>2.7985819915851207</c:v>
                </c:pt>
                <c:pt idx="404">
                  <c:v>0.43687284183954361</c:v>
                </c:pt>
                <c:pt idx="405">
                  <c:v>0.19847735686785642</c:v>
                </c:pt>
                <c:pt idx="406">
                  <c:v>0.5064552202222915</c:v>
                </c:pt>
                <c:pt idx="407">
                  <c:v>0.41563588401753887</c:v>
                </c:pt>
                <c:pt idx="408">
                  <c:v>0.15713859221565862</c:v>
                </c:pt>
                <c:pt idx="409">
                  <c:v>0.80712077572132868</c:v>
                </c:pt>
                <c:pt idx="410">
                  <c:v>0.19312016798870038</c:v>
                </c:pt>
                <c:pt idx="411">
                  <c:v>1.0920644845945804</c:v>
                </c:pt>
                <c:pt idx="412">
                  <c:v>0.92677751580072254</c:v>
                </c:pt>
                <c:pt idx="413">
                  <c:v>0.98235171725845982</c:v>
                </c:pt>
                <c:pt idx="414">
                  <c:v>1.444504941914367</c:v>
                </c:pt>
                <c:pt idx="415">
                  <c:v>2.5920630386182419</c:v>
                </c:pt>
                <c:pt idx="416">
                  <c:v>1.0826776876202646</c:v>
                </c:pt>
                <c:pt idx="417">
                  <c:v>0.79910987723295202</c:v>
                </c:pt>
                <c:pt idx="418">
                  <c:v>0.64590175705472497</c:v>
                </c:pt>
                <c:pt idx="419">
                  <c:v>1.3280065004302599</c:v>
                </c:pt>
                <c:pt idx="420">
                  <c:v>1.3111924157038599</c:v>
                </c:pt>
                <c:pt idx="421">
                  <c:v>0.89537106474901629</c:v>
                </c:pt>
                <c:pt idx="422">
                  <c:v>0.4188155853319756</c:v>
                </c:pt>
                <c:pt idx="423">
                  <c:v>1.2783538840639621</c:v>
                </c:pt>
                <c:pt idx="424">
                  <c:v>1.4239301570639162</c:v>
                </c:pt>
                <c:pt idx="425">
                  <c:v>0.60804741137606122</c:v>
                </c:pt>
                <c:pt idx="426">
                  <c:v>0.6572685188342795</c:v>
                </c:pt>
                <c:pt idx="427">
                  <c:v>1.5400026286089232</c:v>
                </c:pt>
                <c:pt idx="428">
                  <c:v>0.8962738317442962</c:v>
                </c:pt>
                <c:pt idx="429">
                  <c:v>0.67608671344554849</c:v>
                </c:pt>
                <c:pt idx="430">
                  <c:v>0.28337097801346683</c:v>
                </c:pt>
                <c:pt idx="431">
                  <c:v>0.20751775080945953</c:v>
                </c:pt>
                <c:pt idx="432">
                  <c:v>1.4117787538111277</c:v>
                </c:pt>
                <c:pt idx="433">
                  <c:v>0.11483517407698982</c:v>
                </c:pt>
                <c:pt idx="434">
                  <c:v>0.4703419126386954</c:v>
                </c:pt>
                <c:pt idx="435">
                  <c:v>0.82628076762969094</c:v>
                </c:pt>
                <c:pt idx="436">
                  <c:v>0.37140182720676984</c:v>
                </c:pt>
                <c:pt idx="437">
                  <c:v>0.7211713817329185</c:v>
                </c:pt>
                <c:pt idx="438">
                  <c:v>0.23444160478018861</c:v>
                </c:pt>
                <c:pt idx="439">
                  <c:v>1.0173913669535131</c:v>
                </c:pt>
                <c:pt idx="440">
                  <c:v>0.68768456264302613</c:v>
                </c:pt>
                <c:pt idx="441">
                  <c:v>1.8139978967228489</c:v>
                </c:pt>
                <c:pt idx="442">
                  <c:v>0.23907051745765512</c:v>
                </c:pt>
                <c:pt idx="443">
                  <c:v>0.4691336691826315</c:v>
                </c:pt>
                <c:pt idx="444">
                  <c:v>0.86742481751477762</c:v>
                </c:pt>
                <c:pt idx="445">
                  <c:v>1.0409467317132093</c:v>
                </c:pt>
                <c:pt idx="446">
                  <c:v>0.38230971758060239</c:v>
                </c:pt>
                <c:pt idx="447">
                  <c:v>0.47664622159526421</c:v>
                </c:pt>
                <c:pt idx="448">
                  <c:v>1.6001153061264899</c:v>
                </c:pt>
                <c:pt idx="449">
                  <c:v>0.1045077879857662</c:v>
                </c:pt>
                <c:pt idx="450">
                  <c:v>0.80411821112109905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F0-40F2-BF1B-07960B92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7495103"/>
        <c:axId val="1849938079"/>
      </c:scatterChart>
      <c:valAx>
        <c:axId val="1687495103"/>
        <c:scaling>
          <c:orientation val="minMax"/>
          <c:min val="-0.30000000000000004"/>
        </c:scaling>
        <c:delete val="0"/>
        <c:axPos val="b"/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938079"/>
        <c:crosses val="autoZero"/>
        <c:crossBetween val="midCat"/>
      </c:valAx>
      <c:valAx>
        <c:axId val="1849938079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495103"/>
        <c:crosses val="autoZero"/>
        <c:crossBetween val="midCat"/>
        <c:majorUnit val="1"/>
        <c:min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1441787855982"/>
          <c:y val="7.7759186351706033E-2"/>
          <c:w val="0.73690194374871587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80-4A27-B1B0-86A1DBA93780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Quant'!$C$11:$D$11</c:f>
                <c:numCache>
                  <c:formatCode>General</c:formatCode>
                  <c:ptCount val="2"/>
                  <c:pt idx="0">
                    <c:v>0.17217905874663872</c:v>
                  </c:pt>
                  <c:pt idx="1">
                    <c:v>0.1084756229339934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'WB Quant'!$C$5:$D$5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'WB Quant'!$C$10:$D$10</c:f>
              <c:numCache>
                <c:formatCode>0.00</c:formatCode>
                <c:ptCount val="2"/>
                <c:pt idx="0">
                  <c:v>0.74880908235330224</c:v>
                </c:pt>
                <c:pt idx="1">
                  <c:v>0.78545469364587073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'WB Quant'!#REF!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E80-4A27-B1B0-86A1DBA93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1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531496062992"/>
          <c:y val="8.609244139957474E-2"/>
          <c:w val="0.74027326584176978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06-4DC4-B694-BC137564F2E1}"/>
              </c:ext>
            </c:extLst>
          </c:dPt>
          <c:errBars>
            <c:errBarType val="plus"/>
            <c:errValType val="cust"/>
            <c:noEndCap val="0"/>
            <c:plus>
              <c:numRef>
                <c:f>Enzymes!$Q$5:$R$5</c:f>
                <c:numCache>
                  <c:formatCode>General</c:formatCode>
                  <c:ptCount val="2"/>
                  <c:pt idx="0">
                    <c:v>0.21152059567468137</c:v>
                  </c:pt>
                  <c:pt idx="1">
                    <c:v>0.25890263468932828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Enzymes!$Q$3:$R$3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Enzymes!$Q$4:$R$4</c:f>
              <c:numCache>
                <c:formatCode>0.00</c:formatCode>
                <c:ptCount val="2"/>
                <c:pt idx="0">
                  <c:v>3.2591867370292329</c:v>
                </c:pt>
                <c:pt idx="1">
                  <c:v>3.2996428634779074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6-4DC4-B694-BC137564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4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531496062992"/>
          <c:y val="8.609244139957474E-2"/>
          <c:w val="0.74027326584176978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A9-4782-B1A5-A0927A4323CB}"/>
              </c:ext>
            </c:extLst>
          </c:dPt>
          <c:errBars>
            <c:errBarType val="plus"/>
            <c:errValType val="cust"/>
            <c:noEndCap val="0"/>
            <c:plus>
              <c:numRef>
                <c:f>Enzymes!$Q$8:$R$8</c:f>
                <c:numCache>
                  <c:formatCode>General</c:formatCode>
                  <c:ptCount val="2"/>
                  <c:pt idx="0">
                    <c:v>0.15438893520849664</c:v>
                  </c:pt>
                  <c:pt idx="1">
                    <c:v>0.35180225860237829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Enzymes!$Q$3:$R$3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Enzymes!$Q$7:$R$7</c:f>
              <c:numCache>
                <c:formatCode>0.00</c:formatCode>
                <c:ptCount val="2"/>
                <c:pt idx="0">
                  <c:v>2.3160951994437142</c:v>
                </c:pt>
                <c:pt idx="1">
                  <c:v>2.6983463361712148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9-4782-B1A5-A0927A432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4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86679427502501"/>
          <c:y val="5.4387197663284217E-2"/>
          <c:w val="0.76378315279650821"/>
          <c:h val="0.78639786168461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XF!$S$8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3F-4BBD-A271-0733B7B389E4}"/>
              </c:ext>
            </c:extLst>
          </c:dPt>
          <c:errBars>
            <c:errBarType val="plus"/>
            <c:errValType val="cust"/>
            <c:noEndCap val="0"/>
            <c:plus>
              <c:numRef>
                <c:f>XF!$W$8:$X$8</c:f>
                <c:numCache>
                  <c:formatCode>General</c:formatCode>
                  <c:ptCount val="2"/>
                  <c:pt idx="0">
                    <c:v>6.0147825725999873</c:v>
                  </c:pt>
                  <c:pt idx="1">
                    <c:v>6.0897468900109777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XF!$U$7:$V$7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XF!$U$8:$V$8</c:f>
              <c:numCache>
                <c:formatCode>0.0</c:formatCode>
                <c:ptCount val="2"/>
                <c:pt idx="0">
                  <c:v>100.47199346905673</c:v>
                </c:pt>
                <c:pt idx="1">
                  <c:v>79.889462578693895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F-4BBD-A271-0733B7B3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09179535"/>
        <c:axId val="928155295"/>
      </c:barChart>
      <c:catAx>
        <c:axId val="10091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155295"/>
        <c:crosses val="autoZero"/>
        <c:auto val="1"/>
        <c:lblAlgn val="ctr"/>
        <c:lblOffset val="100"/>
        <c:noMultiLvlLbl val="0"/>
      </c:catAx>
      <c:valAx>
        <c:axId val="928155295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179535"/>
        <c:crosses val="autoZero"/>
        <c:crossBetween val="between"/>
        <c:minorUnit val="1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86679427502501"/>
          <c:y val="5.4387197663284217E-2"/>
          <c:w val="0.76378315279650821"/>
          <c:h val="0.78639786168461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XF!$S$9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DB-44CB-B5DA-F1818E3A7ECF}"/>
              </c:ext>
            </c:extLst>
          </c:dPt>
          <c:errBars>
            <c:errBarType val="plus"/>
            <c:errValType val="cust"/>
            <c:noEndCap val="0"/>
            <c:plus>
              <c:numRef>
                <c:f>XF!$W$9:$X$9</c:f>
                <c:numCache>
                  <c:formatCode>General</c:formatCode>
                  <c:ptCount val="2"/>
                  <c:pt idx="0">
                    <c:v>14.640102112304866</c:v>
                  </c:pt>
                  <c:pt idx="1">
                    <c:v>25.524851055447201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XF!$U$7:$V$7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XF!$U$9:$V$9</c:f>
              <c:numCache>
                <c:formatCode>0.0</c:formatCode>
                <c:ptCount val="2"/>
                <c:pt idx="0">
                  <c:v>476.89666201210247</c:v>
                </c:pt>
                <c:pt idx="1">
                  <c:v>520.700564669855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B-44CB-B5DA-F1818E3A7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09179535"/>
        <c:axId val="928155295"/>
      </c:barChart>
      <c:catAx>
        <c:axId val="10091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155295"/>
        <c:crosses val="autoZero"/>
        <c:auto val="1"/>
        <c:lblAlgn val="ctr"/>
        <c:lblOffset val="100"/>
        <c:noMultiLvlLbl val="0"/>
      </c:catAx>
      <c:valAx>
        <c:axId val="928155295"/>
        <c:scaling>
          <c:orientation val="minMax"/>
          <c:max val="600"/>
          <c:min val="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179535"/>
        <c:crosses val="autoZero"/>
        <c:crossBetween val="between"/>
        <c:minorUnit val="5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330145172532"/>
          <c:y val="4.6460125896866933E-2"/>
          <c:w val="0.76378315279650821"/>
          <c:h val="0.78639786168461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XF!$S$10</c:f>
              <c:strCache>
                <c:ptCount val="1"/>
                <c:pt idx="0">
                  <c:v> +Etomoxir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B-48B7-8810-1068B174457B}"/>
              </c:ext>
            </c:extLst>
          </c:dPt>
          <c:errBars>
            <c:errBarType val="plus"/>
            <c:errValType val="cust"/>
            <c:noEndCap val="0"/>
            <c:plus>
              <c:numRef>
                <c:f>XF!$W$10:$X$10</c:f>
                <c:numCache>
                  <c:formatCode>General</c:formatCode>
                  <c:ptCount val="2"/>
                  <c:pt idx="0">
                    <c:v>2.2321155812277107</c:v>
                  </c:pt>
                  <c:pt idx="1">
                    <c:v>2.8718849254031134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XF!$U$7:$V$7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XF!$U$10:$V$10</c:f>
              <c:numCache>
                <c:formatCode>0.0</c:formatCode>
                <c:ptCount val="2"/>
                <c:pt idx="0">
                  <c:v>22.280359943362235</c:v>
                </c:pt>
                <c:pt idx="1">
                  <c:v>16.185739606854998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B-48B7-8810-1068B1744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09179535"/>
        <c:axId val="928155295"/>
      </c:barChart>
      <c:catAx>
        <c:axId val="10091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155295"/>
        <c:crosses val="autoZero"/>
        <c:auto val="1"/>
        <c:lblAlgn val="ctr"/>
        <c:lblOffset val="100"/>
        <c:noMultiLvlLbl val="0"/>
      </c:catAx>
      <c:valAx>
        <c:axId val="928155295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179535"/>
        <c:crosses val="autoZero"/>
        <c:crossBetween val="between"/>
        <c:majorUnit val="10"/>
        <c:minorUnit val="5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58832</xdr:colOff>
      <xdr:row>5</xdr:row>
      <xdr:rowOff>37260</xdr:rowOff>
    </xdr:from>
    <xdr:to>
      <xdr:col>36</xdr:col>
      <xdr:colOff>156884</xdr:colOff>
      <xdr:row>26</xdr:row>
      <xdr:rowOff>44824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54BCFE-9325-424A-9AA7-C2134E22C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477519</xdr:colOff>
      <xdr:row>3</xdr:row>
      <xdr:rowOff>98513</xdr:rowOff>
    </xdr:from>
    <xdr:to>
      <xdr:col>7</xdr:col>
      <xdr:colOff>136739</xdr:colOff>
      <xdr:row>12</xdr:row>
      <xdr:rowOff>67512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8D2570-538B-4C52-9DBE-079F1CCD4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439660</xdr:colOff>
      <xdr:row>13</xdr:row>
      <xdr:rowOff>114105</xdr:rowOff>
    </xdr:from>
    <xdr:to>
      <xdr:col>3</xdr:col>
      <xdr:colOff>295470</xdr:colOff>
      <xdr:row>24</xdr:row>
      <xdr:rowOff>77139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945C66C-78CC-46B6-8239-8A3F8EDA8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694764</xdr:colOff>
      <xdr:row>13</xdr:row>
      <xdr:rowOff>112059</xdr:rowOff>
    </xdr:from>
    <xdr:to>
      <xdr:col>7</xdr:col>
      <xdr:colOff>147161</xdr:colOff>
      <xdr:row>24</xdr:row>
      <xdr:rowOff>75093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F44C419-A60F-48EE-9C6B-6E538C066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11</xdr:row>
      <xdr:rowOff>24765</xdr:rowOff>
    </xdr:from>
    <xdr:to>
      <xdr:col>21</xdr:col>
      <xdr:colOff>74295</xdr:colOff>
      <xdr:row>21</xdr:row>
      <xdr:rowOff>36195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9A0CB-578E-4787-91C4-DB7F01270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129540</xdr:colOff>
      <xdr:row>11</xdr:row>
      <xdr:rowOff>28575</xdr:rowOff>
    </xdr:from>
    <xdr:to>
      <xdr:col>25</xdr:col>
      <xdr:colOff>97155</xdr:colOff>
      <xdr:row>21</xdr:row>
      <xdr:rowOff>40005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BCB3A6-0AC7-4973-B626-776B5C2A1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146685</xdr:colOff>
      <xdr:row>11</xdr:row>
      <xdr:rowOff>24765</xdr:rowOff>
    </xdr:from>
    <xdr:to>
      <xdr:col>28</xdr:col>
      <xdr:colOff>285750</xdr:colOff>
      <xdr:row>21</xdr:row>
      <xdr:rowOff>36195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17491A-804A-4BA6-AE84-2BADBD799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7F68-BD28-4C3E-9184-E682B6E2CA20}">
  <dimension ref="A1:AZ781"/>
  <sheetViews>
    <sheetView tabSelected="1" workbookViewId="0">
      <selection activeCell="B1" sqref="B1"/>
    </sheetView>
  </sheetViews>
  <sheetFormatPr defaultColWidth="9.140625" defaultRowHeight="11.25" x14ac:dyDescent="0.2"/>
  <cols>
    <col min="1" max="1" width="7.5703125" style="47" bestFit="1" customWidth="1"/>
    <col min="2" max="2" width="34.85546875" style="29" customWidth="1"/>
    <col min="3" max="3" width="29.7109375" style="29" customWidth="1"/>
    <col min="4" max="4" width="38.7109375" style="29" customWidth="1"/>
    <col min="5" max="5" width="22.85546875" style="29" customWidth="1"/>
    <col min="6" max="6" width="9.28515625" style="29" bestFit="1" customWidth="1"/>
    <col min="7" max="7" width="10.140625" style="29" bestFit="1" customWidth="1"/>
    <col min="8" max="8" width="11" style="29" bestFit="1" customWidth="1"/>
    <col min="9" max="9" width="6.85546875" style="29" bestFit="1" customWidth="1"/>
    <col min="10" max="10" width="5.140625" style="29" bestFit="1" customWidth="1"/>
    <col min="11" max="11" width="25" style="29" bestFit="1" customWidth="1"/>
    <col min="12" max="12" width="20" style="29" customWidth="1"/>
    <col min="13" max="13" width="12.7109375" style="29" bestFit="1" customWidth="1"/>
    <col min="14" max="14" width="10" style="29" bestFit="1" customWidth="1"/>
    <col min="15" max="15" width="13.7109375" style="29" bestFit="1" customWidth="1"/>
    <col min="16" max="19" width="12" style="29" customWidth="1"/>
    <col min="20" max="20" width="10.5703125" style="29" bestFit="1" customWidth="1"/>
    <col min="21" max="30" width="10.85546875" style="29" customWidth="1"/>
    <col min="31" max="40" width="10" style="29" customWidth="1"/>
    <col min="41" max="50" width="14.7109375" style="29" customWidth="1"/>
    <col min="51" max="51" width="9.28515625" style="29" bestFit="1" customWidth="1"/>
    <col min="52" max="52" width="17.140625" style="29" bestFit="1" customWidth="1"/>
    <col min="53" max="16384" width="9.140625" style="47"/>
  </cols>
  <sheetData>
    <row r="1" spans="1:52" x14ac:dyDescent="0.2">
      <c r="A1" s="34" t="s">
        <v>3787</v>
      </c>
    </row>
    <row r="2" spans="1:52" x14ac:dyDescent="0.2">
      <c r="A2" s="25" t="s">
        <v>3811</v>
      </c>
    </row>
    <row r="3" spans="1:52" s="48" customFormat="1" ht="30.6" customHeight="1" x14ac:dyDescent="0.2">
      <c r="A3" s="48" t="s">
        <v>939</v>
      </c>
      <c r="B3" s="49" t="s">
        <v>940</v>
      </c>
      <c r="C3" s="49" t="s">
        <v>941</v>
      </c>
      <c r="D3" s="49" t="s">
        <v>942</v>
      </c>
      <c r="E3" s="49" t="s">
        <v>943</v>
      </c>
      <c r="F3" s="49" t="s">
        <v>944</v>
      </c>
      <c r="G3" s="49" t="s">
        <v>945</v>
      </c>
      <c r="H3" s="49" t="s">
        <v>24</v>
      </c>
      <c r="I3" s="49" t="s">
        <v>946</v>
      </c>
      <c r="J3" s="49" t="s">
        <v>23</v>
      </c>
      <c r="K3" s="49" t="s">
        <v>947</v>
      </c>
      <c r="L3" s="49" t="s">
        <v>948</v>
      </c>
      <c r="M3" s="49" t="s">
        <v>949</v>
      </c>
      <c r="N3" s="49" t="s">
        <v>950</v>
      </c>
      <c r="O3" s="49" t="s">
        <v>951</v>
      </c>
      <c r="P3" s="49" t="s">
        <v>25</v>
      </c>
      <c r="Q3" s="49" t="s">
        <v>26</v>
      </c>
      <c r="R3" s="49" t="s">
        <v>27</v>
      </c>
      <c r="S3" s="49" t="s">
        <v>28</v>
      </c>
      <c r="T3" s="49" t="s">
        <v>952</v>
      </c>
      <c r="U3" s="49" t="s">
        <v>39</v>
      </c>
      <c r="V3" s="49" t="s">
        <v>40</v>
      </c>
      <c r="W3" s="49" t="s">
        <v>41</v>
      </c>
      <c r="X3" s="49" t="s">
        <v>42</v>
      </c>
      <c r="Y3" s="49" t="s">
        <v>43</v>
      </c>
      <c r="Z3" s="49" t="s">
        <v>44</v>
      </c>
      <c r="AA3" s="49" t="s">
        <v>45</v>
      </c>
      <c r="AB3" s="49" t="s">
        <v>46</v>
      </c>
      <c r="AC3" s="49" t="s">
        <v>47</v>
      </c>
      <c r="AD3" s="49" t="s">
        <v>48</v>
      </c>
      <c r="AE3" s="49" t="s">
        <v>953</v>
      </c>
      <c r="AF3" s="49" t="s">
        <v>954</v>
      </c>
      <c r="AG3" s="49" t="s">
        <v>955</v>
      </c>
      <c r="AH3" s="49" t="s">
        <v>956</v>
      </c>
      <c r="AI3" s="49" t="s">
        <v>957</v>
      </c>
      <c r="AJ3" s="49" t="s">
        <v>958</v>
      </c>
      <c r="AK3" s="49" t="s">
        <v>959</v>
      </c>
      <c r="AL3" s="49" t="s">
        <v>960</v>
      </c>
      <c r="AM3" s="49" t="s">
        <v>961</v>
      </c>
      <c r="AN3" s="49" t="s">
        <v>962</v>
      </c>
      <c r="AO3" s="49" t="s">
        <v>29</v>
      </c>
      <c r="AP3" s="49" t="s">
        <v>30</v>
      </c>
      <c r="AQ3" s="49" t="s">
        <v>31</v>
      </c>
      <c r="AR3" s="49" t="s">
        <v>32</v>
      </c>
      <c r="AS3" s="49" t="s">
        <v>33</v>
      </c>
      <c r="AT3" s="49" t="s">
        <v>34</v>
      </c>
      <c r="AU3" s="49" t="s">
        <v>35</v>
      </c>
      <c r="AV3" s="49" t="s">
        <v>36</v>
      </c>
      <c r="AW3" s="49" t="s">
        <v>37</v>
      </c>
      <c r="AX3" s="49" t="s">
        <v>38</v>
      </c>
      <c r="AY3" s="49" t="s">
        <v>963</v>
      </c>
      <c r="AZ3" s="49" t="s">
        <v>964</v>
      </c>
    </row>
    <row r="4" spans="1:52" x14ac:dyDescent="0.2">
      <c r="A4" s="47" t="s">
        <v>56</v>
      </c>
      <c r="B4" s="29" t="s">
        <v>53</v>
      </c>
      <c r="C4" s="29" t="s">
        <v>965</v>
      </c>
      <c r="D4" s="29" t="s">
        <v>966</v>
      </c>
      <c r="E4" s="29" t="s">
        <v>967</v>
      </c>
      <c r="F4" s="29">
        <v>0.50552600000000003</v>
      </c>
      <c r="G4" s="29">
        <v>4.8755899999999998E-2</v>
      </c>
      <c r="H4" s="29">
        <v>1</v>
      </c>
      <c r="I4" s="29">
        <v>3</v>
      </c>
      <c r="J4" s="29">
        <v>3</v>
      </c>
      <c r="K4" s="29" t="s">
        <v>52</v>
      </c>
      <c r="L4" s="29" t="s">
        <v>968</v>
      </c>
      <c r="M4" s="29">
        <v>0</v>
      </c>
      <c r="N4" s="29">
        <v>2575.3829999999998</v>
      </c>
      <c r="O4" s="29">
        <v>0</v>
      </c>
      <c r="P4" s="29">
        <v>72.2</v>
      </c>
      <c r="Q4" s="29">
        <v>60.4</v>
      </c>
      <c r="R4" s="29">
        <v>7.69</v>
      </c>
      <c r="S4" s="29">
        <v>6.52</v>
      </c>
      <c r="T4" s="29" t="s">
        <v>51</v>
      </c>
      <c r="U4" s="29" t="s">
        <v>56</v>
      </c>
      <c r="V4" s="29" t="s">
        <v>56</v>
      </c>
      <c r="W4" s="29" t="s">
        <v>56</v>
      </c>
      <c r="X4" s="29" t="s">
        <v>56</v>
      </c>
      <c r="Y4" s="29" t="s">
        <v>56</v>
      </c>
      <c r="Z4" s="29" t="s">
        <v>56</v>
      </c>
      <c r="AA4" s="29" t="s">
        <v>56</v>
      </c>
      <c r="AB4" s="29" t="s">
        <v>56</v>
      </c>
      <c r="AC4" s="29" t="s">
        <v>56</v>
      </c>
      <c r="AD4" s="29" t="s">
        <v>56</v>
      </c>
      <c r="AE4" s="29" t="s">
        <v>56</v>
      </c>
      <c r="AF4" s="29" t="s">
        <v>56</v>
      </c>
      <c r="AG4" s="29">
        <v>-4.93</v>
      </c>
      <c r="AH4" s="29">
        <v>-4.93</v>
      </c>
      <c r="AI4" s="29">
        <v>1.5730000000000001E-2</v>
      </c>
      <c r="AJ4" s="29">
        <v>3.6389999999999999E-2</v>
      </c>
      <c r="AK4" s="29">
        <v>0.2145</v>
      </c>
      <c r="AL4" s="29">
        <v>0.41049999999999998</v>
      </c>
      <c r="AM4" s="29">
        <v>2.41</v>
      </c>
      <c r="AN4" s="29">
        <v>16</v>
      </c>
      <c r="AO4" s="29">
        <v>71</v>
      </c>
      <c r="AP4" s="29">
        <v>81.8</v>
      </c>
      <c r="AQ4" s="29">
        <v>72.099999999999994</v>
      </c>
      <c r="AR4" s="29">
        <v>72.3</v>
      </c>
      <c r="AS4" s="29">
        <v>78.400000000000006</v>
      </c>
      <c r="AT4" s="29">
        <v>61.8</v>
      </c>
      <c r="AU4" s="29">
        <v>60.4</v>
      </c>
      <c r="AV4" s="29">
        <v>58.8</v>
      </c>
      <c r="AW4" s="29">
        <v>69.099999999999994</v>
      </c>
      <c r="AX4" s="29">
        <v>60.4</v>
      </c>
      <c r="AY4" s="29">
        <f>AVERAGE(AT4:AX4)/AVERAGE(AO4:AS4)</f>
        <v>0.82667731629392971</v>
      </c>
      <c r="AZ4" s="29">
        <f>TTEST(AO4:AS4,AT4:AX4,2,1)</f>
        <v>1.5404159560396856E-2</v>
      </c>
    </row>
    <row r="5" spans="1:52" x14ac:dyDescent="0.2">
      <c r="A5" s="47" t="s">
        <v>56</v>
      </c>
      <c r="B5" s="29" t="s">
        <v>55</v>
      </c>
      <c r="C5" s="29" t="s">
        <v>969</v>
      </c>
      <c r="D5" s="29" t="s">
        <v>970</v>
      </c>
      <c r="E5" s="29" t="s">
        <v>971</v>
      </c>
      <c r="F5" s="29">
        <v>0.469337</v>
      </c>
      <c r="G5" s="29">
        <v>4.3964799999999998E-2</v>
      </c>
      <c r="H5" s="29">
        <v>1</v>
      </c>
      <c r="I5" s="29">
        <v>2</v>
      </c>
      <c r="J5" s="29">
        <v>2</v>
      </c>
      <c r="K5" s="29" t="s">
        <v>54</v>
      </c>
      <c r="L5" s="29" t="s">
        <v>972</v>
      </c>
      <c r="M5" s="29">
        <v>1</v>
      </c>
      <c r="N5" s="29">
        <v>1809.07251</v>
      </c>
      <c r="O5" s="29">
        <v>0</v>
      </c>
      <c r="P5" s="29">
        <v>419.3</v>
      </c>
      <c r="Q5" s="29">
        <v>473.7</v>
      </c>
      <c r="R5" s="29">
        <v>5.0999999999999996</v>
      </c>
      <c r="S5" s="29">
        <v>5.58</v>
      </c>
      <c r="T5" s="29" t="s">
        <v>51</v>
      </c>
      <c r="U5" s="29" t="s">
        <v>56</v>
      </c>
      <c r="V5" s="29" t="s">
        <v>56</v>
      </c>
      <c r="W5" s="29" t="s">
        <v>56</v>
      </c>
      <c r="X5" s="29" t="s">
        <v>56</v>
      </c>
      <c r="Y5" s="29" t="s">
        <v>56</v>
      </c>
      <c r="Z5" s="29" t="s">
        <v>56</v>
      </c>
      <c r="AA5" s="29" t="s">
        <v>56</v>
      </c>
      <c r="AB5" s="29" t="s">
        <v>56</v>
      </c>
      <c r="AC5" s="29" t="s">
        <v>56</v>
      </c>
      <c r="AD5" s="29" t="s">
        <v>56</v>
      </c>
      <c r="AE5" s="29" t="s">
        <v>973</v>
      </c>
      <c r="AF5" s="29" t="s">
        <v>56</v>
      </c>
      <c r="AG5" s="29" t="s">
        <v>51</v>
      </c>
      <c r="AH5" s="29">
        <v>-1.38</v>
      </c>
      <c r="AI5" s="29" t="s">
        <v>51</v>
      </c>
      <c r="AJ5" s="29">
        <v>1.538E-2</v>
      </c>
      <c r="AK5" s="29" t="s">
        <v>51</v>
      </c>
      <c r="AL5" s="29">
        <v>0.20910000000000001</v>
      </c>
      <c r="AM5" s="29">
        <v>2.5</v>
      </c>
      <c r="AN5" s="29" t="s">
        <v>51</v>
      </c>
      <c r="AO5" s="29">
        <v>424</v>
      </c>
      <c r="AP5" s="29">
        <v>394.9</v>
      </c>
      <c r="AQ5" s="29">
        <v>452.2</v>
      </c>
      <c r="AR5" s="29">
        <v>414.7</v>
      </c>
      <c r="AS5" s="29">
        <v>412.2</v>
      </c>
      <c r="AT5" s="29">
        <v>475.6</v>
      </c>
      <c r="AU5" s="29">
        <v>441</v>
      </c>
      <c r="AV5" s="29">
        <v>421.5</v>
      </c>
      <c r="AW5" s="29">
        <v>473.7</v>
      </c>
      <c r="AX5" s="29">
        <v>478.8</v>
      </c>
      <c r="AY5" s="29">
        <f>AVERAGE(AT5:AX5)/AVERAGE(AO5:AS5)</f>
        <v>1.0918017159199236</v>
      </c>
      <c r="AZ5" s="29">
        <f t="shared" ref="AZ5:AZ68" si="0">TTEST(AO5:AS5,AT5:AX5,2,1)</f>
        <v>9.4439151762168536E-2</v>
      </c>
    </row>
    <row r="6" spans="1:52" x14ac:dyDescent="0.2">
      <c r="A6" s="47" t="s">
        <v>50</v>
      </c>
      <c r="B6" s="29" t="s">
        <v>58</v>
      </c>
      <c r="C6" s="29" t="s">
        <v>974</v>
      </c>
      <c r="D6" s="29" t="s">
        <v>975</v>
      </c>
      <c r="E6" s="29" t="s">
        <v>976</v>
      </c>
      <c r="F6" s="29">
        <v>2.4659700000000002E-6</v>
      </c>
      <c r="G6" s="29">
        <v>0</v>
      </c>
      <c r="H6" s="29">
        <v>1</v>
      </c>
      <c r="I6" s="29">
        <v>3</v>
      </c>
      <c r="J6" s="29">
        <v>2</v>
      </c>
      <c r="K6" s="29" t="s">
        <v>57</v>
      </c>
      <c r="L6" s="29" t="s">
        <v>977</v>
      </c>
      <c r="M6" s="29">
        <v>0</v>
      </c>
      <c r="N6" s="29">
        <v>4227.9787200000001</v>
      </c>
      <c r="O6" s="29">
        <v>0</v>
      </c>
      <c r="P6" s="29">
        <v>8.6999999999999993</v>
      </c>
      <c r="Q6" s="29">
        <v>7.7</v>
      </c>
      <c r="R6" s="29">
        <v>22.47</v>
      </c>
      <c r="S6" s="29">
        <v>28.12</v>
      </c>
      <c r="T6" s="29" t="s">
        <v>51</v>
      </c>
      <c r="U6" s="29" t="s">
        <v>50</v>
      </c>
      <c r="V6" s="29" t="s">
        <v>50</v>
      </c>
      <c r="W6" s="29" t="s">
        <v>50</v>
      </c>
      <c r="X6" s="29" t="s">
        <v>50</v>
      </c>
      <c r="Y6" s="29" t="s">
        <v>50</v>
      </c>
      <c r="Z6" s="29" t="s">
        <v>50</v>
      </c>
      <c r="AA6" s="29" t="s">
        <v>50</v>
      </c>
      <c r="AB6" s="29" t="s">
        <v>50</v>
      </c>
      <c r="AC6" s="29" t="s">
        <v>50</v>
      </c>
      <c r="AD6" s="29" t="s">
        <v>50</v>
      </c>
      <c r="AE6" s="29" t="s">
        <v>50</v>
      </c>
      <c r="AF6" s="29" t="s">
        <v>50</v>
      </c>
      <c r="AG6" s="29">
        <v>-1.53</v>
      </c>
      <c r="AH6" s="29">
        <v>-1.53</v>
      </c>
      <c r="AI6" s="29">
        <v>0</v>
      </c>
      <c r="AJ6" s="29">
        <v>0</v>
      </c>
      <c r="AK6" s="29">
        <v>2.3580000000000001E-7</v>
      </c>
      <c r="AL6" s="29">
        <v>3.4409999999999998E-5</v>
      </c>
      <c r="AM6" s="29">
        <v>4.66</v>
      </c>
      <c r="AN6" s="29">
        <v>37</v>
      </c>
      <c r="AO6" s="29">
        <v>11.4</v>
      </c>
      <c r="AP6" s="29">
        <v>10</v>
      </c>
      <c r="AQ6" s="29">
        <v>8.4</v>
      </c>
      <c r="AR6" s="29">
        <v>8.9</v>
      </c>
      <c r="AS6" s="29">
        <v>6.8</v>
      </c>
      <c r="AT6" s="29">
        <v>7.7</v>
      </c>
      <c r="AU6" s="29">
        <v>11.3</v>
      </c>
      <c r="AV6" s="29">
        <v>6.1</v>
      </c>
      <c r="AW6" s="29">
        <v>5.8</v>
      </c>
      <c r="AX6" s="29">
        <v>8.3000000000000007</v>
      </c>
      <c r="AY6" s="29">
        <f t="shared" ref="AY6:AY69" si="1">AVERAGE(AT6:AX6)/AVERAGE(AO6:AS6)</f>
        <v>0.86153846153846181</v>
      </c>
      <c r="AZ6" s="29">
        <f t="shared" si="0"/>
        <v>0.31929421865251012</v>
      </c>
    </row>
    <row r="7" spans="1:52" x14ac:dyDescent="0.2">
      <c r="A7" s="47" t="s">
        <v>50</v>
      </c>
      <c r="B7" s="29" t="s">
        <v>60</v>
      </c>
      <c r="C7" s="29" t="s">
        <v>978</v>
      </c>
      <c r="D7" s="29" t="s">
        <v>979</v>
      </c>
      <c r="E7" s="29" t="s">
        <v>980</v>
      </c>
      <c r="F7" s="29">
        <v>3.0507500000000001E-3</v>
      </c>
      <c r="G7" s="29">
        <v>2.5253100000000001E-4</v>
      </c>
      <c r="H7" s="29">
        <v>1</v>
      </c>
      <c r="I7" s="29">
        <v>1</v>
      </c>
      <c r="J7" s="29">
        <v>2</v>
      </c>
      <c r="K7" s="29" t="s">
        <v>59</v>
      </c>
      <c r="L7" s="29" t="s">
        <v>981</v>
      </c>
      <c r="M7" s="29">
        <v>0</v>
      </c>
      <c r="N7" s="29">
        <v>2697.5624899999998</v>
      </c>
      <c r="O7" s="29">
        <v>0</v>
      </c>
      <c r="P7" s="29" t="s">
        <v>51</v>
      </c>
      <c r="Q7" s="29" t="s">
        <v>51</v>
      </c>
      <c r="R7" s="29" t="s">
        <v>51</v>
      </c>
      <c r="S7" s="29" t="s">
        <v>51</v>
      </c>
      <c r="T7" s="29" t="s">
        <v>982</v>
      </c>
      <c r="U7" s="29" t="s">
        <v>50</v>
      </c>
      <c r="V7" s="29" t="s">
        <v>50</v>
      </c>
      <c r="W7" s="29" t="s">
        <v>50</v>
      </c>
      <c r="X7" s="29" t="s">
        <v>50</v>
      </c>
      <c r="Y7" s="29" t="s">
        <v>50</v>
      </c>
      <c r="Z7" s="29" t="s">
        <v>50</v>
      </c>
      <c r="AA7" s="29" t="s">
        <v>50</v>
      </c>
      <c r="AB7" s="29" t="s">
        <v>50</v>
      </c>
      <c r="AC7" s="29" t="s">
        <v>50</v>
      </c>
      <c r="AD7" s="29" t="s">
        <v>50</v>
      </c>
      <c r="AE7" s="29" t="s">
        <v>50</v>
      </c>
      <c r="AF7" s="29" t="s">
        <v>50</v>
      </c>
      <c r="AG7" s="29">
        <v>1.84</v>
      </c>
      <c r="AH7" s="29">
        <v>1.84</v>
      </c>
      <c r="AI7" s="29">
        <v>6.1970000000000005E-5</v>
      </c>
      <c r="AJ7" s="29">
        <v>3.4600000000000001E-4</v>
      </c>
      <c r="AK7" s="29">
        <v>6.7290000000000004E-4</v>
      </c>
      <c r="AL7" s="29">
        <v>4.7869999999999996E-3</v>
      </c>
      <c r="AM7" s="29">
        <v>2.59</v>
      </c>
      <c r="AN7" s="29">
        <v>13</v>
      </c>
      <c r="AO7" s="29" t="s">
        <v>51</v>
      </c>
      <c r="AP7" s="29" t="s">
        <v>51</v>
      </c>
      <c r="AQ7" s="29" t="s">
        <v>51</v>
      </c>
      <c r="AR7" s="29" t="s">
        <v>51</v>
      </c>
      <c r="AS7" s="29" t="s">
        <v>51</v>
      </c>
      <c r="AT7" s="29" t="s">
        <v>51</v>
      </c>
      <c r="AU7" s="29" t="s">
        <v>51</v>
      </c>
      <c r="AV7" s="29" t="s">
        <v>51</v>
      </c>
      <c r="AW7" s="29" t="s">
        <v>51</v>
      </c>
      <c r="AX7" s="29" t="s">
        <v>51</v>
      </c>
      <c r="AY7" s="29" t="e">
        <f t="shared" si="1"/>
        <v>#DIV/0!</v>
      </c>
      <c r="AZ7" s="29" t="e">
        <f t="shared" si="0"/>
        <v>#DIV/0!</v>
      </c>
    </row>
    <row r="8" spans="1:52" x14ac:dyDescent="0.2">
      <c r="A8" s="47" t="s">
        <v>50</v>
      </c>
      <c r="B8" s="29" t="s">
        <v>62</v>
      </c>
      <c r="C8" s="29" t="s">
        <v>983</v>
      </c>
      <c r="D8" s="29" t="s">
        <v>984</v>
      </c>
      <c r="E8" s="29" t="s">
        <v>985</v>
      </c>
      <c r="F8" s="29">
        <v>5.4496899999999997E-4</v>
      </c>
      <c r="G8" s="29">
        <v>0</v>
      </c>
      <c r="H8" s="29">
        <v>1</v>
      </c>
      <c r="I8" s="29">
        <v>5</v>
      </c>
      <c r="J8" s="29">
        <v>7</v>
      </c>
      <c r="K8" s="29" t="s">
        <v>61</v>
      </c>
      <c r="L8" s="29" t="s">
        <v>986</v>
      </c>
      <c r="M8" s="29">
        <v>0</v>
      </c>
      <c r="N8" s="29">
        <v>2020.1553100000001</v>
      </c>
      <c r="O8" s="29">
        <v>0</v>
      </c>
      <c r="P8" s="29">
        <v>1576.2</v>
      </c>
      <c r="Q8" s="29">
        <v>1606.1</v>
      </c>
      <c r="R8" s="29">
        <v>6.96</v>
      </c>
      <c r="S8" s="29">
        <v>7.14</v>
      </c>
      <c r="T8" s="29" t="s">
        <v>51</v>
      </c>
      <c r="U8" s="29" t="s">
        <v>50</v>
      </c>
      <c r="V8" s="29" t="s">
        <v>50</v>
      </c>
      <c r="W8" s="29" t="s">
        <v>50</v>
      </c>
      <c r="X8" s="29" t="s">
        <v>50</v>
      </c>
      <c r="Y8" s="29" t="s">
        <v>50</v>
      </c>
      <c r="Z8" s="29" t="s">
        <v>50</v>
      </c>
      <c r="AA8" s="29" t="s">
        <v>50</v>
      </c>
      <c r="AB8" s="29" t="s">
        <v>50</v>
      </c>
      <c r="AC8" s="29" t="s">
        <v>50</v>
      </c>
      <c r="AD8" s="29" t="s">
        <v>50</v>
      </c>
      <c r="AE8" s="29" t="s">
        <v>50</v>
      </c>
      <c r="AF8" s="29" t="s">
        <v>50</v>
      </c>
      <c r="AG8" s="29">
        <v>-0.76</v>
      </c>
      <c r="AH8" s="29">
        <v>-13.59</v>
      </c>
      <c r="AI8" s="29">
        <v>0</v>
      </c>
      <c r="AJ8" s="29">
        <v>4.5879999999999998E-4</v>
      </c>
      <c r="AK8" s="29">
        <v>9.9060000000000004E-5</v>
      </c>
      <c r="AL8" s="29">
        <v>6.2810000000000001E-3</v>
      </c>
      <c r="AM8" s="29">
        <v>3.04</v>
      </c>
      <c r="AN8" s="29">
        <v>12</v>
      </c>
      <c r="AO8" s="29">
        <v>1532.8</v>
      </c>
      <c r="AP8" s="29">
        <v>1620.9</v>
      </c>
      <c r="AQ8" s="29">
        <v>1484.2</v>
      </c>
      <c r="AR8" s="29">
        <v>1733.8</v>
      </c>
      <c r="AS8" s="29">
        <v>1646.8</v>
      </c>
      <c r="AT8" s="29">
        <v>1661.9</v>
      </c>
      <c r="AU8" s="29">
        <v>1680.5</v>
      </c>
      <c r="AV8" s="29">
        <v>1606.1</v>
      </c>
      <c r="AW8" s="29">
        <v>1417.9</v>
      </c>
      <c r="AX8" s="29">
        <v>1496.4</v>
      </c>
      <c r="AY8" s="29">
        <f t="shared" si="1"/>
        <v>0.98058240319261702</v>
      </c>
      <c r="AZ8" s="29">
        <f t="shared" si="0"/>
        <v>0.73951272055848793</v>
      </c>
    </row>
    <row r="9" spans="1:52" x14ac:dyDescent="0.2">
      <c r="A9" s="47" t="s">
        <v>56</v>
      </c>
      <c r="B9" s="29" t="s">
        <v>62</v>
      </c>
      <c r="C9" s="29" t="s">
        <v>987</v>
      </c>
      <c r="D9" s="29" t="s">
        <v>988</v>
      </c>
      <c r="E9" s="29" t="s">
        <v>989</v>
      </c>
      <c r="F9" s="29">
        <v>0.250691</v>
      </c>
      <c r="G9" s="29">
        <v>1.87429E-2</v>
      </c>
      <c r="H9" s="29">
        <v>1</v>
      </c>
      <c r="I9" s="29">
        <v>5</v>
      </c>
      <c r="J9" s="29">
        <v>8</v>
      </c>
      <c r="K9" s="29" t="s">
        <v>61</v>
      </c>
      <c r="L9" s="29" t="s">
        <v>990</v>
      </c>
      <c r="M9" s="29">
        <v>0</v>
      </c>
      <c r="N9" s="29">
        <v>2249.1061199999999</v>
      </c>
      <c r="O9" s="29">
        <v>0</v>
      </c>
      <c r="P9" s="29">
        <v>753.1</v>
      </c>
      <c r="Q9" s="29">
        <v>772.5</v>
      </c>
      <c r="R9" s="29">
        <v>5.36</v>
      </c>
      <c r="S9" s="29">
        <v>2.87</v>
      </c>
      <c r="T9" s="29" t="s">
        <v>51</v>
      </c>
      <c r="U9" s="29" t="s">
        <v>50</v>
      </c>
      <c r="V9" s="29" t="s">
        <v>50</v>
      </c>
      <c r="W9" s="29" t="s">
        <v>50</v>
      </c>
      <c r="X9" s="29" t="s">
        <v>50</v>
      </c>
      <c r="Y9" s="29" t="s">
        <v>50</v>
      </c>
      <c r="Z9" s="29" t="s">
        <v>50</v>
      </c>
      <c r="AA9" s="29" t="s">
        <v>50</v>
      </c>
      <c r="AB9" s="29" t="s">
        <v>50</v>
      </c>
      <c r="AC9" s="29" t="s">
        <v>50</v>
      </c>
      <c r="AD9" s="29" t="s">
        <v>50</v>
      </c>
      <c r="AE9" s="29" t="s">
        <v>50</v>
      </c>
      <c r="AF9" s="29" t="s">
        <v>50</v>
      </c>
      <c r="AG9" s="29">
        <v>1.35</v>
      </c>
      <c r="AH9" s="29">
        <v>-1.07</v>
      </c>
      <c r="AI9" s="29">
        <v>5.8430000000000001E-3</v>
      </c>
      <c r="AJ9" s="29">
        <v>8.6929999999999993E-3</v>
      </c>
      <c r="AK9" s="29">
        <v>9.7460000000000005E-2</v>
      </c>
      <c r="AL9" s="29">
        <v>0.1336</v>
      </c>
      <c r="AM9" s="29">
        <v>2.74</v>
      </c>
      <c r="AN9" s="29">
        <v>8</v>
      </c>
      <c r="AO9" s="29">
        <v>777.9</v>
      </c>
      <c r="AP9" s="29">
        <v>722.5</v>
      </c>
      <c r="AQ9" s="29">
        <v>793.8</v>
      </c>
      <c r="AR9" s="29">
        <v>736.6</v>
      </c>
      <c r="AS9" s="29">
        <v>686.7</v>
      </c>
      <c r="AT9" s="29">
        <v>739.1</v>
      </c>
      <c r="AU9" s="29">
        <v>786.1</v>
      </c>
      <c r="AV9" s="29">
        <v>772.5</v>
      </c>
      <c r="AW9" s="29">
        <v>798.3</v>
      </c>
      <c r="AX9" s="29">
        <v>769.4</v>
      </c>
      <c r="AY9" s="29">
        <f t="shared" si="1"/>
        <v>1.0397848016139879</v>
      </c>
      <c r="AZ9" s="29">
        <f t="shared" si="0"/>
        <v>0.29845299335167952</v>
      </c>
    </row>
    <row r="10" spans="1:52" x14ac:dyDescent="0.2">
      <c r="A10" s="47" t="s">
        <v>50</v>
      </c>
      <c r="B10" s="29" t="s">
        <v>62</v>
      </c>
      <c r="C10" s="29" t="s">
        <v>991</v>
      </c>
      <c r="D10" s="29" t="s">
        <v>992</v>
      </c>
      <c r="E10" s="29" t="s">
        <v>993</v>
      </c>
      <c r="F10" s="29">
        <v>3.0594700000000001E-8</v>
      </c>
      <c r="G10" s="29">
        <v>0</v>
      </c>
      <c r="H10" s="29">
        <v>1</v>
      </c>
      <c r="I10" s="29">
        <v>5</v>
      </c>
      <c r="J10" s="29">
        <v>99</v>
      </c>
      <c r="K10" s="29" t="s">
        <v>61</v>
      </c>
      <c r="L10" s="29" t="s">
        <v>994</v>
      </c>
      <c r="M10" s="29">
        <v>0</v>
      </c>
      <c r="N10" s="29">
        <v>2657.2449999999999</v>
      </c>
      <c r="O10" s="29">
        <v>0</v>
      </c>
      <c r="P10" s="29">
        <v>5454.2</v>
      </c>
      <c r="Q10" s="29">
        <v>5206.3</v>
      </c>
      <c r="R10" s="29">
        <v>5.27</v>
      </c>
      <c r="S10" s="29">
        <v>5.38</v>
      </c>
      <c r="T10" s="29" t="s">
        <v>51</v>
      </c>
      <c r="U10" s="29" t="s">
        <v>50</v>
      </c>
      <c r="V10" s="29" t="s">
        <v>50</v>
      </c>
      <c r="W10" s="29" t="s">
        <v>50</v>
      </c>
      <c r="X10" s="29" t="s">
        <v>50</v>
      </c>
      <c r="Y10" s="29" t="s">
        <v>50</v>
      </c>
      <c r="Z10" s="29" t="s">
        <v>50</v>
      </c>
      <c r="AA10" s="29" t="s">
        <v>50</v>
      </c>
      <c r="AB10" s="29" t="s">
        <v>50</v>
      </c>
      <c r="AC10" s="29" t="s">
        <v>50</v>
      </c>
      <c r="AD10" s="29" t="s">
        <v>50</v>
      </c>
      <c r="AE10" s="29" t="s">
        <v>50</v>
      </c>
      <c r="AF10" s="29" t="s">
        <v>50</v>
      </c>
      <c r="AG10" s="29">
        <v>2.0299999999999998</v>
      </c>
      <c r="AH10" s="29">
        <v>2.9</v>
      </c>
      <c r="AI10" s="29">
        <v>0</v>
      </c>
      <c r="AJ10" s="29">
        <v>0</v>
      </c>
      <c r="AK10" s="29">
        <v>4.973E-5</v>
      </c>
      <c r="AL10" s="29">
        <v>4.5810000000000001E-7</v>
      </c>
      <c r="AM10" s="29">
        <v>6.34</v>
      </c>
      <c r="AN10" s="29">
        <v>3</v>
      </c>
      <c r="AO10" s="29">
        <v>5476.4</v>
      </c>
      <c r="AP10" s="29">
        <v>5568</v>
      </c>
      <c r="AQ10" s="29">
        <v>5160.7</v>
      </c>
      <c r="AR10" s="29">
        <v>5432.1</v>
      </c>
      <c r="AS10" s="29">
        <v>5715.7</v>
      </c>
      <c r="AT10" s="29">
        <v>4939.3</v>
      </c>
      <c r="AU10" s="29">
        <v>5206.3</v>
      </c>
      <c r="AV10" s="29">
        <v>5228</v>
      </c>
      <c r="AW10" s="29">
        <v>5291.6</v>
      </c>
      <c r="AX10" s="29">
        <v>4637.8999999999996</v>
      </c>
      <c r="AY10" s="29">
        <f t="shared" si="1"/>
        <v>0.9250609624573628</v>
      </c>
      <c r="AZ10" s="29">
        <f t="shared" si="0"/>
        <v>0.10408515237420989</v>
      </c>
    </row>
    <row r="11" spans="1:52" x14ac:dyDescent="0.2">
      <c r="A11" s="47" t="s">
        <v>50</v>
      </c>
      <c r="B11" s="29" t="s">
        <v>62</v>
      </c>
      <c r="C11" s="29" t="s">
        <v>995</v>
      </c>
      <c r="D11" s="29" t="s">
        <v>996</v>
      </c>
      <c r="E11" s="29" t="s">
        <v>997</v>
      </c>
      <c r="F11" s="29">
        <v>2.70028E-2</v>
      </c>
      <c r="G11" s="29">
        <v>1.2445500000000001E-3</v>
      </c>
      <c r="H11" s="29">
        <v>1</v>
      </c>
      <c r="I11" s="29">
        <v>5</v>
      </c>
      <c r="J11" s="29">
        <v>4</v>
      </c>
      <c r="K11" s="29" t="s">
        <v>61</v>
      </c>
      <c r="L11" s="29" t="s">
        <v>998</v>
      </c>
      <c r="M11" s="29">
        <v>1</v>
      </c>
      <c r="N11" s="29">
        <v>2829.34103</v>
      </c>
      <c r="O11" s="29">
        <v>0</v>
      </c>
      <c r="P11" s="29">
        <v>185.6</v>
      </c>
      <c r="Q11" s="29">
        <v>199.5</v>
      </c>
      <c r="R11" s="29">
        <v>5.29</v>
      </c>
      <c r="S11" s="29">
        <v>9.3699999999999992</v>
      </c>
      <c r="T11" s="29" t="s">
        <v>51</v>
      </c>
      <c r="U11" s="29" t="s">
        <v>50</v>
      </c>
      <c r="V11" s="29" t="s">
        <v>50</v>
      </c>
      <c r="W11" s="29" t="s">
        <v>50</v>
      </c>
      <c r="X11" s="29" t="s">
        <v>50</v>
      </c>
      <c r="Y11" s="29" t="s">
        <v>50</v>
      </c>
      <c r="Z11" s="29" t="s">
        <v>50</v>
      </c>
      <c r="AA11" s="29" t="s">
        <v>50</v>
      </c>
      <c r="AB11" s="29" t="s">
        <v>50</v>
      </c>
      <c r="AC11" s="29" t="s">
        <v>50</v>
      </c>
      <c r="AD11" s="29" t="s">
        <v>50</v>
      </c>
      <c r="AE11" s="29" t="s">
        <v>50</v>
      </c>
      <c r="AF11" s="29" t="s">
        <v>50</v>
      </c>
      <c r="AG11" s="29">
        <v>0.81</v>
      </c>
      <c r="AH11" s="29">
        <v>1.63</v>
      </c>
      <c r="AI11" s="29">
        <v>6.0840000000000004E-4</v>
      </c>
      <c r="AJ11" s="29">
        <v>3.9199999999999999E-3</v>
      </c>
      <c r="AK11" s="29">
        <v>1.077E-2</v>
      </c>
      <c r="AL11" s="29">
        <v>5.2769999999999997E-2</v>
      </c>
      <c r="AM11" s="29">
        <v>4.41</v>
      </c>
      <c r="AN11" s="29">
        <v>3</v>
      </c>
      <c r="AO11" s="29">
        <v>185.6</v>
      </c>
      <c r="AP11" s="29">
        <v>189.4</v>
      </c>
      <c r="AQ11" s="29">
        <v>170.1</v>
      </c>
      <c r="AR11" s="29">
        <v>175.8</v>
      </c>
      <c r="AS11" s="29">
        <v>197.4</v>
      </c>
      <c r="AT11" s="29">
        <v>174.8</v>
      </c>
      <c r="AU11" s="29">
        <v>178.8</v>
      </c>
      <c r="AV11" s="29">
        <v>199.5</v>
      </c>
      <c r="AW11" s="29">
        <v>207.4</v>
      </c>
      <c r="AX11" s="29">
        <v>217.4</v>
      </c>
      <c r="AY11" s="29">
        <f t="shared" si="1"/>
        <v>1.0649025372971794</v>
      </c>
      <c r="AZ11" s="29">
        <f t="shared" si="0"/>
        <v>0.27519868026068328</v>
      </c>
    </row>
    <row r="12" spans="1:52" x14ac:dyDescent="0.2">
      <c r="A12" s="47" t="s">
        <v>50</v>
      </c>
      <c r="B12" s="29" t="s">
        <v>62</v>
      </c>
      <c r="C12" s="29" t="s">
        <v>999</v>
      </c>
      <c r="D12" s="29" t="s">
        <v>1000</v>
      </c>
      <c r="E12" s="29" t="s">
        <v>1001</v>
      </c>
      <c r="F12" s="29">
        <v>5.6781899999999996E-3</v>
      </c>
      <c r="G12" s="29">
        <v>4.14721E-4</v>
      </c>
      <c r="H12" s="29">
        <v>1</v>
      </c>
      <c r="I12" s="29">
        <v>5</v>
      </c>
      <c r="J12" s="29">
        <v>2</v>
      </c>
      <c r="K12" s="29" t="s">
        <v>61</v>
      </c>
      <c r="L12" s="29" t="s">
        <v>1002</v>
      </c>
      <c r="M12" s="29">
        <v>1</v>
      </c>
      <c r="N12" s="29">
        <v>2766.3574600000002</v>
      </c>
      <c r="O12" s="29">
        <v>0</v>
      </c>
      <c r="P12" s="29">
        <v>168.8</v>
      </c>
      <c r="Q12" s="29">
        <v>157.19999999999999</v>
      </c>
      <c r="R12" s="29">
        <v>7.89</v>
      </c>
      <c r="S12" s="29">
        <v>8.4700000000000006</v>
      </c>
      <c r="T12" s="29" t="s">
        <v>51</v>
      </c>
      <c r="U12" s="29" t="s">
        <v>50</v>
      </c>
      <c r="V12" s="29" t="s">
        <v>50</v>
      </c>
      <c r="W12" s="29" t="s">
        <v>50</v>
      </c>
      <c r="X12" s="29" t="s">
        <v>50</v>
      </c>
      <c r="Y12" s="29" t="s">
        <v>50</v>
      </c>
      <c r="Z12" s="29" t="s">
        <v>50</v>
      </c>
      <c r="AA12" s="29" t="s">
        <v>50</v>
      </c>
      <c r="AB12" s="29" t="s">
        <v>50</v>
      </c>
      <c r="AC12" s="29" t="s">
        <v>50</v>
      </c>
      <c r="AD12" s="29" t="s">
        <v>50</v>
      </c>
      <c r="AE12" s="29" t="s">
        <v>50</v>
      </c>
      <c r="AF12" s="29" t="s">
        <v>1003</v>
      </c>
      <c r="AG12" s="29">
        <v>14.93</v>
      </c>
      <c r="AH12" s="29">
        <v>13.56</v>
      </c>
      <c r="AI12" s="29">
        <v>1.2569999999999999E-4</v>
      </c>
      <c r="AJ12" s="29">
        <v>0.1288</v>
      </c>
      <c r="AK12" s="29">
        <v>1.3420000000000001E-3</v>
      </c>
      <c r="AL12" s="29">
        <v>1</v>
      </c>
      <c r="AM12" s="29">
        <v>4.08</v>
      </c>
      <c r="AN12" s="29">
        <v>28</v>
      </c>
      <c r="AO12" s="29">
        <v>175</v>
      </c>
      <c r="AP12" s="29">
        <v>165.2</v>
      </c>
      <c r="AQ12" s="29">
        <v>172.4</v>
      </c>
      <c r="AR12" s="29">
        <v>141.4</v>
      </c>
      <c r="AS12" s="29">
        <v>158.19999999999999</v>
      </c>
      <c r="AT12" s="29">
        <v>177.3</v>
      </c>
      <c r="AU12" s="29">
        <v>181.6</v>
      </c>
      <c r="AV12" s="29">
        <v>157.19999999999999</v>
      </c>
      <c r="AW12" s="29">
        <v>150.4</v>
      </c>
      <c r="AX12" s="29">
        <v>156.19999999999999</v>
      </c>
      <c r="AY12" s="29">
        <f t="shared" si="1"/>
        <v>1.0129278502831813</v>
      </c>
      <c r="AZ12" s="29">
        <f t="shared" si="0"/>
        <v>0.71370004904653861</v>
      </c>
    </row>
    <row r="13" spans="1:52" x14ac:dyDescent="0.2">
      <c r="A13" s="47" t="s">
        <v>50</v>
      </c>
      <c r="B13" s="29" t="s">
        <v>62</v>
      </c>
      <c r="C13" s="29" t="s">
        <v>999</v>
      </c>
      <c r="D13" s="29" t="s">
        <v>1004</v>
      </c>
      <c r="E13" s="29" t="s">
        <v>1005</v>
      </c>
      <c r="F13" s="29">
        <v>3.6246800000000003E-2</v>
      </c>
      <c r="G13" s="29">
        <v>2.1312599999999998E-3</v>
      </c>
      <c r="H13" s="29">
        <v>1</v>
      </c>
      <c r="I13" s="29">
        <v>5</v>
      </c>
      <c r="J13" s="29">
        <v>3</v>
      </c>
      <c r="K13" s="29" t="s">
        <v>61</v>
      </c>
      <c r="L13" s="29" t="s">
        <v>1002</v>
      </c>
      <c r="M13" s="29">
        <v>1</v>
      </c>
      <c r="N13" s="29">
        <v>2782.3523700000001</v>
      </c>
      <c r="O13" s="29">
        <v>0</v>
      </c>
      <c r="P13" s="29">
        <v>113.7</v>
      </c>
      <c r="Q13" s="29">
        <v>106.8</v>
      </c>
      <c r="R13" s="29">
        <v>13.98</v>
      </c>
      <c r="S13" s="29">
        <v>3.22</v>
      </c>
      <c r="T13" s="29" t="s">
        <v>51</v>
      </c>
      <c r="U13" s="29" t="s">
        <v>50</v>
      </c>
      <c r="V13" s="29" t="s">
        <v>50</v>
      </c>
      <c r="W13" s="29" t="s">
        <v>50</v>
      </c>
      <c r="X13" s="29" t="s">
        <v>50</v>
      </c>
      <c r="Y13" s="29" t="s">
        <v>50</v>
      </c>
      <c r="Z13" s="29" t="s">
        <v>50</v>
      </c>
      <c r="AA13" s="29" t="s">
        <v>50</v>
      </c>
      <c r="AB13" s="29" t="s">
        <v>50</v>
      </c>
      <c r="AC13" s="29" t="s">
        <v>50</v>
      </c>
      <c r="AD13" s="29" t="s">
        <v>50</v>
      </c>
      <c r="AE13" s="29" t="s">
        <v>50</v>
      </c>
      <c r="AF13" s="29" t="s">
        <v>1003</v>
      </c>
      <c r="AG13" s="29">
        <v>14.77</v>
      </c>
      <c r="AH13" s="29">
        <v>14.01</v>
      </c>
      <c r="AI13" s="29">
        <v>6.1269999999999999E-4</v>
      </c>
      <c r="AJ13" s="29">
        <v>0.34139999999999998</v>
      </c>
      <c r="AK13" s="29">
        <v>1.0800000000000001E-2</v>
      </c>
      <c r="AL13" s="29">
        <v>1</v>
      </c>
      <c r="AM13" s="29">
        <v>4.6500000000000004</v>
      </c>
      <c r="AN13" s="29">
        <v>17</v>
      </c>
      <c r="AO13" s="29">
        <v>136.5</v>
      </c>
      <c r="AP13" s="29">
        <v>115.6</v>
      </c>
      <c r="AQ13" s="29">
        <v>120.9</v>
      </c>
      <c r="AR13" s="29">
        <v>92.7</v>
      </c>
      <c r="AS13" s="29">
        <v>111.9</v>
      </c>
      <c r="AT13" s="29">
        <v>100.3</v>
      </c>
      <c r="AU13" s="29">
        <v>108.4</v>
      </c>
      <c r="AV13" s="29">
        <v>103.2</v>
      </c>
      <c r="AW13" s="29">
        <v>107.4</v>
      </c>
      <c r="AX13" s="29">
        <v>106.8</v>
      </c>
      <c r="AY13" s="29">
        <f t="shared" si="1"/>
        <v>0.91083795013850399</v>
      </c>
      <c r="AZ13" s="29">
        <f t="shared" si="0"/>
        <v>0.28383208876535398</v>
      </c>
    </row>
    <row r="14" spans="1:52" x14ac:dyDescent="0.2">
      <c r="A14" s="47" t="s">
        <v>50</v>
      </c>
      <c r="B14" s="29" t="s">
        <v>62</v>
      </c>
      <c r="C14" s="29" t="s">
        <v>1006</v>
      </c>
      <c r="D14" s="29" t="s">
        <v>1007</v>
      </c>
      <c r="E14" s="29" t="s">
        <v>1008</v>
      </c>
      <c r="F14" s="29">
        <v>4.0416300000000003E-4</v>
      </c>
      <c r="G14" s="29">
        <v>0</v>
      </c>
      <c r="H14" s="29">
        <v>1</v>
      </c>
      <c r="I14" s="29">
        <v>5</v>
      </c>
      <c r="J14" s="29">
        <v>2</v>
      </c>
      <c r="K14" s="29" t="s">
        <v>61</v>
      </c>
      <c r="L14" s="29" t="s">
        <v>1009</v>
      </c>
      <c r="M14" s="29">
        <v>0</v>
      </c>
      <c r="N14" s="29">
        <v>2417.1876000000002</v>
      </c>
      <c r="O14" s="29">
        <v>0</v>
      </c>
      <c r="P14" s="29">
        <v>52.9</v>
      </c>
      <c r="Q14" s="29">
        <v>58.9</v>
      </c>
      <c r="R14" s="29">
        <v>12.23</v>
      </c>
      <c r="S14" s="29">
        <v>8.8800000000000008</v>
      </c>
      <c r="T14" s="29" t="s">
        <v>51</v>
      </c>
      <c r="U14" s="29" t="s">
        <v>50</v>
      </c>
      <c r="V14" s="29" t="s">
        <v>50</v>
      </c>
      <c r="W14" s="29" t="s">
        <v>50</v>
      </c>
      <c r="X14" s="29" t="s">
        <v>50</v>
      </c>
      <c r="Y14" s="29" t="s">
        <v>50</v>
      </c>
      <c r="Z14" s="29" t="s">
        <v>50</v>
      </c>
      <c r="AA14" s="29" t="s">
        <v>50</v>
      </c>
      <c r="AB14" s="29" t="s">
        <v>50</v>
      </c>
      <c r="AC14" s="29" t="s">
        <v>50</v>
      </c>
      <c r="AD14" s="29" t="s">
        <v>50</v>
      </c>
      <c r="AE14" s="29" t="s">
        <v>50</v>
      </c>
      <c r="AF14" s="29" t="s">
        <v>50</v>
      </c>
      <c r="AG14" s="29">
        <v>2.09</v>
      </c>
      <c r="AH14" s="29">
        <v>2.09</v>
      </c>
      <c r="AI14" s="29">
        <v>0</v>
      </c>
      <c r="AJ14" s="29">
        <v>1.1960000000000001E-5</v>
      </c>
      <c r="AK14" s="29">
        <v>7.1069999999999995E-5</v>
      </c>
      <c r="AL14" s="29">
        <v>1.211E-4</v>
      </c>
      <c r="AM14" s="29">
        <v>4.91</v>
      </c>
      <c r="AN14" s="29">
        <v>31</v>
      </c>
      <c r="AO14" s="29">
        <v>50.2</v>
      </c>
      <c r="AP14" s="29">
        <v>52.1</v>
      </c>
      <c r="AQ14" s="29">
        <v>64.5</v>
      </c>
      <c r="AR14" s="29">
        <v>46.6</v>
      </c>
      <c r="AS14" s="29">
        <v>53.7</v>
      </c>
      <c r="AT14" s="29">
        <v>50.3</v>
      </c>
      <c r="AU14" s="29">
        <v>58.9</v>
      </c>
      <c r="AV14" s="29">
        <v>51</v>
      </c>
      <c r="AW14" s="29">
        <v>60.9</v>
      </c>
      <c r="AX14" s="29">
        <v>58.9</v>
      </c>
      <c r="AY14" s="29">
        <f t="shared" si="1"/>
        <v>1.0482965181579933</v>
      </c>
      <c r="AZ14" s="29">
        <f t="shared" si="0"/>
        <v>0.60626758700761041</v>
      </c>
    </row>
    <row r="15" spans="1:52" x14ac:dyDescent="0.2">
      <c r="A15" s="47" t="s">
        <v>50</v>
      </c>
      <c r="B15" s="29" t="s">
        <v>64</v>
      </c>
      <c r="C15" s="29" t="s">
        <v>1010</v>
      </c>
      <c r="D15" s="29" t="s">
        <v>1011</v>
      </c>
      <c r="E15" s="29" t="s">
        <v>1012</v>
      </c>
      <c r="F15" s="29">
        <v>9.6188599999999999E-3</v>
      </c>
      <c r="G15" s="29">
        <v>5.0077800000000001E-4</v>
      </c>
      <c r="H15" s="29">
        <v>1</v>
      </c>
      <c r="I15" s="29">
        <v>1</v>
      </c>
      <c r="J15" s="29">
        <v>1</v>
      </c>
      <c r="K15" s="29" t="s">
        <v>63</v>
      </c>
      <c r="L15" s="29" t="s">
        <v>1013</v>
      </c>
      <c r="M15" s="29">
        <v>0</v>
      </c>
      <c r="N15" s="29">
        <v>2304.2470800000001</v>
      </c>
      <c r="O15" s="29">
        <v>0</v>
      </c>
      <c r="P15" s="29">
        <v>21.2</v>
      </c>
      <c r="Q15" s="29">
        <v>26.7</v>
      </c>
      <c r="R15" s="29">
        <v>22.21</v>
      </c>
      <c r="S15" s="29">
        <v>20.27</v>
      </c>
      <c r="T15" s="29" t="s">
        <v>51</v>
      </c>
      <c r="U15" s="29" t="s">
        <v>50</v>
      </c>
      <c r="V15" s="29" t="s">
        <v>50</v>
      </c>
      <c r="W15" s="29" t="s">
        <v>50</v>
      </c>
      <c r="X15" s="29" t="s">
        <v>50</v>
      </c>
      <c r="Y15" s="29" t="s">
        <v>50</v>
      </c>
      <c r="Z15" s="29" t="s">
        <v>50</v>
      </c>
      <c r="AA15" s="29" t="s">
        <v>50</v>
      </c>
      <c r="AB15" s="29" t="s">
        <v>50</v>
      </c>
      <c r="AC15" s="29" t="s">
        <v>50</v>
      </c>
      <c r="AD15" s="29" t="s">
        <v>50</v>
      </c>
      <c r="AE15" s="29" t="s">
        <v>973</v>
      </c>
      <c r="AF15" s="29" t="s">
        <v>50</v>
      </c>
      <c r="AG15" s="29" t="s">
        <v>51</v>
      </c>
      <c r="AH15" s="29">
        <v>-0.38</v>
      </c>
      <c r="AI15" s="29" t="s">
        <v>51</v>
      </c>
      <c r="AJ15" s="29">
        <v>1.156E-4</v>
      </c>
      <c r="AK15" s="29" t="s">
        <v>51</v>
      </c>
      <c r="AL15" s="29">
        <v>1.5410000000000001E-3</v>
      </c>
      <c r="AM15" s="29">
        <v>2.61</v>
      </c>
      <c r="AN15" s="29" t="s">
        <v>51</v>
      </c>
      <c r="AO15" s="29">
        <v>14.2</v>
      </c>
      <c r="AP15" s="29">
        <v>25.6</v>
      </c>
      <c r="AQ15" s="29">
        <v>21.6</v>
      </c>
      <c r="AR15" s="29">
        <v>20.3</v>
      </c>
      <c r="AS15" s="29">
        <v>28.3</v>
      </c>
      <c r="AT15" s="29">
        <v>28.3</v>
      </c>
      <c r="AU15" s="29">
        <v>20.100000000000001</v>
      </c>
      <c r="AV15" s="29">
        <v>17.899999999999999</v>
      </c>
      <c r="AW15" s="29">
        <v>28.3</v>
      </c>
      <c r="AX15" s="29">
        <v>26.7</v>
      </c>
      <c r="AY15" s="29">
        <f t="shared" si="1"/>
        <v>1.1027272727272728</v>
      </c>
      <c r="AZ15" s="29">
        <f t="shared" si="0"/>
        <v>0.58085166949710221</v>
      </c>
    </row>
    <row r="16" spans="1:52" x14ac:dyDescent="0.2">
      <c r="A16" s="47" t="s">
        <v>50</v>
      </c>
      <c r="B16" s="29" t="s">
        <v>66</v>
      </c>
      <c r="C16" s="29" t="s">
        <v>1014</v>
      </c>
      <c r="D16" s="29" t="s">
        <v>1015</v>
      </c>
      <c r="E16" s="29" t="s">
        <v>1016</v>
      </c>
      <c r="F16" s="29">
        <v>3.0600599999999999E-9</v>
      </c>
      <c r="G16" s="29">
        <v>0</v>
      </c>
      <c r="H16" s="29">
        <v>1</v>
      </c>
      <c r="I16" s="29">
        <v>1</v>
      </c>
      <c r="J16" s="29">
        <v>16</v>
      </c>
      <c r="K16" s="29" t="s">
        <v>65</v>
      </c>
      <c r="L16" s="29" t="s">
        <v>1017</v>
      </c>
      <c r="M16" s="29">
        <v>0</v>
      </c>
      <c r="N16" s="29">
        <v>3840.9109800000001</v>
      </c>
      <c r="O16" s="29">
        <v>0</v>
      </c>
      <c r="P16" s="29">
        <v>473.2</v>
      </c>
      <c r="Q16" s="29">
        <v>508.7</v>
      </c>
      <c r="R16" s="29">
        <v>7.98</v>
      </c>
      <c r="S16" s="29">
        <v>9.6199999999999992</v>
      </c>
      <c r="T16" s="29" t="s">
        <v>51</v>
      </c>
      <c r="U16" s="29" t="s">
        <v>50</v>
      </c>
      <c r="V16" s="29" t="s">
        <v>50</v>
      </c>
      <c r="W16" s="29" t="s">
        <v>50</v>
      </c>
      <c r="X16" s="29" t="s">
        <v>50</v>
      </c>
      <c r="Y16" s="29" t="s">
        <v>50</v>
      </c>
      <c r="Z16" s="29" t="s">
        <v>50</v>
      </c>
      <c r="AA16" s="29" t="s">
        <v>50</v>
      </c>
      <c r="AB16" s="29" t="s">
        <v>50</v>
      </c>
      <c r="AC16" s="29" t="s">
        <v>50</v>
      </c>
      <c r="AD16" s="29" t="s">
        <v>50</v>
      </c>
      <c r="AE16" s="29" t="s">
        <v>50</v>
      </c>
      <c r="AF16" s="29" t="s">
        <v>50</v>
      </c>
      <c r="AG16" s="29">
        <v>0.75</v>
      </c>
      <c r="AH16" s="29">
        <v>2.62</v>
      </c>
      <c r="AI16" s="29">
        <v>0</v>
      </c>
      <c r="AJ16" s="29">
        <v>0</v>
      </c>
      <c r="AK16" s="29">
        <v>4.4999999999999998E-7</v>
      </c>
      <c r="AL16" s="29">
        <v>8.3060000000000004E-8</v>
      </c>
      <c r="AM16" s="29">
        <v>6.83</v>
      </c>
      <c r="AN16" s="29">
        <v>26</v>
      </c>
      <c r="AO16" s="29">
        <v>490.5</v>
      </c>
      <c r="AP16" s="29">
        <v>439.1</v>
      </c>
      <c r="AQ16" s="29">
        <v>523.6</v>
      </c>
      <c r="AR16" s="29">
        <v>422</v>
      </c>
      <c r="AS16" s="29">
        <v>458.4</v>
      </c>
      <c r="AT16" s="29">
        <v>508.7</v>
      </c>
      <c r="AU16" s="29">
        <v>543.20000000000005</v>
      </c>
      <c r="AV16" s="29">
        <v>428.1</v>
      </c>
      <c r="AW16" s="29">
        <v>460.1</v>
      </c>
      <c r="AX16" s="29">
        <v>523.20000000000005</v>
      </c>
      <c r="AY16" s="29">
        <f t="shared" si="1"/>
        <v>1.0555793623585876</v>
      </c>
      <c r="AZ16" s="29">
        <f t="shared" si="0"/>
        <v>0.48313719655045684</v>
      </c>
    </row>
    <row r="17" spans="1:52" x14ac:dyDescent="0.2">
      <c r="A17" s="47" t="s">
        <v>56</v>
      </c>
      <c r="B17" s="29" t="s">
        <v>68</v>
      </c>
      <c r="C17" s="29" t="s">
        <v>1018</v>
      </c>
      <c r="D17" s="29" t="s">
        <v>1019</v>
      </c>
      <c r="E17" s="29" t="s">
        <v>1020</v>
      </c>
      <c r="F17" s="29">
        <v>0.20580999999999999</v>
      </c>
      <c r="G17" s="29">
        <v>1.4952699999999999E-2</v>
      </c>
      <c r="H17" s="29">
        <v>1</v>
      </c>
      <c r="I17" s="29">
        <v>1</v>
      </c>
      <c r="J17" s="29">
        <v>8</v>
      </c>
      <c r="K17" s="29" t="s">
        <v>67</v>
      </c>
      <c r="L17" s="29" t="s">
        <v>1021</v>
      </c>
      <c r="M17" s="29">
        <v>1</v>
      </c>
      <c r="N17" s="29">
        <v>2376.2946999999999</v>
      </c>
      <c r="O17" s="29">
        <v>0</v>
      </c>
      <c r="P17" s="29">
        <v>176.7</v>
      </c>
      <c r="Q17" s="29">
        <v>200</v>
      </c>
      <c r="R17" s="29">
        <v>45.58</v>
      </c>
      <c r="S17" s="29">
        <v>6.43</v>
      </c>
      <c r="T17" s="29" t="s">
        <v>51</v>
      </c>
      <c r="U17" s="29" t="s">
        <v>50</v>
      </c>
      <c r="V17" s="29" t="s">
        <v>50</v>
      </c>
      <c r="W17" s="29" t="s">
        <v>50</v>
      </c>
      <c r="X17" s="29" t="s">
        <v>50</v>
      </c>
      <c r="Y17" s="29" t="s">
        <v>50</v>
      </c>
      <c r="Z17" s="29" t="s">
        <v>50</v>
      </c>
      <c r="AA17" s="29" t="s">
        <v>50</v>
      </c>
      <c r="AB17" s="29" t="s">
        <v>50</v>
      </c>
      <c r="AC17" s="29" t="s">
        <v>50</v>
      </c>
      <c r="AD17" s="29" t="s">
        <v>50</v>
      </c>
      <c r="AE17" s="29" t="s">
        <v>50</v>
      </c>
      <c r="AF17" s="29" t="s">
        <v>56</v>
      </c>
      <c r="AG17" s="29">
        <v>-3.44</v>
      </c>
      <c r="AH17" s="29">
        <v>-1.52</v>
      </c>
      <c r="AI17" s="29">
        <v>4.5279999999999999E-3</v>
      </c>
      <c r="AJ17" s="29">
        <v>4.5449999999999997E-2</v>
      </c>
      <c r="AK17" s="29">
        <v>7.7189999999999995E-2</v>
      </c>
      <c r="AL17" s="29">
        <v>0.51229999999999998</v>
      </c>
      <c r="AM17" s="29">
        <v>4.38</v>
      </c>
      <c r="AN17" s="29">
        <v>8</v>
      </c>
      <c r="AO17" s="29">
        <v>397.5</v>
      </c>
      <c r="AP17" s="29">
        <v>150.6</v>
      </c>
      <c r="AQ17" s="29">
        <v>195.2</v>
      </c>
      <c r="AR17" s="29">
        <v>141.4</v>
      </c>
      <c r="AS17" s="29">
        <v>160</v>
      </c>
      <c r="AT17" s="29">
        <v>191.1</v>
      </c>
      <c r="AU17" s="29">
        <v>184.5</v>
      </c>
      <c r="AV17" s="29">
        <v>200</v>
      </c>
      <c r="AW17" s="29">
        <v>217.6</v>
      </c>
      <c r="AX17" s="29">
        <v>205.3</v>
      </c>
      <c r="AY17" s="29">
        <f t="shared" si="1"/>
        <v>0.95577677802239891</v>
      </c>
      <c r="AZ17" s="29">
        <f t="shared" si="0"/>
        <v>0.86398359468651353</v>
      </c>
    </row>
    <row r="18" spans="1:52" x14ac:dyDescent="0.2">
      <c r="A18" s="47" t="s">
        <v>50</v>
      </c>
      <c r="B18" s="29" t="s">
        <v>70</v>
      </c>
      <c r="C18" s="29" t="s">
        <v>1022</v>
      </c>
      <c r="D18" s="29" t="s">
        <v>1023</v>
      </c>
      <c r="E18" s="29" t="s">
        <v>1024</v>
      </c>
      <c r="F18" s="29">
        <v>3.2950700000000003E-5</v>
      </c>
      <c r="G18" s="29">
        <v>0</v>
      </c>
      <c r="H18" s="29">
        <v>1</v>
      </c>
      <c r="I18" s="29">
        <v>1</v>
      </c>
      <c r="J18" s="29">
        <v>150</v>
      </c>
      <c r="K18" s="29" t="s">
        <v>69</v>
      </c>
      <c r="L18" s="29" t="s">
        <v>1025</v>
      </c>
      <c r="M18" s="29">
        <v>0</v>
      </c>
      <c r="N18" s="29">
        <v>1836.9963600000001</v>
      </c>
      <c r="O18" s="29">
        <v>0</v>
      </c>
      <c r="P18" s="29">
        <v>7316.4</v>
      </c>
      <c r="Q18" s="29">
        <v>6907.3</v>
      </c>
      <c r="R18" s="29">
        <v>3.51</v>
      </c>
      <c r="S18" s="29">
        <v>8.64</v>
      </c>
      <c r="T18" s="29" t="s">
        <v>51</v>
      </c>
      <c r="U18" s="29" t="s">
        <v>50</v>
      </c>
      <c r="V18" s="29" t="s">
        <v>50</v>
      </c>
      <c r="W18" s="29" t="s">
        <v>50</v>
      </c>
      <c r="X18" s="29" t="s">
        <v>50</v>
      </c>
      <c r="Y18" s="29" t="s">
        <v>50</v>
      </c>
      <c r="Z18" s="29" t="s">
        <v>50</v>
      </c>
      <c r="AA18" s="29" t="s">
        <v>50</v>
      </c>
      <c r="AB18" s="29" t="s">
        <v>50</v>
      </c>
      <c r="AC18" s="29" t="s">
        <v>50</v>
      </c>
      <c r="AD18" s="29" t="s">
        <v>50</v>
      </c>
      <c r="AE18" s="29" t="s">
        <v>50</v>
      </c>
      <c r="AF18" s="29" t="s">
        <v>50</v>
      </c>
      <c r="AG18" s="29">
        <v>-0.66</v>
      </c>
      <c r="AH18" s="29">
        <v>0.15</v>
      </c>
      <c r="AI18" s="29">
        <v>0</v>
      </c>
      <c r="AJ18" s="29">
        <v>0</v>
      </c>
      <c r="AK18" s="29">
        <v>1.121E-4</v>
      </c>
      <c r="AL18" s="29">
        <v>1.702E-5</v>
      </c>
      <c r="AM18" s="29">
        <v>5.82</v>
      </c>
      <c r="AN18" s="29">
        <v>13</v>
      </c>
      <c r="AO18" s="29">
        <v>7239.2</v>
      </c>
      <c r="AP18" s="29">
        <v>7075.6</v>
      </c>
      <c r="AQ18" s="29">
        <v>7464.7</v>
      </c>
      <c r="AR18" s="29">
        <v>7394.4</v>
      </c>
      <c r="AS18" s="29">
        <v>7190.5</v>
      </c>
      <c r="AT18" s="29">
        <v>6472.8</v>
      </c>
      <c r="AU18" s="29">
        <v>6990.6</v>
      </c>
      <c r="AV18" s="29">
        <v>6528.2</v>
      </c>
      <c r="AW18" s="29">
        <v>7972.2</v>
      </c>
      <c r="AX18" s="29">
        <v>6907.3</v>
      </c>
      <c r="AY18" s="29">
        <f t="shared" si="1"/>
        <v>0.95893511236264051</v>
      </c>
      <c r="AZ18" s="29">
        <f t="shared" si="0"/>
        <v>0.32802165584537551</v>
      </c>
    </row>
    <row r="19" spans="1:52" x14ac:dyDescent="0.2">
      <c r="A19" s="47" t="s">
        <v>50</v>
      </c>
      <c r="B19" s="29" t="s">
        <v>72</v>
      </c>
      <c r="C19" s="29" t="s">
        <v>1026</v>
      </c>
      <c r="D19" s="29" t="s">
        <v>1027</v>
      </c>
      <c r="E19" s="29" t="s">
        <v>1028</v>
      </c>
      <c r="F19" s="29">
        <v>5.7569200000000001E-2</v>
      </c>
      <c r="G19" s="29">
        <v>4.2280099999999999E-3</v>
      </c>
      <c r="H19" s="29">
        <v>1</v>
      </c>
      <c r="I19" s="29">
        <v>1</v>
      </c>
      <c r="J19" s="29">
        <v>2</v>
      </c>
      <c r="K19" s="29" t="s">
        <v>71</v>
      </c>
      <c r="L19" s="29" t="s">
        <v>1029</v>
      </c>
      <c r="M19" s="29">
        <v>0</v>
      </c>
      <c r="N19" s="29">
        <v>2964.4977600000002</v>
      </c>
      <c r="O19" s="29">
        <v>0</v>
      </c>
      <c r="P19" s="29" t="s">
        <v>51</v>
      </c>
      <c r="Q19" s="29" t="s">
        <v>51</v>
      </c>
      <c r="R19" s="29" t="s">
        <v>51</v>
      </c>
      <c r="S19" s="29" t="s">
        <v>51</v>
      </c>
      <c r="T19" s="29" t="s">
        <v>982</v>
      </c>
      <c r="U19" s="29" t="s">
        <v>50</v>
      </c>
      <c r="V19" s="29" t="s">
        <v>50</v>
      </c>
      <c r="W19" s="29" t="s">
        <v>50</v>
      </c>
      <c r="X19" s="29" t="s">
        <v>50</v>
      </c>
      <c r="Y19" s="29" t="s">
        <v>50</v>
      </c>
      <c r="Z19" s="29" t="s">
        <v>50</v>
      </c>
      <c r="AA19" s="29" t="s">
        <v>50</v>
      </c>
      <c r="AB19" s="29" t="s">
        <v>50</v>
      </c>
      <c r="AC19" s="29" t="s">
        <v>50</v>
      </c>
      <c r="AD19" s="29" t="s">
        <v>50</v>
      </c>
      <c r="AE19" s="29" t="s">
        <v>50</v>
      </c>
      <c r="AF19" s="29" t="s">
        <v>56</v>
      </c>
      <c r="AG19" s="29">
        <v>14.9</v>
      </c>
      <c r="AH19" s="29">
        <v>14.9</v>
      </c>
      <c r="AI19" s="29">
        <v>1.2149999999999999E-3</v>
      </c>
      <c r="AJ19" s="29">
        <v>1.0200000000000001E-2</v>
      </c>
      <c r="AK19" s="29">
        <v>1.822E-2</v>
      </c>
      <c r="AL19" s="29">
        <v>0.15579999999999999</v>
      </c>
      <c r="AM19" s="29">
        <v>2.2400000000000002</v>
      </c>
      <c r="AN19" s="29">
        <v>3</v>
      </c>
      <c r="AO19" s="29" t="s">
        <v>51</v>
      </c>
      <c r="AP19" s="29" t="s">
        <v>51</v>
      </c>
      <c r="AQ19" s="29" t="s">
        <v>51</v>
      </c>
      <c r="AR19" s="29" t="s">
        <v>51</v>
      </c>
      <c r="AS19" s="29" t="s">
        <v>51</v>
      </c>
      <c r="AT19" s="29" t="s">
        <v>51</v>
      </c>
      <c r="AU19" s="29" t="s">
        <v>51</v>
      </c>
      <c r="AV19" s="29" t="s">
        <v>51</v>
      </c>
      <c r="AW19" s="29" t="s">
        <v>51</v>
      </c>
      <c r="AX19" s="29" t="s">
        <v>51</v>
      </c>
      <c r="AY19" s="29" t="e">
        <f t="shared" si="1"/>
        <v>#DIV/0!</v>
      </c>
      <c r="AZ19" s="29" t="e">
        <f t="shared" si="0"/>
        <v>#DIV/0!</v>
      </c>
    </row>
    <row r="20" spans="1:52" x14ac:dyDescent="0.2">
      <c r="A20" s="47" t="s">
        <v>56</v>
      </c>
      <c r="B20" s="29" t="s">
        <v>74</v>
      </c>
      <c r="C20" s="29" t="s">
        <v>1030</v>
      </c>
      <c r="D20" s="29" t="s">
        <v>1031</v>
      </c>
      <c r="E20" s="29" t="s">
        <v>1032</v>
      </c>
      <c r="F20" s="29">
        <v>0.480296</v>
      </c>
      <c r="G20" s="29">
        <v>4.54933E-2</v>
      </c>
      <c r="H20" s="29">
        <v>1</v>
      </c>
      <c r="I20" s="29">
        <v>1</v>
      </c>
      <c r="J20" s="29">
        <v>1</v>
      </c>
      <c r="K20" s="29" t="s">
        <v>73</v>
      </c>
      <c r="L20" s="29" t="s">
        <v>1033</v>
      </c>
      <c r="M20" s="29">
        <v>0</v>
      </c>
      <c r="N20" s="29">
        <v>1031.5682899999999</v>
      </c>
      <c r="O20" s="29">
        <v>0</v>
      </c>
      <c r="P20" s="29" t="s">
        <v>51</v>
      </c>
      <c r="Q20" s="29" t="s">
        <v>51</v>
      </c>
      <c r="R20" s="29" t="s">
        <v>51</v>
      </c>
      <c r="S20" s="29" t="s">
        <v>51</v>
      </c>
      <c r="T20" s="29" t="s">
        <v>982</v>
      </c>
      <c r="U20" s="29" t="s">
        <v>56</v>
      </c>
      <c r="V20" s="29" t="s">
        <v>56</v>
      </c>
      <c r="W20" s="29" t="s">
        <v>56</v>
      </c>
      <c r="X20" s="29" t="s">
        <v>56</v>
      </c>
      <c r="Y20" s="29" t="s">
        <v>56</v>
      </c>
      <c r="Z20" s="29" t="s">
        <v>56</v>
      </c>
      <c r="AA20" s="29" t="s">
        <v>56</v>
      </c>
      <c r="AB20" s="29" t="s">
        <v>56</v>
      </c>
      <c r="AC20" s="29" t="s">
        <v>56</v>
      </c>
      <c r="AD20" s="29" t="s">
        <v>56</v>
      </c>
      <c r="AE20" s="29" t="s">
        <v>973</v>
      </c>
      <c r="AF20" s="29" t="s">
        <v>56</v>
      </c>
      <c r="AG20" s="29" t="s">
        <v>51</v>
      </c>
      <c r="AH20" s="29">
        <v>-1.81</v>
      </c>
      <c r="AI20" s="29" t="s">
        <v>51</v>
      </c>
      <c r="AJ20" s="29">
        <v>1.6109999999999999E-2</v>
      </c>
      <c r="AK20" s="29" t="s">
        <v>51</v>
      </c>
      <c r="AL20" s="29">
        <v>0.2157</v>
      </c>
      <c r="AM20" s="29">
        <v>2.19</v>
      </c>
      <c r="AN20" s="29" t="s">
        <v>51</v>
      </c>
      <c r="AO20" s="29" t="s">
        <v>51</v>
      </c>
      <c r="AP20" s="29" t="s">
        <v>51</v>
      </c>
      <c r="AQ20" s="29" t="s">
        <v>51</v>
      </c>
      <c r="AR20" s="29" t="s">
        <v>51</v>
      </c>
      <c r="AS20" s="29" t="s">
        <v>51</v>
      </c>
      <c r="AT20" s="29" t="s">
        <v>51</v>
      </c>
      <c r="AU20" s="29" t="s">
        <v>51</v>
      </c>
      <c r="AV20" s="29" t="s">
        <v>51</v>
      </c>
      <c r="AW20" s="29" t="s">
        <v>51</v>
      </c>
      <c r="AX20" s="29" t="s">
        <v>51</v>
      </c>
      <c r="AY20" s="29" t="e">
        <f t="shared" si="1"/>
        <v>#DIV/0!</v>
      </c>
      <c r="AZ20" s="29" t="e">
        <f t="shared" si="0"/>
        <v>#DIV/0!</v>
      </c>
    </row>
    <row r="21" spans="1:52" x14ac:dyDescent="0.2">
      <c r="A21" s="47" t="s">
        <v>50</v>
      </c>
      <c r="B21" s="29" t="s">
        <v>74</v>
      </c>
      <c r="C21" s="29" t="s">
        <v>1030</v>
      </c>
      <c r="D21" s="29" t="s">
        <v>1034</v>
      </c>
      <c r="E21" s="29" t="s">
        <v>1032</v>
      </c>
      <c r="F21" s="29">
        <v>9.7837900000000005E-2</v>
      </c>
      <c r="G21" s="29">
        <v>7.0404899999999999E-3</v>
      </c>
      <c r="H21" s="29">
        <v>1</v>
      </c>
      <c r="I21" s="29">
        <v>1</v>
      </c>
      <c r="J21" s="29">
        <v>2</v>
      </c>
      <c r="K21" s="29" t="s">
        <v>73</v>
      </c>
      <c r="L21" s="29" t="s">
        <v>1033</v>
      </c>
      <c r="M21" s="29">
        <v>0</v>
      </c>
      <c r="N21" s="29">
        <v>1030.5842700000001</v>
      </c>
      <c r="O21" s="29">
        <v>0</v>
      </c>
      <c r="P21" s="29">
        <v>99.7</v>
      </c>
      <c r="Q21" s="29">
        <v>120.1</v>
      </c>
      <c r="R21" s="29">
        <v>7.02</v>
      </c>
      <c r="S21" s="29">
        <v>15.77</v>
      </c>
      <c r="T21" s="29" t="s">
        <v>51</v>
      </c>
      <c r="U21" s="29" t="s">
        <v>50</v>
      </c>
      <c r="V21" s="29" t="s">
        <v>50</v>
      </c>
      <c r="W21" s="29" t="s">
        <v>50</v>
      </c>
      <c r="X21" s="29" t="s">
        <v>50</v>
      </c>
      <c r="Y21" s="29" t="s">
        <v>50</v>
      </c>
      <c r="Z21" s="29" t="s">
        <v>50</v>
      </c>
      <c r="AA21" s="29" t="s">
        <v>50</v>
      </c>
      <c r="AB21" s="29" t="s">
        <v>50</v>
      </c>
      <c r="AC21" s="29" t="s">
        <v>50</v>
      </c>
      <c r="AD21" s="29" t="s">
        <v>50</v>
      </c>
      <c r="AE21" s="29" t="s">
        <v>973</v>
      </c>
      <c r="AF21" s="29" t="s">
        <v>50</v>
      </c>
      <c r="AG21" s="29" t="s">
        <v>51</v>
      </c>
      <c r="AH21" s="29">
        <v>-0.48</v>
      </c>
      <c r="AI21" s="29" t="s">
        <v>51</v>
      </c>
      <c r="AJ21" s="29">
        <v>1.895E-3</v>
      </c>
      <c r="AK21" s="29" t="s">
        <v>51</v>
      </c>
      <c r="AL21" s="29">
        <v>2.5430000000000001E-2</v>
      </c>
      <c r="AM21" s="29">
        <v>2.2799999999999998</v>
      </c>
      <c r="AN21" s="29" t="s">
        <v>51</v>
      </c>
      <c r="AO21" s="29">
        <v>94.1</v>
      </c>
      <c r="AP21" s="29">
        <v>100</v>
      </c>
      <c r="AQ21" s="29">
        <v>99.4</v>
      </c>
      <c r="AR21" s="29">
        <v>114.2</v>
      </c>
      <c r="AS21" s="29">
        <v>96</v>
      </c>
      <c r="AT21" s="29">
        <v>144.19999999999999</v>
      </c>
      <c r="AU21" s="29">
        <v>152.30000000000001</v>
      </c>
      <c r="AV21" s="29">
        <v>118.8</v>
      </c>
      <c r="AW21" s="29">
        <v>103.1</v>
      </c>
      <c r="AX21" s="29">
        <v>120.1</v>
      </c>
      <c r="AY21" s="29">
        <f t="shared" si="1"/>
        <v>1.2676196148501093</v>
      </c>
      <c r="AZ21" s="29">
        <f t="shared" si="0"/>
        <v>8.0779721426650714E-2</v>
      </c>
    </row>
    <row r="22" spans="1:52" x14ac:dyDescent="0.2">
      <c r="A22" s="47" t="s">
        <v>56</v>
      </c>
      <c r="B22" s="29" t="s">
        <v>76</v>
      </c>
      <c r="C22" s="29" t="s">
        <v>1035</v>
      </c>
      <c r="D22" s="29" t="s">
        <v>1036</v>
      </c>
      <c r="E22" s="29" t="s">
        <v>1037</v>
      </c>
      <c r="F22" s="29">
        <v>0.25241999999999998</v>
      </c>
      <c r="G22" s="29">
        <v>1.89251E-2</v>
      </c>
      <c r="H22" s="29">
        <v>1</v>
      </c>
      <c r="I22" s="29">
        <v>1</v>
      </c>
      <c r="J22" s="29">
        <v>3</v>
      </c>
      <c r="K22" s="29" t="s">
        <v>75</v>
      </c>
      <c r="L22" s="29" t="s">
        <v>1038</v>
      </c>
      <c r="M22" s="29">
        <v>1</v>
      </c>
      <c r="N22" s="29">
        <v>1901.0594799999999</v>
      </c>
      <c r="O22" s="29">
        <v>2</v>
      </c>
      <c r="P22" s="29">
        <v>1016.8</v>
      </c>
      <c r="Q22" s="29">
        <v>1018.5</v>
      </c>
      <c r="R22" s="29">
        <v>4.1399999999999997</v>
      </c>
      <c r="S22" s="29">
        <v>1.67</v>
      </c>
      <c r="T22" s="29" t="s">
        <v>51</v>
      </c>
      <c r="U22" s="29" t="s">
        <v>50</v>
      </c>
      <c r="V22" s="29" t="s">
        <v>50</v>
      </c>
      <c r="W22" s="29" t="s">
        <v>50</v>
      </c>
      <c r="X22" s="29" t="s">
        <v>50</v>
      </c>
      <c r="Y22" s="29" t="s">
        <v>50</v>
      </c>
      <c r="Z22" s="29" t="s">
        <v>50</v>
      </c>
      <c r="AA22" s="29" t="s">
        <v>50</v>
      </c>
      <c r="AB22" s="29" t="s">
        <v>50</v>
      </c>
      <c r="AC22" s="29" t="s">
        <v>50</v>
      </c>
      <c r="AD22" s="29" t="s">
        <v>50</v>
      </c>
      <c r="AE22" s="29" t="s">
        <v>50</v>
      </c>
      <c r="AF22" s="29" t="s">
        <v>973</v>
      </c>
      <c r="AG22" s="29">
        <v>-2.17</v>
      </c>
      <c r="AH22" s="29" t="s">
        <v>51</v>
      </c>
      <c r="AI22" s="29">
        <v>5.8919999999999997E-3</v>
      </c>
      <c r="AJ22" s="29" t="s">
        <v>51</v>
      </c>
      <c r="AK22" s="29">
        <v>9.8540000000000003E-2</v>
      </c>
      <c r="AL22" s="29" t="s">
        <v>51</v>
      </c>
      <c r="AM22" s="29" t="s">
        <v>51</v>
      </c>
      <c r="AN22" s="29">
        <v>2</v>
      </c>
      <c r="AO22" s="29">
        <v>1022.8</v>
      </c>
      <c r="AP22" s="29">
        <v>1062.2</v>
      </c>
      <c r="AQ22" s="29">
        <v>1010.9</v>
      </c>
      <c r="AR22" s="29">
        <v>956.2</v>
      </c>
      <c r="AS22" s="29">
        <v>1055.0999999999999</v>
      </c>
      <c r="AT22" s="29">
        <v>1018.5</v>
      </c>
      <c r="AU22" s="29">
        <v>1042.7</v>
      </c>
      <c r="AV22" s="29">
        <v>1001.7</v>
      </c>
      <c r="AW22" s="29">
        <v>1001.1</v>
      </c>
      <c r="AX22" s="29">
        <v>1020</v>
      </c>
      <c r="AY22" s="29">
        <f t="shared" si="1"/>
        <v>0.9954573934837091</v>
      </c>
      <c r="AZ22" s="29">
        <f t="shared" si="0"/>
        <v>0.74767413275320904</v>
      </c>
    </row>
    <row r="23" spans="1:52" x14ac:dyDescent="0.2">
      <c r="A23" s="47" t="s">
        <v>50</v>
      </c>
      <c r="B23" s="29" t="s">
        <v>78</v>
      </c>
      <c r="C23" s="29" t="s">
        <v>1039</v>
      </c>
      <c r="D23" s="29" t="s">
        <v>1040</v>
      </c>
      <c r="E23" s="29" t="s">
        <v>1041</v>
      </c>
      <c r="F23" s="29">
        <v>2.3588399999999999E-2</v>
      </c>
      <c r="G23" s="29">
        <v>1.07996E-3</v>
      </c>
      <c r="H23" s="29">
        <v>1</v>
      </c>
      <c r="I23" s="29">
        <v>2</v>
      </c>
      <c r="J23" s="29">
        <v>2</v>
      </c>
      <c r="K23" s="29" t="s">
        <v>77</v>
      </c>
      <c r="L23" s="29" t="s">
        <v>1042</v>
      </c>
      <c r="M23" s="29">
        <v>0</v>
      </c>
      <c r="N23" s="29">
        <v>2831.4123100000002</v>
      </c>
      <c r="O23" s="29">
        <v>0</v>
      </c>
      <c r="P23" s="29">
        <v>28.7</v>
      </c>
      <c r="Q23" s="29">
        <v>23.8</v>
      </c>
      <c r="R23" s="29">
        <v>21.25</v>
      </c>
      <c r="S23" s="29">
        <v>34.409999999999997</v>
      </c>
      <c r="T23" s="29" t="s">
        <v>51</v>
      </c>
      <c r="U23" s="29" t="s">
        <v>50</v>
      </c>
      <c r="V23" s="29" t="s">
        <v>50</v>
      </c>
      <c r="W23" s="29" t="s">
        <v>50</v>
      </c>
      <c r="X23" s="29" t="s">
        <v>50</v>
      </c>
      <c r="Y23" s="29" t="s">
        <v>50</v>
      </c>
      <c r="Z23" s="29" t="s">
        <v>50</v>
      </c>
      <c r="AA23" s="29" t="s">
        <v>50</v>
      </c>
      <c r="AB23" s="29" t="s">
        <v>50</v>
      </c>
      <c r="AC23" s="29" t="s">
        <v>50</v>
      </c>
      <c r="AD23" s="29" t="s">
        <v>50</v>
      </c>
      <c r="AE23" s="29" t="s">
        <v>50</v>
      </c>
      <c r="AF23" s="29" t="s">
        <v>50</v>
      </c>
      <c r="AG23" s="29">
        <v>13.84</v>
      </c>
      <c r="AH23" s="29">
        <v>13.84</v>
      </c>
      <c r="AI23" s="29">
        <v>3.1760000000000002E-4</v>
      </c>
      <c r="AJ23" s="29">
        <v>3.2810000000000001E-4</v>
      </c>
      <c r="AK23" s="29">
        <v>6.6230000000000004E-3</v>
      </c>
      <c r="AL23" s="29">
        <v>4.5830000000000003E-3</v>
      </c>
      <c r="AM23" s="29">
        <v>4</v>
      </c>
      <c r="AN23" s="29">
        <v>29</v>
      </c>
      <c r="AO23" s="29">
        <v>22</v>
      </c>
      <c r="AP23" s="29">
        <v>34.6</v>
      </c>
      <c r="AQ23" s="29">
        <v>33.1</v>
      </c>
      <c r="AR23" s="29">
        <v>21.3</v>
      </c>
      <c r="AS23" s="29">
        <v>32.6</v>
      </c>
      <c r="AT23" s="29">
        <v>45.5</v>
      </c>
      <c r="AU23" s="29">
        <v>22.3</v>
      </c>
      <c r="AV23" s="29">
        <v>23.5</v>
      </c>
      <c r="AW23" s="29">
        <v>26.5</v>
      </c>
      <c r="AX23" s="29">
        <v>23.8</v>
      </c>
      <c r="AY23" s="29">
        <f t="shared" si="1"/>
        <v>0.98607242339832879</v>
      </c>
      <c r="AZ23" s="29">
        <f t="shared" si="0"/>
        <v>0.95529635871421492</v>
      </c>
    </row>
    <row r="24" spans="1:52" x14ac:dyDescent="0.2">
      <c r="A24" s="47" t="s">
        <v>50</v>
      </c>
      <c r="B24" s="29" t="s">
        <v>78</v>
      </c>
      <c r="C24" s="29" t="s">
        <v>1039</v>
      </c>
      <c r="D24" s="29" t="s">
        <v>1043</v>
      </c>
      <c r="E24" s="29" t="s">
        <v>1044</v>
      </c>
      <c r="F24" s="29">
        <v>2.7333799999999998E-6</v>
      </c>
      <c r="G24" s="29">
        <v>0</v>
      </c>
      <c r="H24" s="29">
        <v>1</v>
      </c>
      <c r="I24" s="29">
        <v>2</v>
      </c>
      <c r="J24" s="29">
        <v>2</v>
      </c>
      <c r="K24" s="29" t="s">
        <v>77</v>
      </c>
      <c r="L24" s="29" t="s">
        <v>1042</v>
      </c>
      <c r="M24" s="29">
        <v>0</v>
      </c>
      <c r="N24" s="29">
        <v>2830.4283</v>
      </c>
      <c r="O24" s="29">
        <v>0</v>
      </c>
      <c r="P24" s="29">
        <v>25.9</v>
      </c>
      <c r="Q24" s="29">
        <v>25.7</v>
      </c>
      <c r="R24" s="29">
        <v>10.56</v>
      </c>
      <c r="S24" s="29">
        <v>9.69</v>
      </c>
      <c r="T24" s="29" t="s">
        <v>51</v>
      </c>
      <c r="U24" s="29" t="s">
        <v>50</v>
      </c>
      <c r="V24" s="29" t="s">
        <v>50</v>
      </c>
      <c r="W24" s="29" t="s">
        <v>50</v>
      </c>
      <c r="X24" s="29" t="s">
        <v>50</v>
      </c>
      <c r="Y24" s="29" t="s">
        <v>50</v>
      </c>
      <c r="Z24" s="29" t="s">
        <v>50</v>
      </c>
      <c r="AA24" s="29" t="s">
        <v>50</v>
      </c>
      <c r="AB24" s="29" t="s">
        <v>50</v>
      </c>
      <c r="AC24" s="29" t="s">
        <v>50</v>
      </c>
      <c r="AD24" s="29" t="s">
        <v>50</v>
      </c>
      <c r="AE24" s="29" t="s">
        <v>50</v>
      </c>
      <c r="AF24" s="29" t="s">
        <v>50</v>
      </c>
      <c r="AG24" s="29">
        <v>1.65</v>
      </c>
      <c r="AH24" s="29">
        <v>1.65</v>
      </c>
      <c r="AI24" s="29">
        <v>0</v>
      </c>
      <c r="AJ24" s="29">
        <v>0</v>
      </c>
      <c r="AK24" s="29">
        <v>2.6269999999999999E-7</v>
      </c>
      <c r="AL24" s="29">
        <v>6.0329999999999997E-6</v>
      </c>
      <c r="AM24" s="29">
        <v>5.89</v>
      </c>
      <c r="AN24" s="29">
        <v>50</v>
      </c>
      <c r="AO24" s="29">
        <v>27.8</v>
      </c>
      <c r="AP24" s="29">
        <v>26.5</v>
      </c>
      <c r="AQ24" s="29">
        <v>25.4</v>
      </c>
      <c r="AR24" s="29">
        <v>20.7</v>
      </c>
      <c r="AS24" s="29">
        <v>23</v>
      </c>
      <c r="AT24" s="29">
        <v>25.9</v>
      </c>
      <c r="AU24" s="29">
        <v>24.8</v>
      </c>
      <c r="AV24" s="29">
        <v>26.7</v>
      </c>
      <c r="AW24" s="29">
        <v>25.7</v>
      </c>
      <c r="AX24" s="29">
        <v>20.6</v>
      </c>
      <c r="AY24" s="29">
        <f t="shared" si="1"/>
        <v>1.0024311183144248</v>
      </c>
      <c r="AZ24" s="29">
        <f t="shared" si="0"/>
        <v>0.96775912089223537</v>
      </c>
    </row>
    <row r="25" spans="1:52" x14ac:dyDescent="0.2">
      <c r="A25" s="47" t="s">
        <v>50</v>
      </c>
      <c r="B25" s="29" t="s">
        <v>80</v>
      </c>
      <c r="C25" s="29" t="s">
        <v>1045</v>
      </c>
      <c r="D25" s="29" t="s">
        <v>1046</v>
      </c>
      <c r="E25" s="29" t="s">
        <v>1047</v>
      </c>
      <c r="F25" s="29">
        <v>1.0073E-2</v>
      </c>
      <c r="G25" s="29">
        <v>5.20251E-4</v>
      </c>
      <c r="H25" s="29">
        <v>1</v>
      </c>
      <c r="I25" s="29">
        <v>2</v>
      </c>
      <c r="J25" s="29">
        <v>6</v>
      </c>
      <c r="K25" s="29" t="s">
        <v>79</v>
      </c>
      <c r="L25" s="29" t="s">
        <v>1048</v>
      </c>
      <c r="M25" s="29">
        <v>0</v>
      </c>
      <c r="N25" s="29">
        <v>2502.38409</v>
      </c>
      <c r="O25" s="29">
        <v>0</v>
      </c>
      <c r="P25" s="29">
        <v>1016.8</v>
      </c>
      <c r="Q25" s="29">
        <v>885.8</v>
      </c>
      <c r="R25" s="29">
        <v>7.49</v>
      </c>
      <c r="S25" s="29">
        <v>3.82</v>
      </c>
      <c r="T25" s="29" t="s">
        <v>51</v>
      </c>
      <c r="U25" s="29" t="s">
        <v>50</v>
      </c>
      <c r="V25" s="29" t="s">
        <v>50</v>
      </c>
      <c r="W25" s="29" t="s">
        <v>50</v>
      </c>
      <c r="X25" s="29" t="s">
        <v>50</v>
      </c>
      <c r="Y25" s="29" t="s">
        <v>50</v>
      </c>
      <c r="Z25" s="29" t="s">
        <v>50</v>
      </c>
      <c r="AA25" s="29" t="s">
        <v>50</v>
      </c>
      <c r="AB25" s="29" t="s">
        <v>50</v>
      </c>
      <c r="AC25" s="29" t="s">
        <v>50</v>
      </c>
      <c r="AD25" s="29" t="s">
        <v>50</v>
      </c>
      <c r="AE25" s="29" t="s">
        <v>50</v>
      </c>
      <c r="AF25" s="29" t="s">
        <v>50</v>
      </c>
      <c r="AG25" s="29">
        <v>0.62</v>
      </c>
      <c r="AH25" s="29">
        <v>3.12</v>
      </c>
      <c r="AI25" s="29">
        <v>5.208E-3</v>
      </c>
      <c r="AJ25" s="29">
        <v>1.4530000000000001E-3</v>
      </c>
      <c r="AK25" s="29">
        <v>8.7480000000000002E-2</v>
      </c>
      <c r="AL25" s="29">
        <v>2.0670000000000001E-2</v>
      </c>
      <c r="AM25" s="29">
        <v>3.62</v>
      </c>
      <c r="AN25" s="29">
        <v>13</v>
      </c>
      <c r="AO25" s="29">
        <v>886.8</v>
      </c>
      <c r="AP25" s="29">
        <v>1001.5</v>
      </c>
      <c r="AQ25" s="29">
        <v>1050.7</v>
      </c>
      <c r="AR25" s="29">
        <v>1032.3</v>
      </c>
      <c r="AS25" s="29">
        <v>905.3</v>
      </c>
      <c r="AT25" s="29">
        <v>876.6</v>
      </c>
      <c r="AU25" s="29">
        <v>876.3</v>
      </c>
      <c r="AV25" s="29">
        <v>915.2</v>
      </c>
      <c r="AW25" s="29">
        <v>957</v>
      </c>
      <c r="AX25" s="29">
        <v>885.8</v>
      </c>
      <c r="AY25" s="29">
        <f t="shared" si="1"/>
        <v>0.92500922774063898</v>
      </c>
      <c r="AZ25" s="29">
        <f t="shared" si="0"/>
        <v>4.7770447627124984E-2</v>
      </c>
    </row>
    <row r="26" spans="1:52" x14ac:dyDescent="0.2">
      <c r="A26" s="47" t="s">
        <v>50</v>
      </c>
      <c r="B26" s="29" t="s">
        <v>80</v>
      </c>
      <c r="C26" s="29" t="s">
        <v>1049</v>
      </c>
      <c r="D26" s="29" t="s">
        <v>1050</v>
      </c>
      <c r="E26" s="29" t="s">
        <v>1051</v>
      </c>
      <c r="F26" s="29">
        <v>1.7004600000000002E-2</v>
      </c>
      <c r="G26" s="29">
        <v>7.9934400000000001E-4</v>
      </c>
      <c r="H26" s="29">
        <v>1</v>
      </c>
      <c r="I26" s="29">
        <v>3</v>
      </c>
      <c r="J26" s="29">
        <v>2</v>
      </c>
      <c r="K26" s="29" t="s">
        <v>79</v>
      </c>
      <c r="L26" s="29" t="s">
        <v>1052</v>
      </c>
      <c r="M26" s="29">
        <v>0</v>
      </c>
      <c r="N26" s="29">
        <v>1819.03657</v>
      </c>
      <c r="O26" s="29">
        <v>0</v>
      </c>
      <c r="P26" s="29" t="s">
        <v>51</v>
      </c>
      <c r="Q26" s="29" t="s">
        <v>51</v>
      </c>
      <c r="R26" s="29" t="s">
        <v>51</v>
      </c>
      <c r="S26" s="29" t="s">
        <v>51</v>
      </c>
      <c r="T26" s="29" t="s">
        <v>982</v>
      </c>
      <c r="U26" s="29" t="s">
        <v>50</v>
      </c>
      <c r="V26" s="29" t="s">
        <v>50</v>
      </c>
      <c r="W26" s="29" t="s">
        <v>50</v>
      </c>
      <c r="X26" s="29" t="s">
        <v>50</v>
      </c>
      <c r="Y26" s="29" t="s">
        <v>50</v>
      </c>
      <c r="Z26" s="29" t="s">
        <v>50</v>
      </c>
      <c r="AA26" s="29" t="s">
        <v>50</v>
      </c>
      <c r="AB26" s="29" t="s">
        <v>50</v>
      </c>
      <c r="AC26" s="29" t="s">
        <v>50</v>
      </c>
      <c r="AD26" s="29" t="s">
        <v>50</v>
      </c>
      <c r="AE26" s="29" t="s">
        <v>50</v>
      </c>
      <c r="AF26" s="29" t="s">
        <v>50</v>
      </c>
      <c r="AG26" s="29">
        <v>0.54</v>
      </c>
      <c r="AH26" s="29">
        <v>0.54</v>
      </c>
      <c r="AI26" s="29">
        <v>2.4269999999999999E-4</v>
      </c>
      <c r="AJ26" s="29">
        <v>3.5799999999999997E-4</v>
      </c>
      <c r="AK26" s="29">
        <v>4.5929999999999999E-3</v>
      </c>
      <c r="AL26" s="29">
        <v>5.1330000000000004E-3</v>
      </c>
      <c r="AM26" s="29">
        <v>2.4700000000000002</v>
      </c>
      <c r="AN26" s="29">
        <v>5</v>
      </c>
      <c r="AO26" s="29" t="s">
        <v>51</v>
      </c>
      <c r="AP26" s="29" t="s">
        <v>51</v>
      </c>
      <c r="AQ26" s="29" t="s">
        <v>51</v>
      </c>
      <c r="AR26" s="29" t="s">
        <v>51</v>
      </c>
      <c r="AS26" s="29" t="s">
        <v>51</v>
      </c>
      <c r="AT26" s="29" t="s">
        <v>51</v>
      </c>
      <c r="AU26" s="29" t="s">
        <v>51</v>
      </c>
      <c r="AV26" s="29" t="s">
        <v>51</v>
      </c>
      <c r="AW26" s="29" t="s">
        <v>51</v>
      </c>
      <c r="AX26" s="29" t="s">
        <v>51</v>
      </c>
      <c r="AY26" s="29" t="e">
        <f t="shared" si="1"/>
        <v>#DIV/0!</v>
      </c>
      <c r="AZ26" s="29" t="e">
        <f t="shared" si="0"/>
        <v>#DIV/0!</v>
      </c>
    </row>
    <row r="27" spans="1:52" x14ac:dyDescent="0.2">
      <c r="A27" s="47" t="s">
        <v>56</v>
      </c>
      <c r="B27" s="29" t="s">
        <v>80</v>
      </c>
      <c r="C27" s="29" t="s">
        <v>1053</v>
      </c>
      <c r="D27" s="29" t="s">
        <v>1054</v>
      </c>
      <c r="E27" s="29" t="s">
        <v>1055</v>
      </c>
      <c r="F27" s="29">
        <v>0.14929000000000001</v>
      </c>
      <c r="G27" s="29">
        <v>1.0792899999999999E-2</v>
      </c>
      <c r="H27" s="29">
        <v>1</v>
      </c>
      <c r="I27" s="29">
        <v>3</v>
      </c>
      <c r="J27" s="29">
        <v>2</v>
      </c>
      <c r="K27" s="29" t="s">
        <v>79</v>
      </c>
      <c r="L27" s="29" t="s">
        <v>1056</v>
      </c>
      <c r="M27" s="29">
        <v>0</v>
      </c>
      <c r="N27" s="29">
        <v>1123.67851</v>
      </c>
      <c r="O27" s="29">
        <v>0</v>
      </c>
      <c r="P27" s="29">
        <v>462.3</v>
      </c>
      <c r="Q27" s="29">
        <v>467.4</v>
      </c>
      <c r="R27" s="29">
        <v>10.15</v>
      </c>
      <c r="S27" s="29">
        <v>4.3899999999999997</v>
      </c>
      <c r="T27" s="29" t="s">
        <v>51</v>
      </c>
      <c r="U27" s="29" t="s">
        <v>50</v>
      </c>
      <c r="V27" s="29" t="s">
        <v>50</v>
      </c>
      <c r="W27" s="29" t="s">
        <v>50</v>
      </c>
      <c r="X27" s="29" t="s">
        <v>50</v>
      </c>
      <c r="Y27" s="29" t="s">
        <v>50</v>
      </c>
      <c r="Z27" s="29" t="s">
        <v>50</v>
      </c>
      <c r="AA27" s="29" t="s">
        <v>50</v>
      </c>
      <c r="AB27" s="29" t="s">
        <v>50</v>
      </c>
      <c r="AC27" s="29" t="s">
        <v>50</v>
      </c>
      <c r="AD27" s="29" t="s">
        <v>50</v>
      </c>
      <c r="AE27" s="29" t="s">
        <v>50</v>
      </c>
      <c r="AF27" s="29" t="s">
        <v>50</v>
      </c>
      <c r="AG27" s="29">
        <v>-0.43</v>
      </c>
      <c r="AH27" s="29">
        <v>-0.43</v>
      </c>
      <c r="AI27" s="29">
        <v>4.8459999999999996E-3</v>
      </c>
      <c r="AJ27" s="29">
        <v>3.2810000000000001E-3</v>
      </c>
      <c r="AK27" s="29">
        <v>8.2540000000000002E-2</v>
      </c>
      <c r="AL27" s="29">
        <v>4.3150000000000001E-2</v>
      </c>
      <c r="AM27" s="29">
        <v>1.39</v>
      </c>
      <c r="AN27" s="29">
        <v>0</v>
      </c>
      <c r="AO27" s="29">
        <v>502.6</v>
      </c>
      <c r="AP27" s="29">
        <v>462.8</v>
      </c>
      <c r="AQ27" s="29">
        <v>504</v>
      </c>
      <c r="AR27" s="29">
        <v>409.9</v>
      </c>
      <c r="AS27" s="29">
        <v>392.7</v>
      </c>
      <c r="AT27" s="29">
        <v>488.1</v>
      </c>
      <c r="AU27" s="29">
        <v>456.9</v>
      </c>
      <c r="AV27" s="29">
        <v>467.4</v>
      </c>
      <c r="AW27" s="29">
        <v>469.1</v>
      </c>
      <c r="AX27" s="29">
        <v>432.5</v>
      </c>
      <c r="AY27" s="29">
        <f t="shared" si="1"/>
        <v>1.0184859154929577</v>
      </c>
      <c r="AZ27" s="29">
        <f t="shared" si="0"/>
        <v>0.66118420755055651</v>
      </c>
    </row>
    <row r="28" spans="1:52" x14ac:dyDescent="0.2">
      <c r="A28" s="47" t="s">
        <v>50</v>
      </c>
      <c r="B28" s="29" t="s">
        <v>82</v>
      </c>
      <c r="C28" s="29" t="s">
        <v>1057</v>
      </c>
      <c r="D28" s="29" t="s">
        <v>1058</v>
      </c>
      <c r="E28" s="29" t="s">
        <v>1059</v>
      </c>
      <c r="F28" s="29">
        <v>3.65561E-9</v>
      </c>
      <c r="G28" s="29">
        <v>0</v>
      </c>
      <c r="H28" s="29">
        <v>1</v>
      </c>
      <c r="I28" s="29">
        <v>1</v>
      </c>
      <c r="J28" s="29">
        <v>4</v>
      </c>
      <c r="K28" s="29" t="s">
        <v>81</v>
      </c>
      <c r="L28" s="29" t="s">
        <v>1060</v>
      </c>
      <c r="M28" s="29">
        <v>0</v>
      </c>
      <c r="N28" s="29">
        <v>4258.2178100000001</v>
      </c>
      <c r="O28" s="29">
        <v>0</v>
      </c>
      <c r="P28" s="29">
        <v>42.9</v>
      </c>
      <c r="Q28" s="29">
        <v>49.1</v>
      </c>
      <c r="R28" s="29">
        <v>7.93</v>
      </c>
      <c r="S28" s="29">
        <v>10.38</v>
      </c>
      <c r="T28" s="29" t="s">
        <v>51</v>
      </c>
      <c r="U28" s="29" t="s">
        <v>50</v>
      </c>
      <c r="V28" s="29" t="s">
        <v>50</v>
      </c>
      <c r="W28" s="29" t="s">
        <v>50</v>
      </c>
      <c r="X28" s="29" t="s">
        <v>50</v>
      </c>
      <c r="Y28" s="29" t="s">
        <v>50</v>
      </c>
      <c r="Z28" s="29" t="s">
        <v>50</v>
      </c>
      <c r="AA28" s="29" t="s">
        <v>50</v>
      </c>
      <c r="AB28" s="29" t="s">
        <v>50</v>
      </c>
      <c r="AC28" s="29" t="s">
        <v>50</v>
      </c>
      <c r="AD28" s="29" t="s">
        <v>50</v>
      </c>
      <c r="AE28" s="29" t="s">
        <v>50</v>
      </c>
      <c r="AF28" s="29" t="s">
        <v>50</v>
      </c>
      <c r="AG28" s="29">
        <v>4.83</v>
      </c>
      <c r="AH28" s="29">
        <v>4.83</v>
      </c>
      <c r="AI28" s="29">
        <v>0</v>
      </c>
      <c r="AJ28" s="29">
        <v>0</v>
      </c>
      <c r="AK28" s="29">
        <v>2.8299999999999999E-9</v>
      </c>
      <c r="AL28" s="29">
        <v>6.9969999999999997E-9</v>
      </c>
      <c r="AM28" s="29">
        <v>5.98</v>
      </c>
      <c r="AN28" s="29">
        <v>32</v>
      </c>
      <c r="AO28" s="29">
        <v>41.1</v>
      </c>
      <c r="AP28" s="29">
        <v>47.4</v>
      </c>
      <c r="AQ28" s="29">
        <v>44.7</v>
      </c>
      <c r="AR28" s="29">
        <v>40.200000000000003</v>
      </c>
      <c r="AS28" s="29">
        <v>41</v>
      </c>
      <c r="AT28" s="29">
        <v>40.200000000000003</v>
      </c>
      <c r="AU28" s="29">
        <v>41.5</v>
      </c>
      <c r="AV28" s="29">
        <v>49.1</v>
      </c>
      <c r="AW28" s="29">
        <v>50.2</v>
      </c>
      <c r="AX28" s="29">
        <v>49.3</v>
      </c>
      <c r="AY28" s="29">
        <f t="shared" si="1"/>
        <v>1.0741604477611941</v>
      </c>
      <c r="AZ28" s="29">
        <f t="shared" si="0"/>
        <v>0.34080569736927763</v>
      </c>
    </row>
    <row r="29" spans="1:52" x14ac:dyDescent="0.2">
      <c r="A29" s="47" t="s">
        <v>50</v>
      </c>
      <c r="B29" s="29" t="s">
        <v>82</v>
      </c>
      <c r="C29" s="29" t="s">
        <v>1057</v>
      </c>
      <c r="D29" s="29" t="s">
        <v>1061</v>
      </c>
      <c r="E29" s="29" t="s">
        <v>1059</v>
      </c>
      <c r="F29" s="29">
        <v>1.4620199999999999E-13</v>
      </c>
      <c r="G29" s="29">
        <v>0</v>
      </c>
      <c r="H29" s="29">
        <v>1</v>
      </c>
      <c r="I29" s="29">
        <v>1</v>
      </c>
      <c r="J29" s="29">
        <v>6</v>
      </c>
      <c r="K29" s="29" t="s">
        <v>81</v>
      </c>
      <c r="L29" s="29" t="s">
        <v>1060</v>
      </c>
      <c r="M29" s="29">
        <v>0</v>
      </c>
      <c r="N29" s="29">
        <v>4257.2337900000002</v>
      </c>
      <c r="O29" s="29">
        <v>0</v>
      </c>
      <c r="P29" s="29">
        <v>146.69999999999999</v>
      </c>
      <c r="Q29" s="29">
        <v>165</v>
      </c>
      <c r="R29" s="29">
        <v>5.72</v>
      </c>
      <c r="S29" s="29">
        <v>6.87</v>
      </c>
      <c r="T29" s="29" t="s">
        <v>51</v>
      </c>
      <c r="U29" s="29" t="s">
        <v>50</v>
      </c>
      <c r="V29" s="29" t="s">
        <v>50</v>
      </c>
      <c r="W29" s="29" t="s">
        <v>50</v>
      </c>
      <c r="X29" s="29" t="s">
        <v>50</v>
      </c>
      <c r="Y29" s="29" t="s">
        <v>50</v>
      </c>
      <c r="Z29" s="29" t="s">
        <v>50</v>
      </c>
      <c r="AA29" s="29" t="s">
        <v>50</v>
      </c>
      <c r="AB29" s="29" t="s">
        <v>50</v>
      </c>
      <c r="AC29" s="29" t="s">
        <v>50</v>
      </c>
      <c r="AD29" s="29" t="s">
        <v>50</v>
      </c>
      <c r="AE29" s="29" t="s">
        <v>50</v>
      </c>
      <c r="AF29" s="29" t="s">
        <v>50</v>
      </c>
      <c r="AG29" s="29">
        <v>-0.56000000000000005</v>
      </c>
      <c r="AH29" s="29">
        <v>-0.56000000000000005</v>
      </c>
      <c r="AI29" s="29">
        <v>0</v>
      </c>
      <c r="AJ29" s="29">
        <v>0</v>
      </c>
      <c r="AK29" s="29">
        <v>2.1700000000000002E-14</v>
      </c>
      <c r="AL29" s="29">
        <v>1.8509999999999999E-11</v>
      </c>
      <c r="AM29" s="29">
        <v>9.39</v>
      </c>
      <c r="AN29" s="29">
        <v>69</v>
      </c>
      <c r="AO29" s="29">
        <v>143.4</v>
      </c>
      <c r="AP29" s="29">
        <v>146.30000000000001</v>
      </c>
      <c r="AQ29" s="29">
        <v>147.19999999999999</v>
      </c>
      <c r="AR29" s="29">
        <v>140.1</v>
      </c>
      <c r="AS29" s="29">
        <v>164.3</v>
      </c>
      <c r="AT29" s="29">
        <v>165</v>
      </c>
      <c r="AU29" s="29">
        <v>165.7</v>
      </c>
      <c r="AV29" s="29">
        <v>157.19999999999999</v>
      </c>
      <c r="AW29" s="29">
        <v>141</v>
      </c>
      <c r="AX29" s="29">
        <v>167.5</v>
      </c>
      <c r="AY29" s="29">
        <f t="shared" si="1"/>
        <v>1.0743288816943208</v>
      </c>
      <c r="AZ29" s="29">
        <f t="shared" si="0"/>
        <v>5.7188588079243922E-2</v>
      </c>
    </row>
    <row r="30" spans="1:52" x14ac:dyDescent="0.2">
      <c r="A30" s="47" t="s">
        <v>50</v>
      </c>
      <c r="B30" s="29" t="s">
        <v>82</v>
      </c>
      <c r="C30" s="29" t="s">
        <v>1057</v>
      </c>
      <c r="D30" s="29" t="s">
        <v>1062</v>
      </c>
      <c r="E30" s="29" t="s">
        <v>1063</v>
      </c>
      <c r="F30" s="29">
        <v>5.2812499999999998E-2</v>
      </c>
      <c r="G30" s="29">
        <v>3.7679599999999999E-3</v>
      </c>
      <c r="H30" s="29">
        <v>1</v>
      </c>
      <c r="I30" s="29">
        <v>1</v>
      </c>
      <c r="J30" s="29">
        <v>1</v>
      </c>
      <c r="K30" s="29" t="s">
        <v>81</v>
      </c>
      <c r="L30" s="29" t="s">
        <v>1060</v>
      </c>
      <c r="M30" s="29">
        <v>0</v>
      </c>
      <c r="N30" s="29">
        <v>4259.2018200000002</v>
      </c>
      <c r="O30" s="29">
        <v>0</v>
      </c>
      <c r="P30" s="29" t="s">
        <v>51</v>
      </c>
      <c r="Q30" s="29" t="s">
        <v>51</v>
      </c>
      <c r="R30" s="29" t="s">
        <v>51</v>
      </c>
      <c r="S30" s="29" t="s">
        <v>51</v>
      </c>
      <c r="T30" s="29" t="s">
        <v>982</v>
      </c>
      <c r="U30" s="29" t="s">
        <v>50</v>
      </c>
      <c r="V30" s="29" t="s">
        <v>50</v>
      </c>
      <c r="W30" s="29" t="s">
        <v>50</v>
      </c>
      <c r="X30" s="29" t="s">
        <v>50</v>
      </c>
      <c r="Y30" s="29" t="s">
        <v>50</v>
      </c>
      <c r="Z30" s="29" t="s">
        <v>50</v>
      </c>
      <c r="AA30" s="29" t="s">
        <v>50</v>
      </c>
      <c r="AB30" s="29" t="s">
        <v>50</v>
      </c>
      <c r="AC30" s="29" t="s">
        <v>50</v>
      </c>
      <c r="AD30" s="29" t="s">
        <v>50</v>
      </c>
      <c r="AE30" s="29" t="s">
        <v>973</v>
      </c>
      <c r="AF30" s="29" t="s">
        <v>50</v>
      </c>
      <c r="AG30" s="29" t="s">
        <v>51</v>
      </c>
      <c r="AH30" s="29">
        <v>7.38</v>
      </c>
      <c r="AI30" s="29" t="s">
        <v>51</v>
      </c>
      <c r="AJ30" s="29">
        <v>8.3270000000000002E-4</v>
      </c>
      <c r="AK30" s="29" t="s">
        <v>51</v>
      </c>
      <c r="AL30" s="29">
        <v>1.188E-2</v>
      </c>
      <c r="AM30" s="29">
        <v>3.26</v>
      </c>
      <c r="AN30" s="29" t="s">
        <v>51</v>
      </c>
      <c r="AO30" s="29" t="s">
        <v>51</v>
      </c>
      <c r="AP30" s="29" t="s">
        <v>51</v>
      </c>
      <c r="AQ30" s="29" t="s">
        <v>51</v>
      </c>
      <c r="AR30" s="29" t="s">
        <v>51</v>
      </c>
      <c r="AS30" s="29" t="s">
        <v>51</v>
      </c>
      <c r="AT30" s="29" t="s">
        <v>51</v>
      </c>
      <c r="AU30" s="29" t="s">
        <v>51</v>
      </c>
      <c r="AV30" s="29" t="s">
        <v>51</v>
      </c>
      <c r="AW30" s="29" t="s">
        <v>51</v>
      </c>
      <c r="AX30" s="29" t="s">
        <v>51</v>
      </c>
      <c r="AY30" s="29" t="e">
        <f t="shared" si="1"/>
        <v>#DIV/0!</v>
      </c>
      <c r="AZ30" s="29" t="e">
        <f t="shared" si="0"/>
        <v>#DIV/0!</v>
      </c>
    </row>
    <row r="31" spans="1:52" x14ac:dyDescent="0.2">
      <c r="A31" s="47" t="s">
        <v>50</v>
      </c>
      <c r="B31" s="29" t="s">
        <v>82</v>
      </c>
      <c r="C31" s="29" t="s">
        <v>1064</v>
      </c>
      <c r="D31" s="29" t="s">
        <v>1065</v>
      </c>
      <c r="E31" s="29" t="s">
        <v>1066</v>
      </c>
      <c r="F31" s="29">
        <v>5.0573800000000004E-4</v>
      </c>
      <c r="G31" s="29">
        <v>0</v>
      </c>
      <c r="H31" s="29">
        <v>1</v>
      </c>
      <c r="I31" s="29">
        <v>2</v>
      </c>
      <c r="J31" s="29">
        <v>2</v>
      </c>
      <c r="K31" s="29" t="s">
        <v>81</v>
      </c>
      <c r="L31" s="29" t="s">
        <v>1067</v>
      </c>
      <c r="M31" s="29">
        <v>0</v>
      </c>
      <c r="N31" s="29">
        <v>2166.1999500000002</v>
      </c>
      <c r="O31" s="29">
        <v>0</v>
      </c>
      <c r="P31" s="29">
        <v>95.1</v>
      </c>
      <c r="Q31" s="29">
        <v>99.2</v>
      </c>
      <c r="R31" s="29">
        <v>9.98</v>
      </c>
      <c r="S31" s="29">
        <v>9.89</v>
      </c>
      <c r="T31" s="29" t="s">
        <v>51</v>
      </c>
      <c r="U31" s="29" t="s">
        <v>50</v>
      </c>
      <c r="V31" s="29" t="s">
        <v>50</v>
      </c>
      <c r="W31" s="29" t="s">
        <v>50</v>
      </c>
      <c r="X31" s="29" t="s">
        <v>50</v>
      </c>
      <c r="Y31" s="29" t="s">
        <v>50</v>
      </c>
      <c r="Z31" s="29" t="s">
        <v>50</v>
      </c>
      <c r="AA31" s="29" t="s">
        <v>50</v>
      </c>
      <c r="AB31" s="29" t="s">
        <v>50</v>
      </c>
      <c r="AC31" s="29" t="s">
        <v>50</v>
      </c>
      <c r="AD31" s="29" t="s">
        <v>50</v>
      </c>
      <c r="AE31" s="29" t="s">
        <v>50</v>
      </c>
      <c r="AF31" s="29" t="s">
        <v>50</v>
      </c>
      <c r="AG31" s="29">
        <v>-0.08</v>
      </c>
      <c r="AH31" s="29">
        <v>-0.08</v>
      </c>
      <c r="AI31" s="29">
        <v>0</v>
      </c>
      <c r="AJ31" s="29">
        <v>2.3280000000000001E-5</v>
      </c>
      <c r="AK31" s="29">
        <v>9.1360000000000006E-5</v>
      </c>
      <c r="AL31" s="29">
        <v>3.9790000000000002E-4</v>
      </c>
      <c r="AM31" s="29">
        <v>3.26</v>
      </c>
      <c r="AN31" s="29">
        <v>12</v>
      </c>
      <c r="AO31" s="29">
        <v>87.2</v>
      </c>
      <c r="AP31" s="29">
        <v>92.1</v>
      </c>
      <c r="AQ31" s="29">
        <v>103.6</v>
      </c>
      <c r="AR31" s="29">
        <v>77.900000000000006</v>
      </c>
      <c r="AS31" s="29">
        <v>98.2</v>
      </c>
      <c r="AT31" s="29">
        <v>113.7</v>
      </c>
      <c r="AU31" s="29">
        <v>104.2</v>
      </c>
      <c r="AV31" s="29">
        <v>99.2</v>
      </c>
      <c r="AW31" s="29">
        <v>94.8</v>
      </c>
      <c r="AX31" s="29">
        <v>87.4</v>
      </c>
      <c r="AY31" s="29">
        <f t="shared" si="1"/>
        <v>1.0877995642701528</v>
      </c>
      <c r="AZ31" s="29">
        <f t="shared" si="0"/>
        <v>0.30613916849978196</v>
      </c>
    </row>
    <row r="32" spans="1:52" x14ac:dyDescent="0.2">
      <c r="A32" s="47" t="s">
        <v>56</v>
      </c>
      <c r="B32" s="29" t="s">
        <v>85</v>
      </c>
      <c r="C32" s="29" t="s">
        <v>1068</v>
      </c>
      <c r="D32" s="29" t="s">
        <v>1069</v>
      </c>
      <c r="E32" s="29" t="s">
        <v>1070</v>
      </c>
      <c r="F32" s="29">
        <v>0.43485000000000001</v>
      </c>
      <c r="G32" s="29">
        <v>3.90111E-2</v>
      </c>
      <c r="H32" s="29">
        <v>1</v>
      </c>
      <c r="I32" s="29">
        <v>1</v>
      </c>
      <c r="J32" s="29">
        <v>2</v>
      </c>
      <c r="K32" s="29" t="s">
        <v>84</v>
      </c>
      <c r="L32" s="29" t="s">
        <v>1071</v>
      </c>
      <c r="M32" s="29">
        <v>0</v>
      </c>
      <c r="N32" s="29">
        <v>1675.8522499999999</v>
      </c>
      <c r="O32" s="29">
        <v>0</v>
      </c>
      <c r="P32" s="29">
        <v>85.6</v>
      </c>
      <c r="Q32" s="29">
        <v>83.9</v>
      </c>
      <c r="R32" s="29">
        <v>7.72</v>
      </c>
      <c r="S32" s="29">
        <v>9.74</v>
      </c>
      <c r="T32" s="29" t="s">
        <v>51</v>
      </c>
      <c r="U32" s="29" t="s">
        <v>56</v>
      </c>
      <c r="V32" s="29" t="s">
        <v>56</v>
      </c>
      <c r="W32" s="29" t="s">
        <v>56</v>
      </c>
      <c r="X32" s="29" t="s">
        <v>56</v>
      </c>
      <c r="Y32" s="29" t="s">
        <v>56</v>
      </c>
      <c r="Z32" s="29" t="s">
        <v>56</v>
      </c>
      <c r="AA32" s="29" t="s">
        <v>56</v>
      </c>
      <c r="AB32" s="29" t="s">
        <v>56</v>
      </c>
      <c r="AC32" s="29" t="s">
        <v>56</v>
      </c>
      <c r="AD32" s="29" t="s">
        <v>56</v>
      </c>
      <c r="AE32" s="29" t="s">
        <v>56</v>
      </c>
      <c r="AF32" s="29" t="s">
        <v>1003</v>
      </c>
      <c r="AG32" s="29">
        <v>13.7</v>
      </c>
      <c r="AH32" s="29">
        <v>13.7</v>
      </c>
      <c r="AI32" s="29">
        <v>1.2529999999999999E-2</v>
      </c>
      <c r="AJ32" s="29">
        <v>0.1072</v>
      </c>
      <c r="AK32" s="29">
        <v>0.18179999999999999</v>
      </c>
      <c r="AL32" s="29">
        <v>0.95889999999999997</v>
      </c>
      <c r="AM32" s="29">
        <v>1.73</v>
      </c>
      <c r="AN32" s="29">
        <v>15</v>
      </c>
      <c r="AO32" s="29">
        <v>79.7</v>
      </c>
      <c r="AP32" s="29">
        <v>86</v>
      </c>
      <c r="AQ32" s="29">
        <v>87.8</v>
      </c>
      <c r="AR32" s="29">
        <v>97.4</v>
      </c>
      <c r="AS32" s="29">
        <v>85.1</v>
      </c>
      <c r="AT32" s="29">
        <v>70.900000000000006</v>
      </c>
      <c r="AU32" s="29">
        <v>77</v>
      </c>
      <c r="AV32" s="29">
        <v>88.4</v>
      </c>
      <c r="AW32" s="29">
        <v>89.9</v>
      </c>
      <c r="AX32" s="29">
        <v>83.9</v>
      </c>
      <c r="AY32" s="29">
        <f t="shared" si="1"/>
        <v>0.94059633027522949</v>
      </c>
      <c r="AZ32" s="29">
        <f t="shared" si="0"/>
        <v>6.3096437332526817E-2</v>
      </c>
    </row>
    <row r="33" spans="1:52" x14ac:dyDescent="0.2">
      <c r="A33" s="47" t="s">
        <v>50</v>
      </c>
      <c r="B33" s="29" t="s">
        <v>87</v>
      </c>
      <c r="C33" s="29" t="s">
        <v>1072</v>
      </c>
      <c r="D33" s="29" t="s">
        <v>1073</v>
      </c>
      <c r="E33" s="29" t="s">
        <v>1074</v>
      </c>
      <c r="F33" s="29">
        <v>7.9964000000000007E-3</v>
      </c>
      <c r="G33" s="29">
        <v>4.4387799999999998E-4</v>
      </c>
      <c r="H33" s="29">
        <v>1</v>
      </c>
      <c r="I33" s="29">
        <v>1</v>
      </c>
      <c r="J33" s="29">
        <v>1</v>
      </c>
      <c r="K33" s="29" t="s">
        <v>86</v>
      </c>
      <c r="L33" s="29" t="s">
        <v>1075</v>
      </c>
      <c r="M33" s="29">
        <v>0</v>
      </c>
      <c r="N33" s="29">
        <v>2404.3157799999999</v>
      </c>
      <c r="O33" s="29">
        <v>0</v>
      </c>
      <c r="P33" s="29">
        <v>157.6</v>
      </c>
      <c r="Q33" s="29">
        <v>161.30000000000001</v>
      </c>
      <c r="R33" s="29">
        <v>3.77</v>
      </c>
      <c r="S33" s="29">
        <v>12.71</v>
      </c>
      <c r="T33" s="29" t="s">
        <v>51</v>
      </c>
      <c r="U33" s="29" t="s">
        <v>50</v>
      </c>
      <c r="V33" s="29" t="s">
        <v>50</v>
      </c>
      <c r="W33" s="29" t="s">
        <v>50</v>
      </c>
      <c r="X33" s="29" t="s">
        <v>50</v>
      </c>
      <c r="Y33" s="29" t="s">
        <v>50</v>
      </c>
      <c r="Z33" s="29" t="s">
        <v>50</v>
      </c>
      <c r="AA33" s="29" t="s">
        <v>50</v>
      </c>
      <c r="AB33" s="29" t="s">
        <v>50</v>
      </c>
      <c r="AC33" s="29" t="s">
        <v>50</v>
      </c>
      <c r="AD33" s="29" t="s">
        <v>50</v>
      </c>
      <c r="AE33" s="29" t="s">
        <v>973</v>
      </c>
      <c r="AF33" s="29" t="s">
        <v>50</v>
      </c>
      <c r="AG33" s="29" t="s">
        <v>51</v>
      </c>
      <c r="AH33" s="29">
        <v>9.16</v>
      </c>
      <c r="AI33" s="29" t="s">
        <v>51</v>
      </c>
      <c r="AJ33" s="29">
        <v>9.0379999999999999E-5</v>
      </c>
      <c r="AK33" s="29" t="s">
        <v>51</v>
      </c>
      <c r="AL33" s="29">
        <v>1.237E-3</v>
      </c>
      <c r="AM33" s="29">
        <v>3.27</v>
      </c>
      <c r="AN33" s="29" t="s">
        <v>51</v>
      </c>
      <c r="AO33" s="29">
        <v>155.5</v>
      </c>
      <c r="AP33" s="29">
        <v>159.4</v>
      </c>
      <c r="AQ33" s="29">
        <v>155.69999999999999</v>
      </c>
      <c r="AR33" s="29">
        <v>149</v>
      </c>
      <c r="AS33" s="29">
        <v>166.3</v>
      </c>
      <c r="AT33" s="29">
        <v>140</v>
      </c>
      <c r="AU33" s="29">
        <v>138.4</v>
      </c>
      <c r="AV33" s="29">
        <v>168.3</v>
      </c>
      <c r="AW33" s="29">
        <v>186.5</v>
      </c>
      <c r="AX33" s="29">
        <v>161.30000000000001</v>
      </c>
      <c r="AY33" s="29">
        <f t="shared" si="1"/>
        <v>1.0109428680493704</v>
      </c>
      <c r="AZ33" s="29">
        <f t="shared" si="0"/>
        <v>0.87921098231306072</v>
      </c>
    </row>
    <row r="34" spans="1:52" x14ac:dyDescent="0.2">
      <c r="A34" s="47" t="s">
        <v>50</v>
      </c>
      <c r="B34" s="29" t="s">
        <v>87</v>
      </c>
      <c r="C34" s="29" t="s">
        <v>1072</v>
      </c>
      <c r="D34" s="29" t="s">
        <v>1076</v>
      </c>
      <c r="E34" s="29" t="s">
        <v>1077</v>
      </c>
      <c r="F34" s="29">
        <v>3.1755700000000002E-7</v>
      </c>
      <c r="G34" s="29">
        <v>0</v>
      </c>
      <c r="H34" s="29">
        <v>1</v>
      </c>
      <c r="I34" s="29">
        <v>1</v>
      </c>
      <c r="J34" s="29">
        <v>6</v>
      </c>
      <c r="K34" s="29" t="s">
        <v>86</v>
      </c>
      <c r="L34" s="29" t="s">
        <v>1075</v>
      </c>
      <c r="M34" s="29">
        <v>0</v>
      </c>
      <c r="N34" s="29">
        <v>2403.3317699999998</v>
      </c>
      <c r="O34" s="29">
        <v>0</v>
      </c>
      <c r="P34" s="29">
        <v>338</v>
      </c>
      <c r="Q34" s="29">
        <v>336</v>
      </c>
      <c r="R34" s="29">
        <v>6.42</v>
      </c>
      <c r="S34" s="29">
        <v>5.59</v>
      </c>
      <c r="T34" s="29" t="s">
        <v>51</v>
      </c>
      <c r="U34" s="29" t="s">
        <v>50</v>
      </c>
      <c r="V34" s="29" t="s">
        <v>50</v>
      </c>
      <c r="W34" s="29" t="s">
        <v>50</v>
      </c>
      <c r="X34" s="29" t="s">
        <v>50</v>
      </c>
      <c r="Y34" s="29" t="s">
        <v>50</v>
      </c>
      <c r="Z34" s="29" t="s">
        <v>50</v>
      </c>
      <c r="AA34" s="29" t="s">
        <v>50</v>
      </c>
      <c r="AB34" s="29" t="s">
        <v>50</v>
      </c>
      <c r="AC34" s="29" t="s">
        <v>50</v>
      </c>
      <c r="AD34" s="29" t="s">
        <v>50</v>
      </c>
      <c r="AE34" s="29" t="s">
        <v>50</v>
      </c>
      <c r="AF34" s="29" t="s">
        <v>50</v>
      </c>
      <c r="AG34" s="29">
        <v>0.13</v>
      </c>
      <c r="AH34" s="29">
        <v>0.13</v>
      </c>
      <c r="AI34" s="29">
        <v>0</v>
      </c>
      <c r="AJ34" s="29">
        <v>0</v>
      </c>
      <c r="AK34" s="29">
        <v>2.3619999999999999E-8</v>
      </c>
      <c r="AL34" s="29">
        <v>1.057E-7</v>
      </c>
      <c r="AM34" s="29">
        <v>5</v>
      </c>
      <c r="AN34" s="29">
        <v>59</v>
      </c>
      <c r="AO34" s="29">
        <v>323.10000000000002</v>
      </c>
      <c r="AP34" s="29">
        <v>381.9</v>
      </c>
      <c r="AQ34" s="29">
        <v>338.4</v>
      </c>
      <c r="AR34" s="29">
        <v>321.39999999999998</v>
      </c>
      <c r="AS34" s="29">
        <v>341.2</v>
      </c>
      <c r="AT34" s="29">
        <v>345.3</v>
      </c>
      <c r="AU34" s="29">
        <v>336</v>
      </c>
      <c r="AV34" s="29">
        <v>313.7</v>
      </c>
      <c r="AW34" s="29">
        <v>361.1</v>
      </c>
      <c r="AX34" s="29">
        <v>322.10000000000002</v>
      </c>
      <c r="AY34" s="29">
        <f t="shared" si="1"/>
        <v>0.98370457209847584</v>
      </c>
      <c r="AZ34" s="29">
        <f t="shared" si="0"/>
        <v>0.74275066318398264</v>
      </c>
    </row>
    <row r="35" spans="1:52" x14ac:dyDescent="0.2">
      <c r="A35" s="47" t="s">
        <v>50</v>
      </c>
      <c r="B35" s="29" t="s">
        <v>89</v>
      </c>
      <c r="C35" s="29" t="s">
        <v>1078</v>
      </c>
      <c r="D35" s="29" t="s">
        <v>1079</v>
      </c>
      <c r="E35" s="29" t="s">
        <v>1080</v>
      </c>
      <c r="F35" s="29">
        <v>1.8456599999999999E-8</v>
      </c>
      <c r="G35" s="29">
        <v>0</v>
      </c>
      <c r="H35" s="29">
        <v>1</v>
      </c>
      <c r="I35" s="29">
        <v>1</v>
      </c>
      <c r="J35" s="29">
        <v>2</v>
      </c>
      <c r="K35" s="29" t="s">
        <v>88</v>
      </c>
      <c r="L35" s="29" t="s">
        <v>1081</v>
      </c>
      <c r="M35" s="29">
        <v>0</v>
      </c>
      <c r="N35" s="29">
        <v>2706.3177000000001</v>
      </c>
      <c r="O35" s="29">
        <v>0</v>
      </c>
      <c r="P35" s="29">
        <v>37</v>
      </c>
      <c r="Q35" s="29">
        <v>35.299999999999997</v>
      </c>
      <c r="R35" s="29">
        <v>11.92</v>
      </c>
      <c r="S35" s="29">
        <v>5.38</v>
      </c>
      <c r="T35" s="29" t="s">
        <v>51</v>
      </c>
      <c r="U35" s="29" t="s">
        <v>50</v>
      </c>
      <c r="V35" s="29" t="s">
        <v>50</v>
      </c>
      <c r="W35" s="29" t="s">
        <v>50</v>
      </c>
      <c r="X35" s="29" t="s">
        <v>50</v>
      </c>
      <c r="Y35" s="29" t="s">
        <v>50</v>
      </c>
      <c r="Z35" s="29" t="s">
        <v>50</v>
      </c>
      <c r="AA35" s="29" t="s">
        <v>50</v>
      </c>
      <c r="AB35" s="29" t="s">
        <v>50</v>
      </c>
      <c r="AC35" s="29" t="s">
        <v>50</v>
      </c>
      <c r="AD35" s="29" t="s">
        <v>50</v>
      </c>
      <c r="AE35" s="29" t="s">
        <v>50</v>
      </c>
      <c r="AF35" s="29" t="s">
        <v>50</v>
      </c>
      <c r="AG35" s="29">
        <v>0.43</v>
      </c>
      <c r="AH35" s="29">
        <v>0.43</v>
      </c>
      <c r="AI35" s="29">
        <v>0</v>
      </c>
      <c r="AJ35" s="29">
        <v>0</v>
      </c>
      <c r="AK35" s="29">
        <v>9.799000000000001E-10</v>
      </c>
      <c r="AL35" s="29">
        <v>1.0649999999999999E-9</v>
      </c>
      <c r="AM35" s="29">
        <v>6.26</v>
      </c>
      <c r="AN35" s="29">
        <v>53</v>
      </c>
      <c r="AO35" s="29">
        <v>42.8</v>
      </c>
      <c r="AP35" s="29">
        <v>38.4</v>
      </c>
      <c r="AQ35" s="29">
        <v>42.1</v>
      </c>
      <c r="AR35" s="29">
        <v>34.700000000000003</v>
      </c>
      <c r="AS35" s="29">
        <v>31.3</v>
      </c>
      <c r="AT35" s="29">
        <v>35.299999999999997</v>
      </c>
      <c r="AU35" s="29">
        <v>37.200000000000003</v>
      </c>
      <c r="AV35" s="29">
        <v>34.6</v>
      </c>
      <c r="AW35" s="29">
        <v>32.1</v>
      </c>
      <c r="AX35" s="29">
        <v>35.6</v>
      </c>
      <c r="AY35" s="29">
        <f t="shared" si="1"/>
        <v>0.92340200739566813</v>
      </c>
      <c r="AZ35" s="29">
        <f t="shared" si="0"/>
        <v>0.25856339346568197</v>
      </c>
    </row>
    <row r="36" spans="1:52" x14ac:dyDescent="0.2">
      <c r="A36" s="47" t="s">
        <v>50</v>
      </c>
      <c r="B36" s="29" t="s">
        <v>89</v>
      </c>
      <c r="C36" s="29" t="s">
        <v>1082</v>
      </c>
      <c r="D36" s="29" t="s">
        <v>1083</v>
      </c>
      <c r="E36" s="29" t="s">
        <v>1084</v>
      </c>
      <c r="F36" s="29">
        <v>1.36483E-2</v>
      </c>
      <c r="G36" s="29">
        <v>5.90294E-4</v>
      </c>
      <c r="H36" s="29">
        <v>1</v>
      </c>
      <c r="I36" s="29">
        <v>1</v>
      </c>
      <c r="J36" s="29">
        <v>1</v>
      </c>
      <c r="K36" s="29" t="s">
        <v>88</v>
      </c>
      <c r="L36" s="29" t="s">
        <v>1085</v>
      </c>
      <c r="M36" s="29">
        <v>0</v>
      </c>
      <c r="N36" s="29">
        <v>2571.1811899999998</v>
      </c>
      <c r="O36" s="29">
        <v>0</v>
      </c>
      <c r="P36" s="29" t="s">
        <v>51</v>
      </c>
      <c r="Q36" s="29" t="s">
        <v>51</v>
      </c>
      <c r="R36" s="29" t="s">
        <v>51</v>
      </c>
      <c r="S36" s="29" t="s">
        <v>51</v>
      </c>
      <c r="T36" s="29" t="s">
        <v>982</v>
      </c>
      <c r="U36" s="29" t="s">
        <v>50</v>
      </c>
      <c r="V36" s="29" t="s">
        <v>50</v>
      </c>
      <c r="W36" s="29" t="s">
        <v>50</v>
      </c>
      <c r="X36" s="29" t="s">
        <v>50</v>
      </c>
      <c r="Y36" s="29" t="s">
        <v>50</v>
      </c>
      <c r="Z36" s="29" t="s">
        <v>50</v>
      </c>
      <c r="AA36" s="29" t="s">
        <v>50</v>
      </c>
      <c r="AB36" s="29" t="s">
        <v>50</v>
      </c>
      <c r="AC36" s="29" t="s">
        <v>50</v>
      </c>
      <c r="AD36" s="29" t="s">
        <v>50</v>
      </c>
      <c r="AE36" s="29" t="s">
        <v>973</v>
      </c>
      <c r="AF36" s="29" t="s">
        <v>50</v>
      </c>
      <c r="AG36" s="29" t="s">
        <v>51</v>
      </c>
      <c r="AH36" s="29">
        <v>-2.77</v>
      </c>
      <c r="AI36" s="29" t="s">
        <v>51</v>
      </c>
      <c r="AJ36" s="29">
        <v>1.9269999999999999E-4</v>
      </c>
      <c r="AK36" s="29" t="s">
        <v>51</v>
      </c>
      <c r="AL36" s="29">
        <v>2.3419999999999999E-3</v>
      </c>
      <c r="AM36" s="29">
        <v>3.02</v>
      </c>
      <c r="AN36" s="29" t="s">
        <v>51</v>
      </c>
      <c r="AO36" s="29" t="s">
        <v>51</v>
      </c>
      <c r="AP36" s="29" t="s">
        <v>51</v>
      </c>
      <c r="AQ36" s="29" t="s">
        <v>51</v>
      </c>
      <c r="AR36" s="29" t="s">
        <v>51</v>
      </c>
      <c r="AS36" s="29" t="s">
        <v>51</v>
      </c>
      <c r="AT36" s="29" t="s">
        <v>51</v>
      </c>
      <c r="AU36" s="29" t="s">
        <v>51</v>
      </c>
      <c r="AV36" s="29" t="s">
        <v>51</v>
      </c>
      <c r="AW36" s="29" t="s">
        <v>51</v>
      </c>
      <c r="AX36" s="29" t="s">
        <v>51</v>
      </c>
      <c r="AY36" s="29" t="e">
        <f t="shared" si="1"/>
        <v>#DIV/0!</v>
      </c>
      <c r="AZ36" s="29" t="e">
        <f t="shared" si="0"/>
        <v>#DIV/0!</v>
      </c>
    </row>
    <row r="37" spans="1:52" x14ac:dyDescent="0.2">
      <c r="A37" s="47" t="s">
        <v>50</v>
      </c>
      <c r="B37" s="29" t="s">
        <v>89</v>
      </c>
      <c r="C37" s="29" t="s">
        <v>1086</v>
      </c>
      <c r="D37" s="29" t="s">
        <v>1087</v>
      </c>
      <c r="E37" s="29" t="s">
        <v>1088</v>
      </c>
      <c r="F37" s="29">
        <v>1.29248E-5</v>
      </c>
      <c r="G37" s="29">
        <v>0</v>
      </c>
      <c r="H37" s="29">
        <v>1</v>
      </c>
      <c r="I37" s="29">
        <v>1</v>
      </c>
      <c r="J37" s="29">
        <v>4</v>
      </c>
      <c r="K37" s="29" t="s">
        <v>88</v>
      </c>
      <c r="L37" s="29" t="s">
        <v>1089</v>
      </c>
      <c r="M37" s="29">
        <v>0</v>
      </c>
      <c r="N37" s="29">
        <v>3665.8735999999999</v>
      </c>
      <c r="O37" s="29">
        <v>0</v>
      </c>
      <c r="P37" s="29">
        <v>51.5</v>
      </c>
      <c r="Q37" s="29">
        <v>54.4</v>
      </c>
      <c r="R37" s="29">
        <v>16.36</v>
      </c>
      <c r="S37" s="29">
        <v>37.85</v>
      </c>
      <c r="T37" s="29" t="s">
        <v>51</v>
      </c>
      <c r="U37" s="29" t="s">
        <v>50</v>
      </c>
      <c r="V37" s="29" t="s">
        <v>50</v>
      </c>
      <c r="W37" s="29" t="s">
        <v>50</v>
      </c>
      <c r="X37" s="29" t="s">
        <v>50</v>
      </c>
      <c r="Y37" s="29" t="s">
        <v>50</v>
      </c>
      <c r="Z37" s="29" t="s">
        <v>50</v>
      </c>
      <c r="AA37" s="29" t="s">
        <v>50</v>
      </c>
      <c r="AB37" s="29" t="s">
        <v>50</v>
      </c>
      <c r="AC37" s="29" t="s">
        <v>50</v>
      </c>
      <c r="AD37" s="29" t="s">
        <v>50</v>
      </c>
      <c r="AE37" s="29" t="s">
        <v>50</v>
      </c>
      <c r="AF37" s="29" t="s">
        <v>50</v>
      </c>
      <c r="AG37" s="29">
        <v>-0.91</v>
      </c>
      <c r="AH37" s="29">
        <v>2.23</v>
      </c>
      <c r="AI37" s="29">
        <v>0</v>
      </c>
      <c r="AJ37" s="29">
        <v>0</v>
      </c>
      <c r="AK37" s="29">
        <v>1.5060000000000001E-6</v>
      </c>
      <c r="AL37" s="29">
        <v>4.189E-5</v>
      </c>
      <c r="AM37" s="29">
        <v>5.39</v>
      </c>
      <c r="AN37" s="29">
        <v>30</v>
      </c>
      <c r="AO37" s="29">
        <v>44</v>
      </c>
      <c r="AP37" s="29">
        <v>64.900000000000006</v>
      </c>
      <c r="AQ37" s="29">
        <v>58.5</v>
      </c>
      <c r="AR37" s="29">
        <v>46.1</v>
      </c>
      <c r="AS37" s="29">
        <v>57.5</v>
      </c>
      <c r="AT37" s="29">
        <v>94.9</v>
      </c>
      <c r="AU37" s="29">
        <v>37.799999999999997</v>
      </c>
      <c r="AV37" s="29">
        <v>54.4</v>
      </c>
      <c r="AW37" s="29">
        <v>62.7</v>
      </c>
      <c r="AX37" s="29">
        <v>44.4</v>
      </c>
      <c r="AY37" s="29">
        <f t="shared" si="1"/>
        <v>1.0856088560885608</v>
      </c>
      <c r="AZ37" s="29">
        <f t="shared" si="0"/>
        <v>0.74956891605490505</v>
      </c>
    </row>
    <row r="38" spans="1:52" x14ac:dyDescent="0.2">
      <c r="A38" s="47" t="s">
        <v>50</v>
      </c>
      <c r="B38" s="29" t="s">
        <v>89</v>
      </c>
      <c r="C38" s="29" t="s">
        <v>1086</v>
      </c>
      <c r="D38" s="29" t="s">
        <v>1090</v>
      </c>
      <c r="E38" s="29" t="s">
        <v>1091</v>
      </c>
      <c r="F38" s="29">
        <v>4.8832400000000004E-6</v>
      </c>
      <c r="G38" s="29">
        <v>0</v>
      </c>
      <c r="H38" s="29">
        <v>1</v>
      </c>
      <c r="I38" s="29">
        <v>1</v>
      </c>
      <c r="J38" s="29">
        <v>6</v>
      </c>
      <c r="K38" s="29" t="s">
        <v>88</v>
      </c>
      <c r="L38" s="29" t="s">
        <v>1089</v>
      </c>
      <c r="M38" s="29">
        <v>0</v>
      </c>
      <c r="N38" s="29">
        <v>3681.86852</v>
      </c>
      <c r="O38" s="29">
        <v>0</v>
      </c>
      <c r="P38" s="29">
        <v>50.9</v>
      </c>
      <c r="Q38" s="29">
        <v>52.7</v>
      </c>
      <c r="R38" s="29">
        <v>11.79</v>
      </c>
      <c r="S38" s="29">
        <v>9.17</v>
      </c>
      <c r="T38" s="29" t="s">
        <v>51</v>
      </c>
      <c r="U38" s="29" t="s">
        <v>50</v>
      </c>
      <c r="V38" s="29" t="s">
        <v>50</v>
      </c>
      <c r="W38" s="29" t="s">
        <v>50</v>
      </c>
      <c r="X38" s="29" t="s">
        <v>50</v>
      </c>
      <c r="Y38" s="29" t="s">
        <v>50</v>
      </c>
      <c r="Z38" s="29" t="s">
        <v>50</v>
      </c>
      <c r="AA38" s="29" t="s">
        <v>50</v>
      </c>
      <c r="AB38" s="29" t="s">
        <v>50</v>
      </c>
      <c r="AC38" s="29" t="s">
        <v>50</v>
      </c>
      <c r="AD38" s="29" t="s">
        <v>50</v>
      </c>
      <c r="AE38" s="29" t="s">
        <v>50</v>
      </c>
      <c r="AF38" s="29" t="s">
        <v>50</v>
      </c>
      <c r="AG38" s="29">
        <v>-2.64</v>
      </c>
      <c r="AH38" s="29">
        <v>-2.64</v>
      </c>
      <c r="AI38" s="29">
        <v>0</v>
      </c>
      <c r="AJ38" s="29">
        <v>0</v>
      </c>
      <c r="AK38" s="29">
        <v>5.06E-7</v>
      </c>
      <c r="AL38" s="29">
        <v>1.0720000000000001E-5</v>
      </c>
      <c r="AM38" s="29">
        <v>7.78</v>
      </c>
      <c r="AN38" s="29">
        <v>55</v>
      </c>
      <c r="AO38" s="29">
        <v>51.3</v>
      </c>
      <c r="AP38" s="29">
        <v>50.2</v>
      </c>
      <c r="AQ38" s="29">
        <v>58.9</v>
      </c>
      <c r="AR38" s="29">
        <v>50.5</v>
      </c>
      <c r="AS38" s="29">
        <v>44.7</v>
      </c>
      <c r="AT38" s="29">
        <v>44.6</v>
      </c>
      <c r="AU38" s="29">
        <v>52.7</v>
      </c>
      <c r="AV38" s="29">
        <v>52.1</v>
      </c>
      <c r="AW38" s="29">
        <v>56.4</v>
      </c>
      <c r="AX38" s="29">
        <v>56.2</v>
      </c>
      <c r="AY38" s="29">
        <f t="shared" si="1"/>
        <v>1.0250391236306728</v>
      </c>
      <c r="AZ38" s="29">
        <f t="shared" si="0"/>
        <v>0.73871485496326628</v>
      </c>
    </row>
    <row r="39" spans="1:52" x14ac:dyDescent="0.2">
      <c r="A39" s="47" t="s">
        <v>50</v>
      </c>
      <c r="B39" s="29" t="s">
        <v>89</v>
      </c>
      <c r="C39" s="29" t="s">
        <v>1092</v>
      </c>
      <c r="D39" s="29" t="s">
        <v>1093</v>
      </c>
      <c r="E39" s="29" t="s">
        <v>1088</v>
      </c>
      <c r="F39" s="29">
        <v>9.4945700000000006E-8</v>
      </c>
      <c r="G39" s="29">
        <v>0</v>
      </c>
      <c r="H39" s="29">
        <v>1</v>
      </c>
      <c r="I39" s="29">
        <v>1</v>
      </c>
      <c r="J39" s="29">
        <v>74</v>
      </c>
      <c r="K39" s="29" t="s">
        <v>88</v>
      </c>
      <c r="L39" s="29" t="s">
        <v>1094</v>
      </c>
      <c r="M39" s="29">
        <v>0</v>
      </c>
      <c r="N39" s="29">
        <v>2232.2020000000002</v>
      </c>
      <c r="O39" s="29">
        <v>0</v>
      </c>
      <c r="P39" s="29">
        <v>4519.6000000000004</v>
      </c>
      <c r="Q39" s="29">
        <v>4437.8999999999996</v>
      </c>
      <c r="R39" s="29">
        <v>2.56</v>
      </c>
      <c r="S39" s="29">
        <v>5.77</v>
      </c>
      <c r="T39" s="29" t="s">
        <v>51</v>
      </c>
      <c r="U39" s="29" t="s">
        <v>50</v>
      </c>
      <c r="V39" s="29" t="s">
        <v>50</v>
      </c>
      <c r="W39" s="29" t="s">
        <v>50</v>
      </c>
      <c r="X39" s="29" t="s">
        <v>50</v>
      </c>
      <c r="Y39" s="29" t="s">
        <v>50</v>
      </c>
      <c r="Z39" s="29" t="s">
        <v>50</v>
      </c>
      <c r="AA39" s="29" t="s">
        <v>50</v>
      </c>
      <c r="AB39" s="29" t="s">
        <v>50</v>
      </c>
      <c r="AC39" s="29" t="s">
        <v>50</v>
      </c>
      <c r="AD39" s="29" t="s">
        <v>50</v>
      </c>
      <c r="AE39" s="29" t="s">
        <v>50</v>
      </c>
      <c r="AF39" s="29" t="s">
        <v>50</v>
      </c>
      <c r="AG39" s="29">
        <v>0.75</v>
      </c>
      <c r="AH39" s="29">
        <v>-1.61</v>
      </c>
      <c r="AI39" s="29">
        <v>0</v>
      </c>
      <c r="AJ39" s="29">
        <v>0</v>
      </c>
      <c r="AK39" s="29">
        <v>4.0689999999999998E-5</v>
      </c>
      <c r="AL39" s="29">
        <v>1.454E-6</v>
      </c>
      <c r="AM39" s="29">
        <v>5.64</v>
      </c>
      <c r="AN39" s="29">
        <v>32</v>
      </c>
      <c r="AO39" s="29">
        <v>4520.1000000000004</v>
      </c>
      <c r="AP39" s="29">
        <v>4668.3999999999996</v>
      </c>
      <c r="AQ39" s="29">
        <v>4519.1000000000004</v>
      </c>
      <c r="AR39" s="29">
        <v>4331.3999999999996</v>
      </c>
      <c r="AS39" s="29">
        <v>4484.1000000000004</v>
      </c>
      <c r="AT39" s="29">
        <v>4239.3</v>
      </c>
      <c r="AU39" s="29">
        <v>4437.8999999999996</v>
      </c>
      <c r="AV39" s="29">
        <v>4391.3</v>
      </c>
      <c r="AW39" s="29">
        <v>4897.8</v>
      </c>
      <c r="AX39" s="29">
        <v>4691.7</v>
      </c>
      <c r="AY39" s="29">
        <f t="shared" si="1"/>
        <v>1.0059894064316193</v>
      </c>
      <c r="AZ39" s="29">
        <f t="shared" si="0"/>
        <v>0.87385770109318861</v>
      </c>
    </row>
    <row r="40" spans="1:52" x14ac:dyDescent="0.2">
      <c r="A40" s="47" t="s">
        <v>50</v>
      </c>
      <c r="B40" s="29" t="s">
        <v>1095</v>
      </c>
      <c r="C40" s="29" t="s">
        <v>1096</v>
      </c>
      <c r="D40" s="29" t="s">
        <v>1050</v>
      </c>
      <c r="E40" s="29" t="s">
        <v>1097</v>
      </c>
      <c r="F40" s="29">
        <v>1.5002E-4</v>
      </c>
      <c r="G40" s="29">
        <v>0</v>
      </c>
      <c r="H40" s="29">
        <v>2</v>
      </c>
      <c r="I40" s="29">
        <v>2</v>
      </c>
      <c r="J40" s="29">
        <v>10</v>
      </c>
      <c r="K40" s="29" t="s">
        <v>1098</v>
      </c>
      <c r="L40" s="29" t="s">
        <v>1099</v>
      </c>
      <c r="M40" s="29">
        <v>0</v>
      </c>
      <c r="N40" s="29">
        <v>1707.9681599999999</v>
      </c>
      <c r="O40" s="29">
        <v>0</v>
      </c>
      <c r="P40" s="29">
        <v>756.1</v>
      </c>
      <c r="Q40" s="29">
        <v>765.1</v>
      </c>
      <c r="R40" s="29">
        <v>4.46</v>
      </c>
      <c r="S40" s="29">
        <v>6.1</v>
      </c>
      <c r="T40" s="29" t="s">
        <v>1100</v>
      </c>
      <c r="U40" s="29" t="s">
        <v>50</v>
      </c>
      <c r="V40" s="29" t="s">
        <v>50</v>
      </c>
      <c r="W40" s="29" t="s">
        <v>50</v>
      </c>
      <c r="X40" s="29" t="s">
        <v>50</v>
      </c>
      <c r="Y40" s="29" t="s">
        <v>50</v>
      </c>
      <c r="Z40" s="29" t="s">
        <v>50</v>
      </c>
      <c r="AA40" s="29" t="s">
        <v>50</v>
      </c>
      <c r="AB40" s="29" t="s">
        <v>50</v>
      </c>
      <c r="AC40" s="29" t="s">
        <v>50</v>
      </c>
      <c r="AD40" s="29" t="s">
        <v>50</v>
      </c>
      <c r="AE40" s="29" t="s">
        <v>50</v>
      </c>
      <c r="AF40" s="29" t="s">
        <v>50</v>
      </c>
      <c r="AG40" s="29">
        <v>2.7</v>
      </c>
      <c r="AH40" s="29">
        <v>2.7</v>
      </c>
      <c r="AI40" s="29">
        <v>0</v>
      </c>
      <c r="AJ40" s="29">
        <v>4.9809999999999999E-5</v>
      </c>
      <c r="AK40" s="29">
        <v>2.3329999999999999E-5</v>
      </c>
      <c r="AL40" s="29">
        <v>7.5089999999999998E-4</v>
      </c>
      <c r="AM40" s="29">
        <v>3.91</v>
      </c>
      <c r="AN40" s="29">
        <v>35</v>
      </c>
      <c r="AO40" s="29">
        <v>784.4</v>
      </c>
      <c r="AP40" s="29">
        <v>718.2</v>
      </c>
      <c r="AQ40" s="29">
        <v>796.3</v>
      </c>
      <c r="AR40" s="29">
        <v>732.5</v>
      </c>
      <c r="AS40" s="29">
        <v>729.3</v>
      </c>
      <c r="AT40" s="29">
        <v>731.9</v>
      </c>
      <c r="AU40" s="29">
        <v>765.1</v>
      </c>
      <c r="AV40" s="29">
        <v>791.6</v>
      </c>
      <c r="AW40" s="29">
        <v>830.5</v>
      </c>
      <c r="AX40" s="29">
        <v>713.4</v>
      </c>
      <c r="AY40" s="29">
        <f t="shared" si="1"/>
        <v>1.0190921902837238</v>
      </c>
      <c r="AZ40" s="29">
        <f t="shared" si="0"/>
        <v>0.61371255919000212</v>
      </c>
    </row>
    <row r="41" spans="1:52" x14ac:dyDescent="0.2">
      <c r="A41" s="47" t="s">
        <v>50</v>
      </c>
      <c r="B41" s="29" t="s">
        <v>91</v>
      </c>
      <c r="C41" s="29" t="s">
        <v>1101</v>
      </c>
      <c r="D41" s="29" t="s">
        <v>1102</v>
      </c>
      <c r="E41" s="29" t="s">
        <v>1103</v>
      </c>
      <c r="F41" s="29">
        <v>1.3093600000000001E-3</v>
      </c>
      <c r="G41" s="29">
        <v>7.4751000000000003E-5</v>
      </c>
      <c r="H41" s="29">
        <v>1</v>
      </c>
      <c r="I41" s="29">
        <v>1</v>
      </c>
      <c r="J41" s="29">
        <v>3</v>
      </c>
      <c r="K41" s="29" t="s">
        <v>90</v>
      </c>
      <c r="L41" s="29" t="s">
        <v>1104</v>
      </c>
      <c r="M41" s="29">
        <v>0</v>
      </c>
      <c r="N41" s="29">
        <v>2734.45982</v>
      </c>
      <c r="O41" s="29">
        <v>0</v>
      </c>
      <c r="P41" s="29" t="s">
        <v>51</v>
      </c>
      <c r="Q41" s="29" t="s">
        <v>51</v>
      </c>
      <c r="R41" s="29" t="s">
        <v>51</v>
      </c>
      <c r="S41" s="29" t="s">
        <v>51</v>
      </c>
      <c r="T41" s="29" t="s">
        <v>982</v>
      </c>
      <c r="U41" s="29" t="s">
        <v>50</v>
      </c>
      <c r="V41" s="29" t="s">
        <v>50</v>
      </c>
      <c r="W41" s="29" t="s">
        <v>50</v>
      </c>
      <c r="X41" s="29" t="s">
        <v>50</v>
      </c>
      <c r="Y41" s="29" t="s">
        <v>50</v>
      </c>
      <c r="Z41" s="29" t="s">
        <v>50</v>
      </c>
      <c r="AA41" s="29" t="s">
        <v>50</v>
      </c>
      <c r="AB41" s="29" t="s">
        <v>50</v>
      </c>
      <c r="AC41" s="29" t="s">
        <v>50</v>
      </c>
      <c r="AD41" s="29" t="s">
        <v>50</v>
      </c>
      <c r="AE41" s="29" t="s">
        <v>50</v>
      </c>
      <c r="AF41" s="29" t="s">
        <v>50</v>
      </c>
      <c r="AG41" s="29">
        <v>1.1399999999999999</v>
      </c>
      <c r="AH41" s="29">
        <v>1.1399999999999999</v>
      </c>
      <c r="AI41" s="29">
        <v>1.1270000000000001E-5</v>
      </c>
      <c r="AJ41" s="29">
        <v>1.9689999999999999E-4</v>
      </c>
      <c r="AK41" s="29">
        <v>2.6410000000000002E-4</v>
      </c>
      <c r="AL41" s="29">
        <v>2.4160000000000002E-3</v>
      </c>
      <c r="AM41" s="29">
        <v>3.51</v>
      </c>
      <c r="AN41" s="29">
        <v>16</v>
      </c>
      <c r="AO41" s="29" t="s">
        <v>51</v>
      </c>
      <c r="AP41" s="29" t="s">
        <v>51</v>
      </c>
      <c r="AQ41" s="29" t="s">
        <v>51</v>
      </c>
      <c r="AR41" s="29" t="s">
        <v>51</v>
      </c>
      <c r="AS41" s="29" t="s">
        <v>51</v>
      </c>
      <c r="AT41" s="29" t="s">
        <v>51</v>
      </c>
      <c r="AU41" s="29" t="s">
        <v>51</v>
      </c>
      <c r="AV41" s="29" t="s">
        <v>51</v>
      </c>
      <c r="AW41" s="29" t="s">
        <v>51</v>
      </c>
      <c r="AX41" s="29" t="s">
        <v>51</v>
      </c>
      <c r="AY41" s="29" t="e">
        <f t="shared" si="1"/>
        <v>#DIV/0!</v>
      </c>
      <c r="AZ41" s="29" t="e">
        <f t="shared" si="0"/>
        <v>#DIV/0!</v>
      </c>
    </row>
    <row r="42" spans="1:52" x14ac:dyDescent="0.2">
      <c r="A42" s="47" t="s">
        <v>50</v>
      </c>
      <c r="B42" s="29" t="s">
        <v>91</v>
      </c>
      <c r="C42" s="29" t="s">
        <v>1105</v>
      </c>
      <c r="D42" s="29" t="s">
        <v>1106</v>
      </c>
      <c r="E42" s="29" t="s">
        <v>1107</v>
      </c>
      <c r="F42" s="29">
        <v>1.3160599999999999E-4</v>
      </c>
      <c r="G42" s="29">
        <v>0</v>
      </c>
      <c r="H42" s="29">
        <v>1</v>
      </c>
      <c r="I42" s="29">
        <v>1</v>
      </c>
      <c r="J42" s="29">
        <v>5</v>
      </c>
      <c r="K42" s="29" t="s">
        <v>90</v>
      </c>
      <c r="L42" s="29" t="s">
        <v>1108</v>
      </c>
      <c r="M42" s="29">
        <v>0</v>
      </c>
      <c r="N42" s="29">
        <v>2206.0816799999998</v>
      </c>
      <c r="O42" s="29">
        <v>0</v>
      </c>
      <c r="P42" s="29">
        <v>195.8</v>
      </c>
      <c r="Q42" s="29">
        <v>200.9</v>
      </c>
      <c r="R42" s="29">
        <v>7.48</v>
      </c>
      <c r="S42" s="29">
        <v>5.6</v>
      </c>
      <c r="T42" s="29" t="s">
        <v>51</v>
      </c>
      <c r="U42" s="29" t="s">
        <v>50</v>
      </c>
      <c r="V42" s="29" t="s">
        <v>50</v>
      </c>
      <c r="W42" s="29" t="s">
        <v>50</v>
      </c>
      <c r="X42" s="29" t="s">
        <v>50</v>
      </c>
      <c r="Y42" s="29" t="s">
        <v>50</v>
      </c>
      <c r="Z42" s="29" t="s">
        <v>50</v>
      </c>
      <c r="AA42" s="29" t="s">
        <v>50</v>
      </c>
      <c r="AB42" s="29" t="s">
        <v>50</v>
      </c>
      <c r="AC42" s="29" t="s">
        <v>50</v>
      </c>
      <c r="AD42" s="29" t="s">
        <v>50</v>
      </c>
      <c r="AE42" s="29" t="s">
        <v>50</v>
      </c>
      <c r="AF42" s="29" t="s">
        <v>50</v>
      </c>
      <c r="AG42" s="29">
        <v>0.99</v>
      </c>
      <c r="AH42" s="29">
        <v>1.91</v>
      </c>
      <c r="AI42" s="29">
        <v>0</v>
      </c>
      <c r="AJ42" s="29">
        <v>0</v>
      </c>
      <c r="AK42" s="29">
        <v>4.1709999999999999E-5</v>
      </c>
      <c r="AL42" s="29">
        <v>9.4429999999999992E-6</v>
      </c>
      <c r="AM42" s="29">
        <v>4.0999999999999996</v>
      </c>
      <c r="AN42" s="29">
        <v>12</v>
      </c>
      <c r="AO42" s="29">
        <v>180.9</v>
      </c>
      <c r="AP42" s="29">
        <v>209.8</v>
      </c>
      <c r="AQ42" s="29">
        <v>183.7</v>
      </c>
      <c r="AR42" s="29">
        <v>212.3</v>
      </c>
      <c r="AS42" s="29">
        <v>207.2</v>
      </c>
      <c r="AT42" s="29">
        <v>184.4</v>
      </c>
      <c r="AU42" s="29">
        <v>186</v>
      </c>
      <c r="AV42" s="29">
        <v>206</v>
      </c>
      <c r="AW42" s="29">
        <v>207.6</v>
      </c>
      <c r="AX42" s="29">
        <v>200.9</v>
      </c>
      <c r="AY42" s="29">
        <f t="shared" si="1"/>
        <v>0.99094476305463308</v>
      </c>
      <c r="AZ42" s="29">
        <f t="shared" si="0"/>
        <v>0.82186170382800761</v>
      </c>
    </row>
    <row r="43" spans="1:52" x14ac:dyDescent="0.2">
      <c r="A43" s="47" t="s">
        <v>50</v>
      </c>
      <c r="B43" s="29" t="s">
        <v>91</v>
      </c>
      <c r="C43" s="29" t="s">
        <v>1109</v>
      </c>
      <c r="D43" s="29" t="s">
        <v>1110</v>
      </c>
      <c r="E43" s="29" t="s">
        <v>1111</v>
      </c>
      <c r="F43" s="29">
        <v>6.5684100000000002E-4</v>
      </c>
      <c r="G43" s="29">
        <v>0</v>
      </c>
      <c r="H43" s="29">
        <v>1</v>
      </c>
      <c r="I43" s="29">
        <v>1</v>
      </c>
      <c r="J43" s="29">
        <v>2</v>
      </c>
      <c r="K43" s="29" t="s">
        <v>90</v>
      </c>
      <c r="L43" s="29" t="s">
        <v>1112</v>
      </c>
      <c r="M43" s="29">
        <v>0</v>
      </c>
      <c r="N43" s="29">
        <v>2253.2167199999999</v>
      </c>
      <c r="O43" s="29">
        <v>0</v>
      </c>
      <c r="P43" s="29">
        <v>57.7</v>
      </c>
      <c r="Q43" s="29">
        <v>62.7</v>
      </c>
      <c r="R43" s="29">
        <v>5.95</v>
      </c>
      <c r="S43" s="29">
        <v>1.59</v>
      </c>
      <c r="T43" s="29" t="s">
        <v>51</v>
      </c>
      <c r="U43" s="29" t="s">
        <v>50</v>
      </c>
      <c r="V43" s="29" t="s">
        <v>50</v>
      </c>
      <c r="W43" s="29" t="s">
        <v>50</v>
      </c>
      <c r="X43" s="29" t="s">
        <v>50</v>
      </c>
      <c r="Y43" s="29" t="s">
        <v>50</v>
      </c>
      <c r="Z43" s="29" t="s">
        <v>50</v>
      </c>
      <c r="AA43" s="29" t="s">
        <v>50</v>
      </c>
      <c r="AB43" s="29" t="s">
        <v>50</v>
      </c>
      <c r="AC43" s="29" t="s">
        <v>50</v>
      </c>
      <c r="AD43" s="29" t="s">
        <v>50</v>
      </c>
      <c r="AE43" s="29" t="s">
        <v>50</v>
      </c>
      <c r="AF43" s="29" t="s">
        <v>50</v>
      </c>
      <c r="AG43" s="29">
        <v>0.2</v>
      </c>
      <c r="AH43" s="29">
        <v>0.2</v>
      </c>
      <c r="AI43" s="29">
        <v>0</v>
      </c>
      <c r="AJ43" s="29">
        <v>4.5019999999999999E-5</v>
      </c>
      <c r="AK43" s="29">
        <v>1.2210000000000001E-4</v>
      </c>
      <c r="AL43" s="29">
        <v>5.9069999999999999E-4</v>
      </c>
      <c r="AM43" s="29">
        <v>3.44</v>
      </c>
      <c r="AN43" s="29">
        <v>10</v>
      </c>
      <c r="AO43" s="29">
        <v>54.5</v>
      </c>
      <c r="AP43" s="29">
        <v>62.9</v>
      </c>
      <c r="AQ43" s="29">
        <v>60.5</v>
      </c>
      <c r="AR43" s="29">
        <v>54.4</v>
      </c>
      <c r="AS43" s="29">
        <v>56.3</v>
      </c>
      <c r="AT43" s="29">
        <v>62.7</v>
      </c>
      <c r="AU43" s="29">
        <v>63.7</v>
      </c>
      <c r="AV43" s="29">
        <v>62.3</v>
      </c>
      <c r="AW43" s="29">
        <v>63</v>
      </c>
      <c r="AX43" s="29">
        <v>61</v>
      </c>
      <c r="AY43" s="29">
        <f t="shared" si="1"/>
        <v>1.0835065835065834</v>
      </c>
      <c r="AZ43" s="29">
        <f t="shared" si="0"/>
        <v>3.9233967534505108E-2</v>
      </c>
    </row>
    <row r="44" spans="1:52" x14ac:dyDescent="0.2">
      <c r="A44" s="47" t="s">
        <v>50</v>
      </c>
      <c r="B44" s="29" t="s">
        <v>91</v>
      </c>
      <c r="C44" s="29" t="s">
        <v>1113</v>
      </c>
      <c r="D44" s="29" t="s">
        <v>1114</v>
      </c>
      <c r="E44" s="29" t="s">
        <v>1115</v>
      </c>
      <c r="F44" s="29">
        <v>5.4716799999999996E-3</v>
      </c>
      <c r="G44" s="29">
        <v>4.14721E-4</v>
      </c>
      <c r="H44" s="29">
        <v>1</v>
      </c>
      <c r="I44" s="29">
        <v>1</v>
      </c>
      <c r="J44" s="29">
        <v>18</v>
      </c>
      <c r="K44" s="29" t="s">
        <v>90</v>
      </c>
      <c r="L44" s="29" t="s">
        <v>1116</v>
      </c>
      <c r="M44" s="29">
        <v>1</v>
      </c>
      <c r="N44" s="29">
        <v>2292.3206799999998</v>
      </c>
      <c r="O44" s="29">
        <v>0</v>
      </c>
      <c r="P44" s="29">
        <v>1199</v>
      </c>
      <c r="Q44" s="29">
        <v>1135.4000000000001</v>
      </c>
      <c r="R44" s="29">
        <v>6.08</v>
      </c>
      <c r="S44" s="29">
        <v>9.14</v>
      </c>
      <c r="T44" s="29" t="s">
        <v>51</v>
      </c>
      <c r="U44" s="29" t="s">
        <v>50</v>
      </c>
      <c r="V44" s="29" t="s">
        <v>50</v>
      </c>
      <c r="W44" s="29" t="s">
        <v>50</v>
      </c>
      <c r="X44" s="29" t="s">
        <v>50</v>
      </c>
      <c r="Y44" s="29" t="s">
        <v>50</v>
      </c>
      <c r="Z44" s="29" t="s">
        <v>50</v>
      </c>
      <c r="AA44" s="29" t="s">
        <v>50</v>
      </c>
      <c r="AB44" s="29" t="s">
        <v>50</v>
      </c>
      <c r="AC44" s="29" t="s">
        <v>50</v>
      </c>
      <c r="AD44" s="29" t="s">
        <v>50</v>
      </c>
      <c r="AE44" s="29" t="s">
        <v>50</v>
      </c>
      <c r="AF44" s="29" t="s">
        <v>50</v>
      </c>
      <c r="AG44" s="29">
        <v>0.75</v>
      </c>
      <c r="AH44" s="29">
        <v>0.44</v>
      </c>
      <c r="AI44" s="29">
        <v>1.2569999999999999E-4</v>
      </c>
      <c r="AJ44" s="29">
        <v>2.3609999999999999E-4</v>
      </c>
      <c r="AK44" s="29">
        <v>1.75E-3</v>
      </c>
      <c r="AL44" s="29">
        <v>3.1779999999999998E-3</v>
      </c>
      <c r="AM44" s="29">
        <v>4.42</v>
      </c>
      <c r="AN44" s="29">
        <v>12</v>
      </c>
      <c r="AO44" s="29">
        <v>1284</v>
      </c>
      <c r="AP44" s="29">
        <v>1072.8</v>
      </c>
      <c r="AQ44" s="29">
        <v>1244.5</v>
      </c>
      <c r="AR44" s="29">
        <v>1195.3</v>
      </c>
      <c r="AS44" s="29">
        <v>1164</v>
      </c>
      <c r="AT44" s="29">
        <v>1069.5</v>
      </c>
      <c r="AU44" s="29">
        <v>1243.2</v>
      </c>
      <c r="AV44" s="29">
        <v>1135.4000000000001</v>
      </c>
      <c r="AW44" s="29">
        <v>1310.5999999999999</v>
      </c>
      <c r="AX44" s="29">
        <v>1074.3</v>
      </c>
      <c r="AY44" s="29">
        <f t="shared" si="1"/>
        <v>0.97859275911820942</v>
      </c>
      <c r="AZ44" s="29">
        <f t="shared" si="0"/>
        <v>0.74249314486670681</v>
      </c>
    </row>
    <row r="45" spans="1:52" x14ac:dyDescent="0.2">
      <c r="A45" s="47" t="s">
        <v>50</v>
      </c>
      <c r="B45" s="29" t="s">
        <v>91</v>
      </c>
      <c r="C45" s="29" t="s">
        <v>1117</v>
      </c>
      <c r="D45" s="29" t="s">
        <v>1118</v>
      </c>
      <c r="E45" s="29" t="s">
        <v>1119</v>
      </c>
      <c r="F45" s="29">
        <v>1.7149400000000001E-3</v>
      </c>
      <c r="G45" s="29">
        <v>1.7058500000000001E-4</v>
      </c>
      <c r="H45" s="29">
        <v>1</v>
      </c>
      <c r="I45" s="29">
        <v>2</v>
      </c>
      <c r="J45" s="29">
        <v>9</v>
      </c>
      <c r="K45" s="29" t="s">
        <v>90</v>
      </c>
      <c r="L45" s="29" t="s">
        <v>1120</v>
      </c>
      <c r="M45" s="29">
        <v>0</v>
      </c>
      <c r="N45" s="29">
        <v>2114.0715599999999</v>
      </c>
      <c r="O45" s="29">
        <v>0</v>
      </c>
      <c r="P45" s="29">
        <v>736.2</v>
      </c>
      <c r="Q45" s="29">
        <v>742</v>
      </c>
      <c r="R45" s="29">
        <v>4.05</v>
      </c>
      <c r="S45" s="29">
        <v>4.53</v>
      </c>
      <c r="T45" s="29" t="s">
        <v>51</v>
      </c>
      <c r="U45" s="29" t="s">
        <v>50</v>
      </c>
      <c r="V45" s="29" t="s">
        <v>50</v>
      </c>
      <c r="W45" s="29" t="s">
        <v>50</v>
      </c>
      <c r="X45" s="29" t="s">
        <v>50</v>
      </c>
      <c r="Y45" s="29" t="s">
        <v>50</v>
      </c>
      <c r="Z45" s="29" t="s">
        <v>50</v>
      </c>
      <c r="AA45" s="29" t="s">
        <v>50</v>
      </c>
      <c r="AB45" s="29" t="s">
        <v>50</v>
      </c>
      <c r="AC45" s="29" t="s">
        <v>50</v>
      </c>
      <c r="AD45" s="29" t="s">
        <v>50</v>
      </c>
      <c r="AE45" s="29" t="s">
        <v>50</v>
      </c>
      <c r="AF45" s="29" t="s">
        <v>50</v>
      </c>
      <c r="AG45" s="29">
        <v>1.69</v>
      </c>
      <c r="AH45" s="29">
        <v>0.81</v>
      </c>
      <c r="AI45" s="29">
        <v>9.6150000000000006E-5</v>
      </c>
      <c r="AJ45" s="29">
        <v>4.9809999999999999E-5</v>
      </c>
      <c r="AK45" s="29">
        <v>9.5940000000000001E-4</v>
      </c>
      <c r="AL45" s="29">
        <v>8.3020000000000001E-4</v>
      </c>
      <c r="AM45" s="29">
        <v>3.23</v>
      </c>
      <c r="AN45" s="29">
        <v>10</v>
      </c>
      <c r="AO45" s="29">
        <v>776.4</v>
      </c>
      <c r="AP45" s="29">
        <v>730.2</v>
      </c>
      <c r="AQ45" s="29">
        <v>724</v>
      </c>
      <c r="AR45" s="29">
        <v>742.2</v>
      </c>
      <c r="AS45" s="29">
        <v>790.2</v>
      </c>
      <c r="AT45" s="29">
        <v>739.3</v>
      </c>
      <c r="AU45" s="29">
        <v>742</v>
      </c>
      <c r="AV45" s="29">
        <v>725.4</v>
      </c>
      <c r="AW45" s="29">
        <v>792.7</v>
      </c>
      <c r="AX45" s="29">
        <v>801.6</v>
      </c>
      <c r="AY45" s="29">
        <f t="shared" si="1"/>
        <v>1.0100983258038798</v>
      </c>
      <c r="AZ45" s="29">
        <f t="shared" si="0"/>
        <v>0.61558307703882442</v>
      </c>
    </row>
    <row r="46" spans="1:52" x14ac:dyDescent="0.2">
      <c r="A46" s="47" t="s">
        <v>50</v>
      </c>
      <c r="B46" s="29" t="s">
        <v>91</v>
      </c>
      <c r="C46" s="29" t="s">
        <v>1121</v>
      </c>
      <c r="D46" s="29" t="s">
        <v>1122</v>
      </c>
      <c r="E46" s="29" t="s">
        <v>1123</v>
      </c>
      <c r="F46" s="29">
        <v>2.0078700000000001E-8</v>
      </c>
      <c r="G46" s="29">
        <v>0</v>
      </c>
      <c r="H46" s="29">
        <v>1</v>
      </c>
      <c r="I46" s="29">
        <v>1</v>
      </c>
      <c r="J46" s="29">
        <v>31</v>
      </c>
      <c r="K46" s="29" t="s">
        <v>90</v>
      </c>
      <c r="L46" s="29" t="s">
        <v>1124</v>
      </c>
      <c r="M46" s="29">
        <v>0</v>
      </c>
      <c r="N46" s="29">
        <v>2404.15868</v>
      </c>
      <c r="O46" s="29">
        <v>0</v>
      </c>
      <c r="P46" s="29">
        <v>902.5</v>
      </c>
      <c r="Q46" s="29">
        <v>889.6</v>
      </c>
      <c r="R46" s="29">
        <v>3.93</v>
      </c>
      <c r="S46" s="29">
        <v>2.25</v>
      </c>
      <c r="T46" s="29" t="s">
        <v>51</v>
      </c>
      <c r="U46" s="29" t="s">
        <v>50</v>
      </c>
      <c r="V46" s="29" t="s">
        <v>50</v>
      </c>
      <c r="W46" s="29" t="s">
        <v>50</v>
      </c>
      <c r="X46" s="29" t="s">
        <v>50</v>
      </c>
      <c r="Y46" s="29" t="s">
        <v>50</v>
      </c>
      <c r="Z46" s="29" t="s">
        <v>50</v>
      </c>
      <c r="AA46" s="29" t="s">
        <v>50</v>
      </c>
      <c r="AB46" s="29" t="s">
        <v>50</v>
      </c>
      <c r="AC46" s="29" t="s">
        <v>50</v>
      </c>
      <c r="AD46" s="29" t="s">
        <v>50</v>
      </c>
      <c r="AE46" s="29" t="s">
        <v>50</v>
      </c>
      <c r="AF46" s="29" t="s">
        <v>50</v>
      </c>
      <c r="AG46" s="29">
        <v>7.9</v>
      </c>
      <c r="AH46" s="29">
        <v>-0.1</v>
      </c>
      <c r="AI46" s="29">
        <v>0</v>
      </c>
      <c r="AJ46" s="29">
        <v>0</v>
      </c>
      <c r="AK46" s="29">
        <v>8.3549999999999998E-7</v>
      </c>
      <c r="AL46" s="29">
        <v>3.1359999999999998E-8</v>
      </c>
      <c r="AM46" s="29">
        <v>5.91</v>
      </c>
      <c r="AN46" s="29">
        <v>34</v>
      </c>
      <c r="AO46" s="29">
        <v>905.2</v>
      </c>
      <c r="AP46" s="29">
        <v>899.8</v>
      </c>
      <c r="AQ46" s="29">
        <v>968.5</v>
      </c>
      <c r="AR46" s="29">
        <v>869.9</v>
      </c>
      <c r="AS46" s="29">
        <v>908</v>
      </c>
      <c r="AT46" s="29">
        <v>889.6</v>
      </c>
      <c r="AU46" s="29">
        <v>879</v>
      </c>
      <c r="AV46" s="29">
        <v>869.9</v>
      </c>
      <c r="AW46" s="29">
        <v>921</v>
      </c>
      <c r="AX46" s="29">
        <v>902</v>
      </c>
      <c r="AY46" s="29">
        <f t="shared" si="1"/>
        <v>0.98024783583073338</v>
      </c>
      <c r="AZ46" s="29">
        <f t="shared" si="0"/>
        <v>0.49379948343593172</v>
      </c>
    </row>
    <row r="47" spans="1:52" x14ac:dyDescent="0.2">
      <c r="A47" s="47" t="s">
        <v>50</v>
      </c>
      <c r="B47" s="29" t="s">
        <v>91</v>
      </c>
      <c r="C47" s="29" t="s">
        <v>1121</v>
      </c>
      <c r="D47" s="29" t="s">
        <v>1125</v>
      </c>
      <c r="E47" s="29" t="s">
        <v>1123</v>
      </c>
      <c r="F47" s="29">
        <v>5.1202200000000003E-9</v>
      </c>
      <c r="G47" s="29">
        <v>0</v>
      </c>
      <c r="H47" s="29">
        <v>1</v>
      </c>
      <c r="I47" s="29">
        <v>1</v>
      </c>
      <c r="J47" s="29">
        <v>52</v>
      </c>
      <c r="K47" s="29" t="s">
        <v>90</v>
      </c>
      <c r="L47" s="29" t="s">
        <v>1124</v>
      </c>
      <c r="M47" s="29">
        <v>0</v>
      </c>
      <c r="N47" s="29">
        <v>2403.1746699999999</v>
      </c>
      <c r="O47" s="29">
        <v>0</v>
      </c>
      <c r="P47" s="29">
        <v>1202.5</v>
      </c>
      <c r="Q47" s="29">
        <v>1246.5999999999999</v>
      </c>
      <c r="R47" s="29">
        <v>5.45</v>
      </c>
      <c r="S47" s="29">
        <v>3.86</v>
      </c>
      <c r="T47" s="29" t="s">
        <v>51</v>
      </c>
      <c r="U47" s="29" t="s">
        <v>50</v>
      </c>
      <c r="V47" s="29" t="s">
        <v>50</v>
      </c>
      <c r="W47" s="29" t="s">
        <v>50</v>
      </c>
      <c r="X47" s="29" t="s">
        <v>50</v>
      </c>
      <c r="Y47" s="29" t="s">
        <v>50</v>
      </c>
      <c r="Z47" s="29" t="s">
        <v>50</v>
      </c>
      <c r="AA47" s="29" t="s">
        <v>50</v>
      </c>
      <c r="AB47" s="29" t="s">
        <v>50</v>
      </c>
      <c r="AC47" s="29" t="s">
        <v>50</v>
      </c>
      <c r="AD47" s="29" t="s">
        <v>50</v>
      </c>
      <c r="AE47" s="29" t="s">
        <v>50</v>
      </c>
      <c r="AF47" s="29" t="s">
        <v>50</v>
      </c>
      <c r="AG47" s="29">
        <v>-2.0499999999999998</v>
      </c>
      <c r="AH47" s="29">
        <v>-0.39</v>
      </c>
      <c r="AI47" s="29">
        <v>0</v>
      </c>
      <c r="AJ47" s="29">
        <v>0</v>
      </c>
      <c r="AK47" s="29">
        <v>4.1030000000000004E-9</v>
      </c>
      <c r="AL47" s="29">
        <v>1.9379999999999999E-8</v>
      </c>
      <c r="AM47" s="29">
        <v>6.45</v>
      </c>
      <c r="AN47" s="29">
        <v>51</v>
      </c>
      <c r="AO47" s="29">
        <v>1195.0999999999999</v>
      </c>
      <c r="AP47" s="29">
        <v>1209.9000000000001</v>
      </c>
      <c r="AQ47" s="29">
        <v>1302.2</v>
      </c>
      <c r="AR47" s="29">
        <v>1141.9000000000001</v>
      </c>
      <c r="AS47" s="29">
        <v>1152.4000000000001</v>
      </c>
      <c r="AT47" s="29">
        <v>1248.5999999999999</v>
      </c>
      <c r="AU47" s="29">
        <v>1195.5999999999999</v>
      </c>
      <c r="AV47" s="29">
        <v>1187</v>
      </c>
      <c r="AW47" s="29">
        <v>1246.5999999999999</v>
      </c>
      <c r="AX47" s="29">
        <v>1305.2</v>
      </c>
      <c r="AY47" s="29">
        <f t="shared" si="1"/>
        <v>1.0302424393901524</v>
      </c>
      <c r="AZ47" s="29">
        <f t="shared" si="0"/>
        <v>0.4824516478400428</v>
      </c>
    </row>
    <row r="48" spans="1:52" x14ac:dyDescent="0.2">
      <c r="A48" s="47" t="s">
        <v>50</v>
      </c>
      <c r="B48" s="29" t="s">
        <v>91</v>
      </c>
      <c r="C48" s="29" t="s">
        <v>1121</v>
      </c>
      <c r="D48" s="29" t="s">
        <v>1126</v>
      </c>
      <c r="E48" s="29" t="s">
        <v>1123</v>
      </c>
      <c r="F48" s="29">
        <v>3.4871299999999998E-7</v>
      </c>
      <c r="G48" s="29">
        <v>0</v>
      </c>
      <c r="H48" s="29">
        <v>1</v>
      </c>
      <c r="I48" s="29">
        <v>1</v>
      </c>
      <c r="J48" s="29">
        <v>2</v>
      </c>
      <c r="K48" s="29" t="s">
        <v>90</v>
      </c>
      <c r="L48" s="29" t="s">
        <v>1124</v>
      </c>
      <c r="M48" s="29">
        <v>0</v>
      </c>
      <c r="N48" s="29">
        <v>2405.1426999999999</v>
      </c>
      <c r="O48" s="29">
        <v>0</v>
      </c>
      <c r="P48" s="29">
        <v>62</v>
      </c>
      <c r="Q48" s="29">
        <v>57.6</v>
      </c>
      <c r="R48" s="29">
        <v>11.83</v>
      </c>
      <c r="S48" s="29">
        <v>12.55</v>
      </c>
      <c r="T48" s="29" t="s">
        <v>51</v>
      </c>
      <c r="U48" s="29" t="s">
        <v>50</v>
      </c>
      <c r="V48" s="29" t="s">
        <v>50</v>
      </c>
      <c r="W48" s="29" t="s">
        <v>50</v>
      </c>
      <c r="X48" s="29" t="s">
        <v>50</v>
      </c>
      <c r="Y48" s="29" t="s">
        <v>50</v>
      </c>
      <c r="Z48" s="29" t="s">
        <v>50</v>
      </c>
      <c r="AA48" s="29" t="s">
        <v>50</v>
      </c>
      <c r="AB48" s="29" t="s">
        <v>50</v>
      </c>
      <c r="AC48" s="29" t="s">
        <v>50</v>
      </c>
      <c r="AD48" s="29" t="s">
        <v>50</v>
      </c>
      <c r="AE48" s="29" t="s">
        <v>50</v>
      </c>
      <c r="AF48" s="29" t="s">
        <v>50</v>
      </c>
      <c r="AG48" s="29">
        <v>13.38</v>
      </c>
      <c r="AH48" s="29">
        <v>13.38</v>
      </c>
      <c r="AI48" s="29">
        <v>0</v>
      </c>
      <c r="AJ48" s="29">
        <v>0</v>
      </c>
      <c r="AK48" s="29">
        <v>2.6359999999999999E-8</v>
      </c>
      <c r="AL48" s="29">
        <v>5.2320000000000001E-6</v>
      </c>
      <c r="AM48" s="29">
        <v>5.18</v>
      </c>
      <c r="AN48" s="29">
        <v>50</v>
      </c>
      <c r="AO48" s="29">
        <v>71.7</v>
      </c>
      <c r="AP48" s="29">
        <v>64.599999999999994</v>
      </c>
      <c r="AQ48" s="29">
        <v>59.7</v>
      </c>
      <c r="AR48" s="29">
        <v>56.9</v>
      </c>
      <c r="AS48" s="29">
        <v>64.400000000000006</v>
      </c>
      <c r="AT48" s="29">
        <v>54.4</v>
      </c>
      <c r="AU48" s="29">
        <v>57.6</v>
      </c>
      <c r="AV48" s="29">
        <v>60.4</v>
      </c>
      <c r="AW48" s="29">
        <v>54.2</v>
      </c>
      <c r="AX48" s="29">
        <v>72.400000000000006</v>
      </c>
      <c r="AY48" s="29">
        <f t="shared" si="1"/>
        <v>0.94232587456665606</v>
      </c>
      <c r="AZ48" s="29">
        <f t="shared" si="0"/>
        <v>0.43287540328061713</v>
      </c>
    </row>
    <row r="49" spans="1:52" x14ac:dyDescent="0.2">
      <c r="A49" s="47" t="s">
        <v>50</v>
      </c>
      <c r="B49" s="29" t="s">
        <v>1127</v>
      </c>
      <c r="C49" s="29" t="s">
        <v>1128</v>
      </c>
      <c r="D49" s="29" t="s">
        <v>1129</v>
      </c>
      <c r="E49" s="29" t="s">
        <v>1130</v>
      </c>
      <c r="F49" s="29">
        <v>3.8644900000000002E-6</v>
      </c>
      <c r="G49" s="29">
        <v>0</v>
      </c>
      <c r="H49" s="29">
        <v>3</v>
      </c>
      <c r="I49" s="29">
        <v>10</v>
      </c>
      <c r="J49" s="29">
        <v>4</v>
      </c>
      <c r="K49" s="29" t="s">
        <v>1131</v>
      </c>
      <c r="L49" s="29" t="s">
        <v>1132</v>
      </c>
      <c r="M49" s="29">
        <v>0</v>
      </c>
      <c r="N49" s="29">
        <v>2036.0497700000001</v>
      </c>
      <c r="O49" s="29">
        <v>0</v>
      </c>
      <c r="P49" s="29">
        <v>219.7</v>
      </c>
      <c r="Q49" s="29">
        <v>235.6</v>
      </c>
      <c r="R49" s="29">
        <v>10.92</v>
      </c>
      <c r="S49" s="29">
        <v>9.4700000000000006</v>
      </c>
      <c r="T49" s="29" t="s">
        <v>1100</v>
      </c>
      <c r="U49" s="29" t="s">
        <v>50</v>
      </c>
      <c r="V49" s="29" t="s">
        <v>50</v>
      </c>
      <c r="W49" s="29" t="s">
        <v>50</v>
      </c>
      <c r="X49" s="29" t="s">
        <v>50</v>
      </c>
      <c r="Y49" s="29" t="s">
        <v>50</v>
      </c>
      <c r="Z49" s="29" t="s">
        <v>50</v>
      </c>
      <c r="AA49" s="29" t="s">
        <v>50</v>
      </c>
      <c r="AB49" s="29" t="s">
        <v>50</v>
      </c>
      <c r="AC49" s="29" t="s">
        <v>50</v>
      </c>
      <c r="AD49" s="29" t="s">
        <v>50</v>
      </c>
      <c r="AE49" s="29" t="s">
        <v>50</v>
      </c>
      <c r="AF49" s="29" t="s">
        <v>50</v>
      </c>
      <c r="AG49" s="29">
        <v>0.51</v>
      </c>
      <c r="AH49" s="29">
        <v>3.57</v>
      </c>
      <c r="AI49" s="29">
        <v>0</v>
      </c>
      <c r="AJ49" s="29">
        <v>0</v>
      </c>
      <c r="AK49" s="29">
        <v>5.5179999999999997E-5</v>
      </c>
      <c r="AL49" s="29">
        <v>1.431E-7</v>
      </c>
      <c r="AM49" s="29">
        <v>4.43</v>
      </c>
      <c r="AN49" s="29">
        <v>25</v>
      </c>
      <c r="AO49" s="29">
        <v>264.39999999999998</v>
      </c>
      <c r="AP49" s="29">
        <v>260.89999999999998</v>
      </c>
      <c r="AQ49" s="29">
        <v>206.2</v>
      </c>
      <c r="AR49" s="29">
        <v>214.3</v>
      </c>
      <c r="AS49" s="29">
        <v>216.7</v>
      </c>
      <c r="AT49" s="29">
        <v>263.2</v>
      </c>
      <c r="AU49" s="29">
        <v>212.4</v>
      </c>
      <c r="AV49" s="29">
        <v>215.9</v>
      </c>
      <c r="AW49" s="29">
        <v>235.6</v>
      </c>
      <c r="AX49" s="29">
        <v>253.3</v>
      </c>
      <c r="AY49" s="29">
        <f t="shared" si="1"/>
        <v>1.0153978494623657</v>
      </c>
      <c r="AZ49" s="29">
        <f t="shared" si="0"/>
        <v>0.81654451935502248</v>
      </c>
    </row>
    <row r="50" spans="1:52" x14ac:dyDescent="0.2">
      <c r="A50" s="47" t="s">
        <v>56</v>
      </c>
      <c r="B50" s="29" t="s">
        <v>93</v>
      </c>
      <c r="C50" s="29" t="s">
        <v>1133</v>
      </c>
      <c r="D50" s="29" t="s">
        <v>1134</v>
      </c>
      <c r="E50" s="29" t="s">
        <v>1135</v>
      </c>
      <c r="F50" s="29">
        <v>0.27944999999999998</v>
      </c>
      <c r="G50" s="29">
        <v>2.1272900000000001E-2</v>
      </c>
      <c r="H50" s="29">
        <v>1</v>
      </c>
      <c r="I50" s="29">
        <v>1</v>
      </c>
      <c r="J50" s="29">
        <v>1</v>
      </c>
      <c r="K50" s="29" t="s">
        <v>92</v>
      </c>
      <c r="L50" s="29" t="s">
        <v>1136</v>
      </c>
      <c r="M50" s="29">
        <v>2</v>
      </c>
      <c r="N50" s="29">
        <v>2813.3598499999998</v>
      </c>
      <c r="O50" s="29">
        <v>0</v>
      </c>
      <c r="P50" s="29" t="s">
        <v>51</v>
      </c>
      <c r="Q50" s="29" t="s">
        <v>51</v>
      </c>
      <c r="R50" s="29" t="s">
        <v>51</v>
      </c>
      <c r="S50" s="29" t="s">
        <v>51</v>
      </c>
      <c r="T50" s="29" t="s">
        <v>982</v>
      </c>
      <c r="U50" s="29" t="s">
        <v>50</v>
      </c>
      <c r="V50" s="29" t="s">
        <v>50</v>
      </c>
      <c r="W50" s="29" t="s">
        <v>50</v>
      </c>
      <c r="X50" s="29" t="s">
        <v>50</v>
      </c>
      <c r="Y50" s="29" t="s">
        <v>50</v>
      </c>
      <c r="Z50" s="29" t="s">
        <v>50</v>
      </c>
      <c r="AA50" s="29" t="s">
        <v>50</v>
      </c>
      <c r="AB50" s="29" t="s">
        <v>50</v>
      </c>
      <c r="AC50" s="29" t="s">
        <v>50</v>
      </c>
      <c r="AD50" s="29" t="s">
        <v>50</v>
      </c>
      <c r="AE50" s="29" t="s">
        <v>50</v>
      </c>
      <c r="AF50" s="29" t="s">
        <v>1003</v>
      </c>
      <c r="AG50" s="29">
        <v>-5.47</v>
      </c>
      <c r="AH50" s="29">
        <v>-5.47</v>
      </c>
      <c r="AI50" s="29">
        <v>6.5960000000000003E-3</v>
      </c>
      <c r="AJ50" s="29">
        <v>8.3799999999999999E-2</v>
      </c>
      <c r="AK50" s="29">
        <v>0.1103</v>
      </c>
      <c r="AL50" s="29">
        <v>0.84209999999999996</v>
      </c>
      <c r="AM50" s="29">
        <v>2.37</v>
      </c>
      <c r="AN50" s="29">
        <v>1</v>
      </c>
      <c r="AO50" s="29" t="s">
        <v>51</v>
      </c>
      <c r="AP50" s="29" t="s">
        <v>51</v>
      </c>
      <c r="AQ50" s="29" t="s">
        <v>51</v>
      </c>
      <c r="AR50" s="29" t="s">
        <v>51</v>
      </c>
      <c r="AS50" s="29" t="s">
        <v>51</v>
      </c>
      <c r="AT50" s="29" t="s">
        <v>51</v>
      </c>
      <c r="AU50" s="29" t="s">
        <v>51</v>
      </c>
      <c r="AV50" s="29" t="s">
        <v>51</v>
      </c>
      <c r="AW50" s="29" t="s">
        <v>51</v>
      </c>
      <c r="AX50" s="29" t="s">
        <v>51</v>
      </c>
      <c r="AY50" s="29" t="e">
        <f t="shared" si="1"/>
        <v>#DIV/0!</v>
      </c>
      <c r="AZ50" s="29" t="e">
        <f t="shared" si="0"/>
        <v>#DIV/0!</v>
      </c>
    </row>
    <row r="51" spans="1:52" x14ac:dyDescent="0.2">
      <c r="A51" s="47" t="s">
        <v>56</v>
      </c>
      <c r="B51" s="29" t="s">
        <v>95</v>
      </c>
      <c r="C51" s="29" t="s">
        <v>1137</v>
      </c>
      <c r="D51" s="29" t="s">
        <v>1138</v>
      </c>
      <c r="E51" s="29" t="s">
        <v>1139</v>
      </c>
      <c r="F51" s="29">
        <v>0.50268500000000005</v>
      </c>
      <c r="G51" s="29">
        <v>4.8417200000000001E-2</v>
      </c>
      <c r="H51" s="29">
        <v>1</v>
      </c>
      <c r="I51" s="29">
        <v>3</v>
      </c>
      <c r="J51" s="29">
        <v>2</v>
      </c>
      <c r="K51" s="29" t="s">
        <v>94</v>
      </c>
      <c r="L51" s="29" t="s">
        <v>1140</v>
      </c>
      <c r="M51" s="29">
        <v>0</v>
      </c>
      <c r="N51" s="29">
        <v>1774.9991199999999</v>
      </c>
      <c r="O51" s="29">
        <v>0</v>
      </c>
      <c r="P51" s="29">
        <v>52.4</v>
      </c>
      <c r="Q51" s="29">
        <v>54.5</v>
      </c>
      <c r="R51" s="29">
        <v>5.57</v>
      </c>
      <c r="S51" s="29">
        <v>14.62</v>
      </c>
      <c r="T51" s="29" t="s">
        <v>51</v>
      </c>
      <c r="U51" s="29" t="s">
        <v>56</v>
      </c>
      <c r="V51" s="29" t="s">
        <v>56</v>
      </c>
      <c r="W51" s="29" t="s">
        <v>56</v>
      </c>
      <c r="X51" s="29" t="s">
        <v>56</v>
      </c>
      <c r="Y51" s="29" t="s">
        <v>56</v>
      </c>
      <c r="Z51" s="29" t="s">
        <v>56</v>
      </c>
      <c r="AA51" s="29" t="s">
        <v>56</v>
      </c>
      <c r="AB51" s="29" t="s">
        <v>56</v>
      </c>
      <c r="AC51" s="29" t="s">
        <v>56</v>
      </c>
      <c r="AD51" s="29" t="s">
        <v>56</v>
      </c>
      <c r="AE51" s="29" t="s">
        <v>56</v>
      </c>
      <c r="AF51" s="29" t="s">
        <v>56</v>
      </c>
      <c r="AG51" s="29">
        <v>-0.1</v>
      </c>
      <c r="AH51" s="29">
        <v>-0.1</v>
      </c>
      <c r="AI51" s="29">
        <v>1.5699999999999999E-2</v>
      </c>
      <c r="AJ51" s="29">
        <v>4.5310000000000003E-2</v>
      </c>
      <c r="AK51" s="29">
        <v>0.2142</v>
      </c>
      <c r="AL51" s="29">
        <v>0.51070000000000004</v>
      </c>
      <c r="AM51" s="29">
        <v>2.5</v>
      </c>
      <c r="AN51" s="29">
        <v>7</v>
      </c>
      <c r="AO51" s="29">
        <v>50.4</v>
      </c>
      <c r="AP51" s="29">
        <v>54.4</v>
      </c>
      <c r="AQ51" s="29">
        <v>55.3</v>
      </c>
      <c r="AR51" s="29">
        <v>50.2</v>
      </c>
      <c r="AS51" s="29">
        <v>55.2</v>
      </c>
      <c r="AT51" s="29">
        <v>40.200000000000003</v>
      </c>
      <c r="AU51" s="29">
        <v>49.2</v>
      </c>
      <c r="AV51" s="29">
        <v>54.6</v>
      </c>
      <c r="AW51" s="29">
        <v>54.5</v>
      </c>
      <c r="AX51" s="29">
        <v>60.3</v>
      </c>
      <c r="AY51" s="29">
        <f t="shared" si="1"/>
        <v>0.97476459510357827</v>
      </c>
      <c r="AZ51" s="29">
        <f t="shared" si="0"/>
        <v>0.66703912169304524</v>
      </c>
    </row>
    <row r="52" spans="1:52" x14ac:dyDescent="0.2">
      <c r="A52" s="47" t="s">
        <v>56</v>
      </c>
      <c r="B52" s="29" t="s">
        <v>1141</v>
      </c>
      <c r="C52" s="29" t="s">
        <v>1142</v>
      </c>
      <c r="D52" s="29" t="s">
        <v>1143</v>
      </c>
      <c r="E52" s="29" t="s">
        <v>1144</v>
      </c>
      <c r="F52" s="29">
        <v>0.45320199999999999</v>
      </c>
      <c r="G52" s="29">
        <v>4.1593400000000003E-2</v>
      </c>
      <c r="H52" s="29">
        <v>2</v>
      </c>
      <c r="I52" s="29">
        <v>5</v>
      </c>
      <c r="J52" s="29">
        <v>2</v>
      </c>
      <c r="K52" s="29" t="s">
        <v>1145</v>
      </c>
      <c r="L52" s="29" t="s">
        <v>1146</v>
      </c>
      <c r="M52" s="29">
        <v>0</v>
      </c>
      <c r="N52" s="29">
        <v>1677.8467700000001</v>
      </c>
      <c r="O52" s="29">
        <v>0</v>
      </c>
      <c r="P52" s="29">
        <v>123.7</v>
      </c>
      <c r="Q52" s="29">
        <v>113.1</v>
      </c>
      <c r="R52" s="29">
        <v>9.17</v>
      </c>
      <c r="S52" s="29">
        <v>7.51</v>
      </c>
      <c r="T52" s="29" t="s">
        <v>1100</v>
      </c>
      <c r="U52" s="29" t="s">
        <v>56</v>
      </c>
      <c r="V52" s="29" t="s">
        <v>56</v>
      </c>
      <c r="W52" s="29" t="s">
        <v>56</v>
      </c>
      <c r="X52" s="29" t="s">
        <v>56</v>
      </c>
      <c r="Y52" s="29" t="s">
        <v>56</v>
      </c>
      <c r="Z52" s="29" t="s">
        <v>56</v>
      </c>
      <c r="AA52" s="29" t="s">
        <v>56</v>
      </c>
      <c r="AB52" s="29" t="s">
        <v>56</v>
      </c>
      <c r="AC52" s="29" t="s">
        <v>56</v>
      </c>
      <c r="AD52" s="29" t="s">
        <v>56</v>
      </c>
      <c r="AE52" s="29" t="s">
        <v>56</v>
      </c>
      <c r="AF52" s="29" t="s">
        <v>56</v>
      </c>
      <c r="AG52" s="29">
        <v>2.75</v>
      </c>
      <c r="AH52" s="29">
        <v>2.75</v>
      </c>
      <c r="AI52" s="29">
        <v>2.912E-2</v>
      </c>
      <c r="AJ52" s="29">
        <v>1.417E-2</v>
      </c>
      <c r="AK52" s="29">
        <v>0.35849999999999999</v>
      </c>
      <c r="AL52" s="29">
        <v>0.19839999999999999</v>
      </c>
      <c r="AM52" s="29">
        <v>2.75</v>
      </c>
      <c r="AN52" s="29">
        <v>6</v>
      </c>
      <c r="AO52" s="29">
        <v>104.9</v>
      </c>
      <c r="AP52" s="29">
        <v>138.5</v>
      </c>
      <c r="AQ52" s="29">
        <v>121.6</v>
      </c>
      <c r="AR52" s="29">
        <v>132.19999999999999</v>
      </c>
      <c r="AS52" s="29">
        <v>124.1</v>
      </c>
      <c r="AT52" s="29">
        <v>110.8</v>
      </c>
      <c r="AU52" s="29">
        <v>113.1</v>
      </c>
      <c r="AV52" s="29">
        <v>116.2</v>
      </c>
      <c r="AW52" s="29">
        <v>107.8</v>
      </c>
      <c r="AX52" s="29">
        <v>130.1</v>
      </c>
      <c r="AY52" s="29">
        <f t="shared" si="1"/>
        <v>0.93030741992596167</v>
      </c>
      <c r="AZ52" s="29">
        <f t="shared" si="0"/>
        <v>0.28062921577187727</v>
      </c>
    </row>
    <row r="53" spans="1:52" x14ac:dyDescent="0.2">
      <c r="A53" s="47" t="s">
        <v>56</v>
      </c>
      <c r="B53" s="29" t="s">
        <v>97</v>
      </c>
      <c r="C53" s="29" t="s">
        <v>1147</v>
      </c>
      <c r="D53" s="29" t="s">
        <v>1148</v>
      </c>
      <c r="E53" s="29" t="s">
        <v>1149</v>
      </c>
      <c r="F53" s="29">
        <v>0.445274</v>
      </c>
      <c r="G53" s="29">
        <v>4.0556399999999999E-2</v>
      </c>
      <c r="H53" s="29">
        <v>1</v>
      </c>
      <c r="I53" s="29">
        <v>3</v>
      </c>
      <c r="J53" s="29">
        <v>1</v>
      </c>
      <c r="K53" s="29" t="s">
        <v>96</v>
      </c>
      <c r="L53" s="29" t="s">
        <v>1150</v>
      </c>
      <c r="M53" s="29">
        <v>0</v>
      </c>
      <c r="N53" s="29">
        <v>2760.42785</v>
      </c>
      <c r="O53" s="29">
        <v>0</v>
      </c>
      <c r="P53" s="29">
        <v>131.1</v>
      </c>
      <c r="Q53" s="29">
        <v>136.80000000000001</v>
      </c>
      <c r="R53" s="29">
        <v>9.99</v>
      </c>
      <c r="S53" s="29">
        <v>7.97</v>
      </c>
      <c r="T53" s="29" t="s">
        <v>51</v>
      </c>
      <c r="U53" s="29" t="s">
        <v>56</v>
      </c>
      <c r="V53" s="29" t="s">
        <v>56</v>
      </c>
      <c r="W53" s="29" t="s">
        <v>56</v>
      </c>
      <c r="X53" s="29" t="s">
        <v>56</v>
      </c>
      <c r="Y53" s="29" t="s">
        <v>56</v>
      </c>
      <c r="Z53" s="29" t="s">
        <v>56</v>
      </c>
      <c r="AA53" s="29" t="s">
        <v>56</v>
      </c>
      <c r="AB53" s="29" t="s">
        <v>56</v>
      </c>
      <c r="AC53" s="29" t="s">
        <v>56</v>
      </c>
      <c r="AD53" s="29" t="s">
        <v>56</v>
      </c>
      <c r="AE53" s="29" t="s">
        <v>973</v>
      </c>
      <c r="AF53" s="29" t="s">
        <v>56</v>
      </c>
      <c r="AG53" s="29" t="s">
        <v>51</v>
      </c>
      <c r="AH53" s="29">
        <v>0.12</v>
      </c>
      <c r="AI53" s="29" t="s">
        <v>51</v>
      </c>
      <c r="AJ53" s="29">
        <v>1.367E-2</v>
      </c>
      <c r="AK53" s="29" t="s">
        <v>51</v>
      </c>
      <c r="AL53" s="29">
        <v>0.1943</v>
      </c>
      <c r="AM53" s="29">
        <v>3.34</v>
      </c>
      <c r="AN53" s="29" t="s">
        <v>51</v>
      </c>
      <c r="AO53" s="29">
        <v>103.9</v>
      </c>
      <c r="AP53" s="29">
        <v>138.6</v>
      </c>
      <c r="AQ53" s="29">
        <v>129.69999999999999</v>
      </c>
      <c r="AR53" s="29">
        <v>132.5</v>
      </c>
      <c r="AS53" s="29">
        <v>128.4</v>
      </c>
      <c r="AT53" s="29">
        <v>136.80000000000001</v>
      </c>
      <c r="AU53" s="29">
        <v>130.1</v>
      </c>
      <c r="AV53" s="29">
        <v>129.30000000000001</v>
      </c>
      <c r="AW53" s="29">
        <v>138.69999999999999</v>
      </c>
      <c r="AX53" s="29">
        <v>156.6</v>
      </c>
      <c r="AY53" s="29">
        <f t="shared" si="1"/>
        <v>1.0922445111356816</v>
      </c>
      <c r="AZ53" s="29">
        <f t="shared" si="0"/>
        <v>0.22192410358374354</v>
      </c>
    </row>
    <row r="54" spans="1:52" x14ac:dyDescent="0.2">
      <c r="A54" s="47" t="s">
        <v>50</v>
      </c>
      <c r="B54" s="29" t="s">
        <v>99</v>
      </c>
      <c r="C54" s="29" t="s">
        <v>1151</v>
      </c>
      <c r="D54" s="29" t="s">
        <v>1152</v>
      </c>
      <c r="E54" s="29" t="s">
        <v>1153</v>
      </c>
      <c r="F54" s="29">
        <v>6.9067799999999996E-8</v>
      </c>
      <c r="G54" s="29">
        <v>0</v>
      </c>
      <c r="H54" s="29">
        <v>1</v>
      </c>
      <c r="I54" s="29">
        <v>5</v>
      </c>
      <c r="J54" s="29">
        <v>6</v>
      </c>
      <c r="K54" s="29" t="s">
        <v>98</v>
      </c>
      <c r="L54" s="29" t="s">
        <v>1154</v>
      </c>
      <c r="M54" s="29">
        <v>0</v>
      </c>
      <c r="N54" s="29">
        <v>3203.57366</v>
      </c>
      <c r="O54" s="29">
        <v>0</v>
      </c>
      <c r="P54" s="29">
        <v>152.9</v>
      </c>
      <c r="Q54" s="29">
        <v>161.9</v>
      </c>
      <c r="R54" s="29">
        <v>7.87</v>
      </c>
      <c r="S54" s="29">
        <v>2.37</v>
      </c>
      <c r="T54" s="29" t="s">
        <v>51</v>
      </c>
      <c r="U54" s="29" t="s">
        <v>50</v>
      </c>
      <c r="V54" s="29" t="s">
        <v>50</v>
      </c>
      <c r="W54" s="29" t="s">
        <v>50</v>
      </c>
      <c r="X54" s="29" t="s">
        <v>50</v>
      </c>
      <c r="Y54" s="29" t="s">
        <v>50</v>
      </c>
      <c r="Z54" s="29" t="s">
        <v>50</v>
      </c>
      <c r="AA54" s="29" t="s">
        <v>50</v>
      </c>
      <c r="AB54" s="29" t="s">
        <v>50</v>
      </c>
      <c r="AC54" s="29" t="s">
        <v>50</v>
      </c>
      <c r="AD54" s="29" t="s">
        <v>50</v>
      </c>
      <c r="AE54" s="29" t="s">
        <v>50</v>
      </c>
      <c r="AF54" s="29" t="s">
        <v>50</v>
      </c>
      <c r="AG54" s="29">
        <v>-1.9</v>
      </c>
      <c r="AH54" s="29">
        <v>-1.9</v>
      </c>
      <c r="AI54" s="29">
        <v>0</v>
      </c>
      <c r="AJ54" s="29">
        <v>0</v>
      </c>
      <c r="AK54" s="29">
        <v>4.269E-9</v>
      </c>
      <c r="AL54" s="29">
        <v>4.9180000000000001E-8</v>
      </c>
      <c r="AM54" s="29">
        <v>6.44</v>
      </c>
      <c r="AN54" s="29">
        <v>39</v>
      </c>
      <c r="AO54" s="29">
        <v>148.5</v>
      </c>
      <c r="AP54" s="29">
        <v>167.8</v>
      </c>
      <c r="AQ54" s="29">
        <v>172.6</v>
      </c>
      <c r="AR54" s="29">
        <v>141.9</v>
      </c>
      <c r="AS54" s="29">
        <v>147</v>
      </c>
      <c r="AT54" s="29">
        <v>169.8</v>
      </c>
      <c r="AU54" s="29">
        <v>161.6</v>
      </c>
      <c r="AV54" s="29">
        <v>161.9</v>
      </c>
      <c r="AW54" s="29">
        <v>166.1</v>
      </c>
      <c r="AX54" s="29">
        <v>160.6</v>
      </c>
      <c r="AY54" s="29">
        <f t="shared" si="1"/>
        <v>1.0542555926973516</v>
      </c>
      <c r="AZ54" s="29">
        <f t="shared" si="0"/>
        <v>0.30294663812132938</v>
      </c>
    </row>
    <row r="55" spans="1:52" x14ac:dyDescent="0.2">
      <c r="A55" s="47" t="s">
        <v>50</v>
      </c>
      <c r="B55" s="29" t="s">
        <v>101</v>
      </c>
      <c r="C55" s="29" t="s">
        <v>1155</v>
      </c>
      <c r="D55" s="29" t="s">
        <v>1156</v>
      </c>
      <c r="E55" s="29" t="s">
        <v>1157</v>
      </c>
      <c r="F55" s="29">
        <v>7.6879299999999998E-2</v>
      </c>
      <c r="G55" s="29">
        <v>5.4592E-3</v>
      </c>
      <c r="H55" s="29">
        <v>1</v>
      </c>
      <c r="I55" s="29">
        <v>3</v>
      </c>
      <c r="J55" s="29">
        <v>2</v>
      </c>
      <c r="K55" s="29" t="s">
        <v>100</v>
      </c>
      <c r="L55" s="29" t="s">
        <v>1158</v>
      </c>
      <c r="M55" s="29">
        <v>0</v>
      </c>
      <c r="N55" s="29">
        <v>1312.79891</v>
      </c>
      <c r="O55" s="29">
        <v>0</v>
      </c>
      <c r="P55" s="29" t="s">
        <v>51</v>
      </c>
      <c r="Q55" s="29" t="s">
        <v>51</v>
      </c>
      <c r="R55" s="29" t="s">
        <v>51</v>
      </c>
      <c r="S55" s="29" t="s">
        <v>51</v>
      </c>
      <c r="T55" s="29" t="s">
        <v>982</v>
      </c>
      <c r="U55" s="29" t="s">
        <v>50</v>
      </c>
      <c r="V55" s="29" t="s">
        <v>50</v>
      </c>
      <c r="W55" s="29" t="s">
        <v>50</v>
      </c>
      <c r="X55" s="29" t="s">
        <v>50</v>
      </c>
      <c r="Y55" s="29" t="s">
        <v>50</v>
      </c>
      <c r="Z55" s="29" t="s">
        <v>50</v>
      </c>
      <c r="AA55" s="29" t="s">
        <v>50</v>
      </c>
      <c r="AB55" s="29" t="s">
        <v>50</v>
      </c>
      <c r="AC55" s="29" t="s">
        <v>50</v>
      </c>
      <c r="AD55" s="29" t="s">
        <v>50</v>
      </c>
      <c r="AE55" s="29" t="s">
        <v>50</v>
      </c>
      <c r="AF55" s="29" t="s">
        <v>50</v>
      </c>
      <c r="AG55" s="29">
        <v>-9.17</v>
      </c>
      <c r="AH55" s="29">
        <v>-9.17</v>
      </c>
      <c r="AI55" s="29">
        <v>1.671E-3</v>
      </c>
      <c r="AJ55" s="29">
        <v>8.2900000000000005E-3</v>
      </c>
      <c r="AK55" s="29">
        <v>2.5069999999999999E-2</v>
      </c>
      <c r="AL55" s="29">
        <v>0.127</v>
      </c>
      <c r="AM55" s="29">
        <v>2.0499999999999998</v>
      </c>
      <c r="AN55" s="29">
        <v>25</v>
      </c>
      <c r="AO55" s="29" t="s">
        <v>51</v>
      </c>
      <c r="AP55" s="29" t="s">
        <v>51</v>
      </c>
      <c r="AQ55" s="29" t="s">
        <v>51</v>
      </c>
      <c r="AR55" s="29" t="s">
        <v>51</v>
      </c>
      <c r="AS55" s="29" t="s">
        <v>51</v>
      </c>
      <c r="AT55" s="29" t="s">
        <v>51</v>
      </c>
      <c r="AU55" s="29" t="s">
        <v>51</v>
      </c>
      <c r="AV55" s="29" t="s">
        <v>51</v>
      </c>
      <c r="AW55" s="29" t="s">
        <v>51</v>
      </c>
      <c r="AX55" s="29" t="s">
        <v>51</v>
      </c>
      <c r="AY55" s="29" t="e">
        <f t="shared" si="1"/>
        <v>#DIV/0!</v>
      </c>
      <c r="AZ55" s="29" t="e">
        <f t="shared" si="0"/>
        <v>#DIV/0!</v>
      </c>
    </row>
    <row r="56" spans="1:52" x14ac:dyDescent="0.2">
      <c r="A56" s="47" t="s">
        <v>50</v>
      </c>
      <c r="B56" s="29" t="s">
        <v>103</v>
      </c>
      <c r="C56" s="29" t="s">
        <v>1159</v>
      </c>
      <c r="D56" s="29" t="s">
        <v>1160</v>
      </c>
      <c r="E56" s="29" t="s">
        <v>1161</v>
      </c>
      <c r="F56" s="29">
        <v>1.09256E-7</v>
      </c>
      <c r="G56" s="29">
        <v>0</v>
      </c>
      <c r="H56" s="29">
        <v>1</v>
      </c>
      <c r="I56" s="29">
        <v>3</v>
      </c>
      <c r="J56" s="29">
        <v>2</v>
      </c>
      <c r="K56" s="29" t="s">
        <v>102</v>
      </c>
      <c r="L56" s="29" t="s">
        <v>1162</v>
      </c>
      <c r="M56" s="29">
        <v>0</v>
      </c>
      <c r="N56" s="29">
        <v>3522.5600100000001</v>
      </c>
      <c r="O56" s="29">
        <v>0</v>
      </c>
      <c r="P56" s="29">
        <v>30.1</v>
      </c>
      <c r="Q56" s="29">
        <v>25.4</v>
      </c>
      <c r="R56" s="29">
        <v>25.96</v>
      </c>
      <c r="S56" s="29">
        <v>18.579999999999998</v>
      </c>
      <c r="T56" s="29" t="s">
        <v>51</v>
      </c>
      <c r="U56" s="29" t="s">
        <v>50</v>
      </c>
      <c r="V56" s="29" t="s">
        <v>50</v>
      </c>
      <c r="W56" s="29" t="s">
        <v>50</v>
      </c>
      <c r="X56" s="29" t="s">
        <v>50</v>
      </c>
      <c r="Y56" s="29" t="s">
        <v>50</v>
      </c>
      <c r="Z56" s="29" t="s">
        <v>50</v>
      </c>
      <c r="AA56" s="29" t="s">
        <v>50</v>
      </c>
      <c r="AB56" s="29" t="s">
        <v>50</v>
      </c>
      <c r="AC56" s="29" t="s">
        <v>50</v>
      </c>
      <c r="AD56" s="29" t="s">
        <v>50</v>
      </c>
      <c r="AE56" s="29" t="s">
        <v>50</v>
      </c>
      <c r="AF56" s="29" t="s">
        <v>50</v>
      </c>
      <c r="AG56" s="29">
        <v>3.97</v>
      </c>
      <c r="AH56" s="29">
        <v>3.97</v>
      </c>
      <c r="AI56" s="29">
        <v>0</v>
      </c>
      <c r="AJ56" s="29">
        <v>0</v>
      </c>
      <c r="AK56" s="29">
        <v>7.149E-9</v>
      </c>
      <c r="AL56" s="29">
        <v>4.1979999999999998E-9</v>
      </c>
      <c r="AM56" s="29">
        <v>5.05</v>
      </c>
      <c r="AN56" s="29">
        <v>19</v>
      </c>
      <c r="AO56" s="29">
        <v>31.7</v>
      </c>
      <c r="AP56" s="29">
        <v>24.9</v>
      </c>
      <c r="AQ56" s="29">
        <v>45.7</v>
      </c>
      <c r="AR56" s="29">
        <v>28.6</v>
      </c>
      <c r="AS56" s="29">
        <v>33.4</v>
      </c>
      <c r="AT56" s="29">
        <v>34.5</v>
      </c>
      <c r="AU56" s="29">
        <v>24.2</v>
      </c>
      <c r="AV56" s="29">
        <v>25.4</v>
      </c>
      <c r="AW56" s="29">
        <v>28.9</v>
      </c>
      <c r="AX56" s="29">
        <v>21.5</v>
      </c>
      <c r="AY56" s="29">
        <f t="shared" si="1"/>
        <v>0.81862446743761408</v>
      </c>
      <c r="AZ56" s="29">
        <f t="shared" si="0"/>
        <v>0.2456453553825016</v>
      </c>
    </row>
    <row r="57" spans="1:52" x14ac:dyDescent="0.2">
      <c r="A57" s="47" t="s">
        <v>50</v>
      </c>
      <c r="B57" s="29" t="s">
        <v>1163</v>
      </c>
      <c r="C57" s="29" t="s">
        <v>1164</v>
      </c>
      <c r="D57" s="29" t="s">
        <v>1165</v>
      </c>
      <c r="E57" s="29" t="s">
        <v>1166</v>
      </c>
      <c r="F57" s="29">
        <v>2.5354399999999999E-2</v>
      </c>
      <c r="G57" s="29">
        <v>1.21065E-3</v>
      </c>
      <c r="H57" s="29">
        <v>2</v>
      </c>
      <c r="I57" s="29">
        <v>3</v>
      </c>
      <c r="J57" s="29">
        <v>2</v>
      </c>
      <c r="K57" s="29" t="s">
        <v>1167</v>
      </c>
      <c r="L57" s="29" t="s">
        <v>1168</v>
      </c>
      <c r="M57" s="29">
        <v>0</v>
      </c>
      <c r="N57" s="29">
        <v>1453.91427</v>
      </c>
      <c r="O57" s="29">
        <v>0</v>
      </c>
      <c r="P57" s="29" t="s">
        <v>51</v>
      </c>
      <c r="Q57" s="29" t="s">
        <v>51</v>
      </c>
      <c r="R57" s="29" t="s">
        <v>51</v>
      </c>
      <c r="S57" s="29" t="s">
        <v>51</v>
      </c>
      <c r="T57" s="29" t="s">
        <v>982</v>
      </c>
      <c r="U57" s="29" t="s">
        <v>50</v>
      </c>
      <c r="V57" s="29" t="s">
        <v>50</v>
      </c>
      <c r="W57" s="29" t="s">
        <v>50</v>
      </c>
      <c r="X57" s="29" t="s">
        <v>50</v>
      </c>
      <c r="Y57" s="29" t="s">
        <v>50</v>
      </c>
      <c r="Z57" s="29" t="s">
        <v>50</v>
      </c>
      <c r="AA57" s="29" t="s">
        <v>50</v>
      </c>
      <c r="AB57" s="29" t="s">
        <v>50</v>
      </c>
      <c r="AC57" s="29" t="s">
        <v>50</v>
      </c>
      <c r="AD57" s="29" t="s">
        <v>50</v>
      </c>
      <c r="AE57" s="29" t="s">
        <v>50</v>
      </c>
      <c r="AF57" s="29" t="s">
        <v>50</v>
      </c>
      <c r="AG57" s="29">
        <v>2.77</v>
      </c>
      <c r="AH57" s="29">
        <v>0.3</v>
      </c>
      <c r="AI57" s="29">
        <v>3.6900000000000002E-4</v>
      </c>
      <c r="AJ57" s="29">
        <v>6.5689999999999998E-4</v>
      </c>
      <c r="AK57" s="29">
        <v>7.1960000000000001E-3</v>
      </c>
      <c r="AL57" s="29">
        <v>9.9399999999999992E-3</v>
      </c>
      <c r="AM57" s="29">
        <v>3.74</v>
      </c>
      <c r="AN57" s="29">
        <v>29</v>
      </c>
      <c r="AO57" s="29" t="s">
        <v>51</v>
      </c>
      <c r="AP57" s="29" t="s">
        <v>51</v>
      </c>
      <c r="AQ57" s="29" t="s">
        <v>51</v>
      </c>
      <c r="AR57" s="29" t="s">
        <v>51</v>
      </c>
      <c r="AS57" s="29" t="s">
        <v>51</v>
      </c>
      <c r="AT57" s="29" t="s">
        <v>51</v>
      </c>
      <c r="AU57" s="29" t="s">
        <v>51</v>
      </c>
      <c r="AV57" s="29" t="s">
        <v>51</v>
      </c>
      <c r="AW57" s="29" t="s">
        <v>51</v>
      </c>
      <c r="AX57" s="29" t="s">
        <v>51</v>
      </c>
      <c r="AY57" s="29" t="e">
        <f t="shared" si="1"/>
        <v>#DIV/0!</v>
      </c>
      <c r="AZ57" s="29" t="e">
        <f t="shared" si="0"/>
        <v>#DIV/0!</v>
      </c>
    </row>
    <row r="58" spans="1:52" x14ac:dyDescent="0.2">
      <c r="A58" s="47" t="s">
        <v>50</v>
      </c>
      <c r="B58" s="29" t="s">
        <v>105</v>
      </c>
      <c r="C58" s="29" t="s">
        <v>1169</v>
      </c>
      <c r="D58" s="29" t="s">
        <v>1170</v>
      </c>
      <c r="E58" s="29" t="s">
        <v>1171</v>
      </c>
      <c r="F58" s="29">
        <v>7.8182299999999996E-2</v>
      </c>
      <c r="G58" s="29">
        <v>5.5731000000000001E-3</v>
      </c>
      <c r="H58" s="29">
        <v>1</v>
      </c>
      <c r="I58" s="29">
        <v>2</v>
      </c>
      <c r="J58" s="29">
        <v>2</v>
      </c>
      <c r="K58" s="29" t="s">
        <v>104</v>
      </c>
      <c r="L58" s="29" t="s">
        <v>1172</v>
      </c>
      <c r="M58" s="29">
        <v>0</v>
      </c>
      <c r="N58" s="29">
        <v>1033.5628099999999</v>
      </c>
      <c r="O58" s="29">
        <v>0</v>
      </c>
      <c r="P58" s="29">
        <v>597.6</v>
      </c>
      <c r="Q58" s="29">
        <v>651.29999999999995</v>
      </c>
      <c r="R58" s="29">
        <v>9.32</v>
      </c>
      <c r="S58" s="29">
        <v>19.91</v>
      </c>
      <c r="T58" s="29" t="s">
        <v>51</v>
      </c>
      <c r="U58" s="29" t="s">
        <v>50</v>
      </c>
      <c r="V58" s="29" t="s">
        <v>50</v>
      </c>
      <c r="W58" s="29" t="s">
        <v>50</v>
      </c>
      <c r="X58" s="29" t="s">
        <v>50</v>
      </c>
      <c r="Y58" s="29" t="s">
        <v>50</v>
      </c>
      <c r="Z58" s="29" t="s">
        <v>50</v>
      </c>
      <c r="AA58" s="29" t="s">
        <v>50</v>
      </c>
      <c r="AB58" s="29" t="s">
        <v>50</v>
      </c>
      <c r="AC58" s="29" t="s">
        <v>50</v>
      </c>
      <c r="AD58" s="29" t="s">
        <v>50</v>
      </c>
      <c r="AE58" s="29" t="s">
        <v>50</v>
      </c>
      <c r="AF58" s="29" t="s">
        <v>50</v>
      </c>
      <c r="AG58" s="29">
        <v>-1.03</v>
      </c>
      <c r="AH58" s="29">
        <v>-1.03</v>
      </c>
      <c r="AI58" s="29">
        <v>1.9319999999999999E-3</v>
      </c>
      <c r="AJ58" s="29">
        <v>1.3079999999999999E-3</v>
      </c>
      <c r="AK58" s="29">
        <v>2.8549999999999999E-2</v>
      </c>
      <c r="AL58" s="29">
        <v>1.9259999999999999E-2</v>
      </c>
      <c r="AM58" s="29">
        <v>2.69</v>
      </c>
      <c r="AN58" s="29">
        <v>24</v>
      </c>
      <c r="AO58" s="29">
        <v>601</v>
      </c>
      <c r="AP58" s="29">
        <v>644.79999999999995</v>
      </c>
      <c r="AQ58" s="29">
        <v>594.20000000000005</v>
      </c>
      <c r="AR58" s="29">
        <v>634.79999999999995</v>
      </c>
      <c r="AS58" s="29">
        <v>526.70000000000005</v>
      </c>
      <c r="AT58" s="29">
        <v>651.29999999999995</v>
      </c>
      <c r="AU58" s="29">
        <v>628.1</v>
      </c>
      <c r="AV58" s="29">
        <v>584.70000000000005</v>
      </c>
      <c r="AW58" s="29">
        <v>935.5</v>
      </c>
      <c r="AX58" s="29">
        <v>677.4</v>
      </c>
      <c r="AY58" s="29">
        <f t="shared" si="1"/>
        <v>1.1584207896051977</v>
      </c>
      <c r="AZ58" s="29">
        <f t="shared" si="0"/>
        <v>0.18522818870305663</v>
      </c>
    </row>
    <row r="59" spans="1:52" x14ac:dyDescent="0.2">
      <c r="A59" s="47" t="s">
        <v>56</v>
      </c>
      <c r="B59" s="29" t="s">
        <v>105</v>
      </c>
      <c r="C59" s="29" t="s">
        <v>1173</v>
      </c>
      <c r="D59" s="29" t="s">
        <v>1174</v>
      </c>
      <c r="E59" s="29" t="s">
        <v>1175</v>
      </c>
      <c r="F59" s="29">
        <v>0.35309800000000002</v>
      </c>
      <c r="G59" s="29">
        <v>2.88968E-2</v>
      </c>
      <c r="H59" s="29">
        <v>1</v>
      </c>
      <c r="I59" s="29">
        <v>2</v>
      </c>
      <c r="J59" s="29">
        <v>2</v>
      </c>
      <c r="K59" s="29" t="s">
        <v>104</v>
      </c>
      <c r="L59" s="29" t="s">
        <v>1176</v>
      </c>
      <c r="M59" s="29">
        <v>0</v>
      </c>
      <c r="N59" s="29">
        <v>1177.6464900000001</v>
      </c>
      <c r="O59" s="29">
        <v>0</v>
      </c>
      <c r="P59" s="29">
        <v>140.30000000000001</v>
      </c>
      <c r="Q59" s="29">
        <v>121.1</v>
      </c>
      <c r="R59" s="29">
        <v>23.7</v>
      </c>
      <c r="S59" s="29">
        <v>13.1</v>
      </c>
      <c r="T59" s="29" t="s">
        <v>51</v>
      </c>
      <c r="U59" s="29" t="s">
        <v>50</v>
      </c>
      <c r="V59" s="29" t="s">
        <v>50</v>
      </c>
      <c r="W59" s="29" t="s">
        <v>50</v>
      </c>
      <c r="X59" s="29" t="s">
        <v>50</v>
      </c>
      <c r="Y59" s="29" t="s">
        <v>50</v>
      </c>
      <c r="Z59" s="29" t="s">
        <v>50</v>
      </c>
      <c r="AA59" s="29" t="s">
        <v>50</v>
      </c>
      <c r="AB59" s="29" t="s">
        <v>50</v>
      </c>
      <c r="AC59" s="29" t="s">
        <v>50</v>
      </c>
      <c r="AD59" s="29" t="s">
        <v>50</v>
      </c>
      <c r="AE59" s="29" t="s">
        <v>56</v>
      </c>
      <c r="AF59" s="29" t="s">
        <v>50</v>
      </c>
      <c r="AG59" s="29">
        <v>-0.88</v>
      </c>
      <c r="AH59" s="29">
        <v>-0.88</v>
      </c>
      <c r="AI59" s="29">
        <v>2.903E-2</v>
      </c>
      <c r="AJ59" s="29">
        <v>9.1269999999999997E-3</v>
      </c>
      <c r="AK59" s="29">
        <v>0.35759999999999997</v>
      </c>
      <c r="AL59" s="29">
        <v>0.14000000000000001</v>
      </c>
      <c r="AM59" s="29">
        <v>2.2599999999999998</v>
      </c>
      <c r="AN59" s="29">
        <v>10</v>
      </c>
      <c r="AO59" s="29">
        <v>146.19999999999999</v>
      </c>
      <c r="AP59" s="29">
        <v>139.1</v>
      </c>
      <c r="AQ59" s="29">
        <v>96.7</v>
      </c>
      <c r="AR59" s="29">
        <v>168.8</v>
      </c>
      <c r="AS59" s="29">
        <v>141.6</v>
      </c>
      <c r="AT59" s="29">
        <v>121.1</v>
      </c>
      <c r="AU59" s="29">
        <v>119.3</v>
      </c>
      <c r="AV59" s="29">
        <v>144.1</v>
      </c>
      <c r="AW59" s="29">
        <v>99.3</v>
      </c>
      <c r="AX59" s="29">
        <v>124.2</v>
      </c>
      <c r="AY59" s="29">
        <f t="shared" si="1"/>
        <v>0.87810514153668406</v>
      </c>
      <c r="AZ59" s="29">
        <f t="shared" si="0"/>
        <v>0.41723477217462268</v>
      </c>
    </row>
    <row r="60" spans="1:52" x14ac:dyDescent="0.2">
      <c r="A60" s="47" t="s">
        <v>50</v>
      </c>
      <c r="B60" s="29" t="s">
        <v>105</v>
      </c>
      <c r="C60" s="29" t="s">
        <v>1169</v>
      </c>
      <c r="D60" s="29" t="s">
        <v>1177</v>
      </c>
      <c r="E60" s="29" t="s">
        <v>1178</v>
      </c>
      <c r="F60" s="29">
        <v>5.46694E-2</v>
      </c>
      <c r="G60" s="29">
        <v>4.0299799999999998E-3</v>
      </c>
      <c r="H60" s="29">
        <v>1</v>
      </c>
      <c r="I60" s="29">
        <v>2</v>
      </c>
      <c r="J60" s="29">
        <v>6</v>
      </c>
      <c r="K60" s="29" t="s">
        <v>104</v>
      </c>
      <c r="L60" s="29" t="s">
        <v>1172</v>
      </c>
      <c r="M60" s="29">
        <v>0</v>
      </c>
      <c r="N60" s="29">
        <v>1049.55773</v>
      </c>
      <c r="O60" s="29">
        <v>0</v>
      </c>
      <c r="P60" s="29">
        <v>1197.2</v>
      </c>
      <c r="Q60" s="29">
        <v>1291.2</v>
      </c>
      <c r="R60" s="29">
        <v>9.89</v>
      </c>
      <c r="S60" s="29">
        <v>15.23</v>
      </c>
      <c r="T60" s="29" t="s">
        <v>51</v>
      </c>
      <c r="U60" s="29" t="s">
        <v>50</v>
      </c>
      <c r="V60" s="29" t="s">
        <v>50</v>
      </c>
      <c r="W60" s="29" t="s">
        <v>50</v>
      </c>
      <c r="X60" s="29" t="s">
        <v>50</v>
      </c>
      <c r="Y60" s="29" t="s">
        <v>50</v>
      </c>
      <c r="Z60" s="29" t="s">
        <v>50</v>
      </c>
      <c r="AA60" s="29" t="s">
        <v>50</v>
      </c>
      <c r="AB60" s="29" t="s">
        <v>50</v>
      </c>
      <c r="AC60" s="29" t="s">
        <v>50</v>
      </c>
      <c r="AD60" s="29" t="s">
        <v>50</v>
      </c>
      <c r="AE60" s="29" t="s">
        <v>50</v>
      </c>
      <c r="AF60" s="29" t="s">
        <v>50</v>
      </c>
      <c r="AG60" s="29">
        <v>0.8</v>
      </c>
      <c r="AH60" s="29">
        <v>0.55000000000000004</v>
      </c>
      <c r="AI60" s="29">
        <v>1.4400000000000001E-3</v>
      </c>
      <c r="AJ60" s="29">
        <v>8.7489999999999996E-4</v>
      </c>
      <c r="AK60" s="29">
        <v>2.1780000000000001E-2</v>
      </c>
      <c r="AL60" s="29">
        <v>1.244E-2</v>
      </c>
      <c r="AM60" s="29">
        <v>2.59</v>
      </c>
      <c r="AN60" s="29">
        <v>26</v>
      </c>
      <c r="AO60" s="29">
        <v>1304.5</v>
      </c>
      <c r="AP60" s="29">
        <v>1038.4000000000001</v>
      </c>
      <c r="AQ60" s="29">
        <v>1246.7</v>
      </c>
      <c r="AR60" s="29">
        <v>1058.5999999999999</v>
      </c>
      <c r="AS60" s="29">
        <v>1149.7</v>
      </c>
      <c r="AT60" s="29">
        <v>1291.2</v>
      </c>
      <c r="AU60" s="29">
        <v>1247.5</v>
      </c>
      <c r="AV60" s="29">
        <v>1487.7</v>
      </c>
      <c r="AW60" s="29">
        <v>959.5</v>
      </c>
      <c r="AX60" s="29">
        <v>1329.3</v>
      </c>
      <c r="AY60" s="29">
        <f t="shared" si="1"/>
        <v>1.0892219596750545</v>
      </c>
      <c r="AZ60" s="29">
        <f t="shared" si="0"/>
        <v>0.19894104886098726</v>
      </c>
    </row>
    <row r="61" spans="1:52" x14ac:dyDescent="0.2">
      <c r="A61" s="47" t="s">
        <v>56</v>
      </c>
      <c r="B61" s="29" t="s">
        <v>107</v>
      </c>
      <c r="C61" s="29" t="s">
        <v>1179</v>
      </c>
      <c r="D61" s="29" t="s">
        <v>1180</v>
      </c>
      <c r="E61" s="29" t="s">
        <v>1181</v>
      </c>
      <c r="F61" s="29">
        <v>0.33776800000000001</v>
      </c>
      <c r="G61" s="29">
        <v>2.6964700000000001E-2</v>
      </c>
      <c r="H61" s="29">
        <v>1</v>
      </c>
      <c r="I61" s="29">
        <v>5</v>
      </c>
      <c r="J61" s="29">
        <v>1</v>
      </c>
      <c r="K61" s="29" t="s">
        <v>106</v>
      </c>
      <c r="L61" s="29" t="s">
        <v>1182</v>
      </c>
      <c r="M61" s="29">
        <v>0</v>
      </c>
      <c r="N61" s="29">
        <v>1452.8574799999999</v>
      </c>
      <c r="O61" s="29">
        <v>0</v>
      </c>
      <c r="P61" s="29">
        <v>429.7</v>
      </c>
      <c r="Q61" s="29">
        <v>416.3</v>
      </c>
      <c r="R61" s="29">
        <v>7.96</v>
      </c>
      <c r="S61" s="29">
        <v>2.66</v>
      </c>
      <c r="T61" s="29" t="s">
        <v>51</v>
      </c>
      <c r="U61" s="29" t="s">
        <v>50</v>
      </c>
      <c r="V61" s="29" t="s">
        <v>50</v>
      </c>
      <c r="W61" s="29" t="s">
        <v>50</v>
      </c>
      <c r="X61" s="29" t="s">
        <v>50</v>
      </c>
      <c r="Y61" s="29" t="s">
        <v>50</v>
      </c>
      <c r="Z61" s="29" t="s">
        <v>50</v>
      </c>
      <c r="AA61" s="29" t="s">
        <v>50</v>
      </c>
      <c r="AB61" s="29" t="s">
        <v>50</v>
      </c>
      <c r="AC61" s="29" t="s">
        <v>50</v>
      </c>
      <c r="AD61" s="29" t="s">
        <v>50</v>
      </c>
      <c r="AE61" s="29" t="s">
        <v>973</v>
      </c>
      <c r="AF61" s="29" t="s">
        <v>50</v>
      </c>
      <c r="AG61" s="29" t="s">
        <v>51</v>
      </c>
      <c r="AH61" s="29">
        <v>-0.6</v>
      </c>
      <c r="AI61" s="29" t="s">
        <v>51</v>
      </c>
      <c r="AJ61" s="29">
        <v>8.5349999999999992E-3</v>
      </c>
      <c r="AK61" s="29" t="s">
        <v>51</v>
      </c>
      <c r="AL61" s="29">
        <v>0.13150000000000001</v>
      </c>
      <c r="AM61" s="29">
        <v>2.06</v>
      </c>
      <c r="AN61" s="29" t="s">
        <v>51</v>
      </c>
      <c r="AO61" s="29">
        <v>467.6</v>
      </c>
      <c r="AP61" s="29">
        <v>370.8</v>
      </c>
      <c r="AQ61" s="29">
        <v>437.2</v>
      </c>
      <c r="AR61" s="29">
        <v>399.8</v>
      </c>
      <c r="AS61" s="29">
        <v>422.4</v>
      </c>
      <c r="AT61" s="29">
        <v>423.1</v>
      </c>
      <c r="AU61" s="29">
        <v>395.7</v>
      </c>
      <c r="AV61" s="29">
        <v>416.3</v>
      </c>
      <c r="AW61" s="29">
        <v>413.9</v>
      </c>
      <c r="AX61" s="29">
        <v>421.8</v>
      </c>
      <c r="AY61" s="29">
        <f t="shared" si="1"/>
        <v>0.98712937362951658</v>
      </c>
      <c r="AZ61" s="29">
        <f t="shared" si="0"/>
        <v>0.68639844552018991</v>
      </c>
    </row>
    <row r="62" spans="1:52" x14ac:dyDescent="0.2">
      <c r="A62" s="47" t="s">
        <v>56</v>
      </c>
      <c r="B62" s="29" t="s">
        <v>109</v>
      </c>
      <c r="C62" s="29" t="s">
        <v>1183</v>
      </c>
      <c r="D62" s="29" t="s">
        <v>1184</v>
      </c>
      <c r="E62" s="29" t="s">
        <v>1185</v>
      </c>
      <c r="F62" s="29">
        <v>0.25766099999999997</v>
      </c>
      <c r="G62" s="29">
        <v>1.9358500000000001E-2</v>
      </c>
      <c r="H62" s="29">
        <v>1</v>
      </c>
      <c r="I62" s="29">
        <v>1</v>
      </c>
      <c r="J62" s="29">
        <v>1</v>
      </c>
      <c r="K62" s="29" t="s">
        <v>108</v>
      </c>
      <c r="L62" s="29" t="s">
        <v>1186</v>
      </c>
      <c r="M62" s="29">
        <v>0</v>
      </c>
      <c r="N62" s="29">
        <v>1872.0478599999999</v>
      </c>
      <c r="O62" s="29">
        <v>0</v>
      </c>
      <c r="P62" s="29" t="s">
        <v>51</v>
      </c>
      <c r="Q62" s="29" t="s">
        <v>51</v>
      </c>
      <c r="R62" s="29" t="s">
        <v>51</v>
      </c>
      <c r="S62" s="29" t="s">
        <v>51</v>
      </c>
      <c r="T62" s="29" t="s">
        <v>982</v>
      </c>
      <c r="U62" s="29" t="s">
        <v>50</v>
      </c>
      <c r="V62" s="29" t="s">
        <v>50</v>
      </c>
      <c r="W62" s="29" t="s">
        <v>50</v>
      </c>
      <c r="X62" s="29" t="s">
        <v>50</v>
      </c>
      <c r="Y62" s="29" t="s">
        <v>50</v>
      </c>
      <c r="Z62" s="29" t="s">
        <v>50</v>
      </c>
      <c r="AA62" s="29" t="s">
        <v>50</v>
      </c>
      <c r="AB62" s="29" t="s">
        <v>50</v>
      </c>
      <c r="AC62" s="29" t="s">
        <v>50</v>
      </c>
      <c r="AD62" s="29" t="s">
        <v>50</v>
      </c>
      <c r="AE62" s="29" t="s">
        <v>973</v>
      </c>
      <c r="AF62" s="29" t="s">
        <v>50</v>
      </c>
      <c r="AG62" s="29" t="s">
        <v>51</v>
      </c>
      <c r="AH62" s="29">
        <v>0.16</v>
      </c>
      <c r="AI62" s="29" t="s">
        <v>51</v>
      </c>
      <c r="AJ62" s="29">
        <v>6.0499999999999998E-3</v>
      </c>
      <c r="AK62" s="29" t="s">
        <v>51</v>
      </c>
      <c r="AL62" s="29">
        <v>8.9609999999999995E-2</v>
      </c>
      <c r="AM62" s="29">
        <v>1.1200000000000001</v>
      </c>
      <c r="AN62" s="29" t="s">
        <v>51</v>
      </c>
      <c r="AO62" s="29" t="s">
        <v>51</v>
      </c>
      <c r="AP62" s="29" t="s">
        <v>51</v>
      </c>
      <c r="AQ62" s="29" t="s">
        <v>51</v>
      </c>
      <c r="AR62" s="29" t="s">
        <v>51</v>
      </c>
      <c r="AS62" s="29" t="s">
        <v>51</v>
      </c>
      <c r="AT62" s="29" t="s">
        <v>51</v>
      </c>
      <c r="AU62" s="29" t="s">
        <v>51</v>
      </c>
      <c r="AV62" s="29" t="s">
        <v>51</v>
      </c>
      <c r="AW62" s="29" t="s">
        <v>51</v>
      </c>
      <c r="AX62" s="29" t="s">
        <v>51</v>
      </c>
      <c r="AY62" s="29" t="e">
        <f t="shared" si="1"/>
        <v>#DIV/0!</v>
      </c>
      <c r="AZ62" s="29" t="e">
        <f t="shared" si="0"/>
        <v>#DIV/0!</v>
      </c>
    </row>
    <row r="63" spans="1:52" x14ac:dyDescent="0.2">
      <c r="A63" s="47" t="s">
        <v>50</v>
      </c>
      <c r="B63" s="29" t="s">
        <v>109</v>
      </c>
      <c r="C63" s="29" t="s">
        <v>1187</v>
      </c>
      <c r="D63" s="29" t="s">
        <v>1188</v>
      </c>
      <c r="E63" s="29" t="s">
        <v>1189</v>
      </c>
      <c r="F63" s="29">
        <v>5.9581299999999997E-2</v>
      </c>
      <c r="G63" s="29">
        <v>4.4104000000000001E-3</v>
      </c>
      <c r="H63" s="29">
        <v>1</v>
      </c>
      <c r="I63" s="29">
        <v>1</v>
      </c>
      <c r="J63" s="29">
        <v>1</v>
      </c>
      <c r="K63" s="29" t="s">
        <v>108</v>
      </c>
      <c r="L63" s="29" t="s">
        <v>1190</v>
      </c>
      <c r="M63" s="29">
        <v>0</v>
      </c>
      <c r="N63" s="29">
        <v>2546.3291199999999</v>
      </c>
      <c r="O63" s="29">
        <v>0</v>
      </c>
      <c r="P63" s="29">
        <v>150.6</v>
      </c>
      <c r="Q63" s="29">
        <v>155.69999999999999</v>
      </c>
      <c r="R63" s="29">
        <v>5.26</v>
      </c>
      <c r="S63" s="29">
        <v>6.77</v>
      </c>
      <c r="T63" s="29" t="s">
        <v>51</v>
      </c>
      <c r="U63" s="29" t="s">
        <v>50</v>
      </c>
      <c r="V63" s="29" t="s">
        <v>50</v>
      </c>
      <c r="W63" s="29" t="s">
        <v>50</v>
      </c>
      <c r="X63" s="29" t="s">
        <v>50</v>
      </c>
      <c r="Y63" s="29" t="s">
        <v>50</v>
      </c>
      <c r="Z63" s="29" t="s">
        <v>50</v>
      </c>
      <c r="AA63" s="29" t="s">
        <v>50</v>
      </c>
      <c r="AB63" s="29" t="s">
        <v>50</v>
      </c>
      <c r="AC63" s="29" t="s">
        <v>50</v>
      </c>
      <c r="AD63" s="29" t="s">
        <v>50</v>
      </c>
      <c r="AE63" s="29" t="s">
        <v>973</v>
      </c>
      <c r="AF63" s="29" t="s">
        <v>50</v>
      </c>
      <c r="AG63" s="29" t="s">
        <v>51</v>
      </c>
      <c r="AH63" s="29">
        <v>0</v>
      </c>
      <c r="AI63" s="29" t="s">
        <v>51</v>
      </c>
      <c r="AJ63" s="29">
        <v>9.7340000000000002E-4</v>
      </c>
      <c r="AK63" s="29" t="s">
        <v>51</v>
      </c>
      <c r="AL63" s="29">
        <v>1.3809999999999999E-2</v>
      </c>
      <c r="AM63" s="29">
        <v>2.94</v>
      </c>
      <c r="AN63" s="29" t="s">
        <v>51</v>
      </c>
      <c r="AO63" s="29">
        <v>146.5</v>
      </c>
      <c r="AP63" s="29">
        <v>159.69999999999999</v>
      </c>
      <c r="AQ63" s="29">
        <v>154.9</v>
      </c>
      <c r="AR63" s="29">
        <v>160.6</v>
      </c>
      <c r="AS63" s="29">
        <v>141.4</v>
      </c>
      <c r="AT63" s="29">
        <v>169.4</v>
      </c>
      <c r="AU63" s="29">
        <v>160.6</v>
      </c>
      <c r="AV63" s="29">
        <v>143.19999999999999</v>
      </c>
      <c r="AW63" s="29">
        <v>147</v>
      </c>
      <c r="AX63" s="29">
        <v>155.69999999999999</v>
      </c>
      <c r="AY63" s="29">
        <f t="shared" si="1"/>
        <v>1.0167736862796488</v>
      </c>
      <c r="AZ63" s="29">
        <f t="shared" si="0"/>
        <v>0.73796183935661286</v>
      </c>
    </row>
    <row r="64" spans="1:52" x14ac:dyDescent="0.2">
      <c r="A64" s="47" t="s">
        <v>56</v>
      </c>
      <c r="B64" s="29" t="s">
        <v>111</v>
      </c>
      <c r="C64" s="29" t="s">
        <v>1191</v>
      </c>
      <c r="D64" s="29" t="s">
        <v>1192</v>
      </c>
      <c r="E64" s="29" t="s">
        <v>1193</v>
      </c>
      <c r="F64" s="29">
        <v>0.41953200000000002</v>
      </c>
      <c r="G64" s="29">
        <v>3.6781399999999999E-2</v>
      </c>
      <c r="H64" s="29">
        <v>1</v>
      </c>
      <c r="I64" s="29">
        <v>1</v>
      </c>
      <c r="J64" s="29">
        <v>1</v>
      </c>
      <c r="K64" s="29" t="s">
        <v>110</v>
      </c>
      <c r="L64" s="29" t="s">
        <v>1194</v>
      </c>
      <c r="M64" s="29">
        <v>0</v>
      </c>
      <c r="N64" s="29">
        <v>2177.04727</v>
      </c>
      <c r="O64" s="29">
        <v>0</v>
      </c>
      <c r="P64" s="29" t="s">
        <v>51</v>
      </c>
      <c r="Q64" s="29" t="s">
        <v>51</v>
      </c>
      <c r="R64" s="29" t="s">
        <v>51</v>
      </c>
      <c r="S64" s="29" t="s">
        <v>51</v>
      </c>
      <c r="T64" s="29" t="s">
        <v>982</v>
      </c>
      <c r="U64" s="29" t="s">
        <v>56</v>
      </c>
      <c r="V64" s="29" t="s">
        <v>56</v>
      </c>
      <c r="W64" s="29" t="s">
        <v>56</v>
      </c>
      <c r="X64" s="29" t="s">
        <v>56</v>
      </c>
      <c r="Y64" s="29" t="s">
        <v>56</v>
      </c>
      <c r="Z64" s="29" t="s">
        <v>56</v>
      </c>
      <c r="AA64" s="29" t="s">
        <v>56</v>
      </c>
      <c r="AB64" s="29" t="s">
        <v>56</v>
      </c>
      <c r="AC64" s="29" t="s">
        <v>56</v>
      </c>
      <c r="AD64" s="29" t="s">
        <v>56</v>
      </c>
      <c r="AE64" s="29" t="s">
        <v>973</v>
      </c>
      <c r="AF64" s="29" t="s">
        <v>56</v>
      </c>
      <c r="AG64" s="29" t="s">
        <v>51</v>
      </c>
      <c r="AH64" s="29">
        <v>12.13</v>
      </c>
      <c r="AI64" s="29" t="s">
        <v>51</v>
      </c>
      <c r="AJ64" s="29">
        <v>1.1990000000000001E-2</v>
      </c>
      <c r="AK64" s="29" t="s">
        <v>51</v>
      </c>
      <c r="AL64" s="29">
        <v>0.17879999999999999</v>
      </c>
      <c r="AM64" s="29">
        <v>2.38</v>
      </c>
      <c r="AN64" s="29" t="s">
        <v>51</v>
      </c>
      <c r="AO64" s="29" t="s">
        <v>51</v>
      </c>
      <c r="AP64" s="29" t="s">
        <v>51</v>
      </c>
      <c r="AQ64" s="29" t="s">
        <v>51</v>
      </c>
      <c r="AR64" s="29" t="s">
        <v>51</v>
      </c>
      <c r="AS64" s="29" t="s">
        <v>51</v>
      </c>
      <c r="AT64" s="29" t="s">
        <v>51</v>
      </c>
      <c r="AU64" s="29" t="s">
        <v>51</v>
      </c>
      <c r="AV64" s="29" t="s">
        <v>51</v>
      </c>
      <c r="AW64" s="29" t="s">
        <v>51</v>
      </c>
      <c r="AX64" s="29" t="s">
        <v>51</v>
      </c>
      <c r="AY64" s="29" t="e">
        <f t="shared" si="1"/>
        <v>#DIV/0!</v>
      </c>
      <c r="AZ64" s="29" t="e">
        <f t="shared" si="0"/>
        <v>#DIV/0!</v>
      </c>
    </row>
    <row r="65" spans="1:52" x14ac:dyDescent="0.2">
      <c r="A65" s="47" t="s">
        <v>50</v>
      </c>
      <c r="B65" s="29" t="s">
        <v>113</v>
      </c>
      <c r="C65" s="29" t="s">
        <v>1195</v>
      </c>
      <c r="D65" s="29" t="s">
        <v>1196</v>
      </c>
      <c r="E65" s="29" t="s">
        <v>1197</v>
      </c>
      <c r="F65" s="29">
        <v>5.6781899999999996E-3</v>
      </c>
      <c r="G65" s="29">
        <v>4.14721E-4</v>
      </c>
      <c r="H65" s="29">
        <v>1</v>
      </c>
      <c r="I65" s="29">
        <v>1</v>
      </c>
      <c r="J65" s="29">
        <v>2</v>
      </c>
      <c r="K65" s="29" t="s">
        <v>112</v>
      </c>
      <c r="L65" s="29" t="s">
        <v>1198</v>
      </c>
      <c r="M65" s="29">
        <v>0</v>
      </c>
      <c r="N65" s="29">
        <v>1855.8668600000001</v>
      </c>
      <c r="O65" s="29">
        <v>0</v>
      </c>
      <c r="P65" s="29" t="s">
        <v>51</v>
      </c>
      <c r="Q65" s="29" t="s">
        <v>51</v>
      </c>
      <c r="R65" s="29" t="s">
        <v>51</v>
      </c>
      <c r="S65" s="29" t="s">
        <v>51</v>
      </c>
      <c r="T65" s="29" t="s">
        <v>982</v>
      </c>
      <c r="U65" s="29" t="s">
        <v>50</v>
      </c>
      <c r="V65" s="29" t="s">
        <v>50</v>
      </c>
      <c r="W65" s="29" t="s">
        <v>50</v>
      </c>
      <c r="X65" s="29" t="s">
        <v>50</v>
      </c>
      <c r="Y65" s="29" t="s">
        <v>50</v>
      </c>
      <c r="Z65" s="29" t="s">
        <v>50</v>
      </c>
      <c r="AA65" s="29" t="s">
        <v>50</v>
      </c>
      <c r="AB65" s="29" t="s">
        <v>50</v>
      </c>
      <c r="AC65" s="29" t="s">
        <v>50</v>
      </c>
      <c r="AD65" s="29" t="s">
        <v>50</v>
      </c>
      <c r="AE65" s="29" t="s">
        <v>50</v>
      </c>
      <c r="AF65" s="29" t="s">
        <v>50</v>
      </c>
      <c r="AG65" s="29">
        <v>-1.1100000000000001</v>
      </c>
      <c r="AH65" s="29">
        <v>-1.1100000000000001</v>
      </c>
      <c r="AI65" s="29">
        <v>1.2569999999999999E-4</v>
      </c>
      <c r="AJ65" s="29">
        <v>2.1460000000000001E-4</v>
      </c>
      <c r="AK65" s="29">
        <v>1.3519999999999999E-3</v>
      </c>
      <c r="AL65" s="29">
        <v>2.748E-3</v>
      </c>
      <c r="AM65" s="29">
        <v>2.57</v>
      </c>
      <c r="AN65" s="29">
        <v>12</v>
      </c>
      <c r="AO65" s="29" t="s">
        <v>51</v>
      </c>
      <c r="AP65" s="29" t="s">
        <v>51</v>
      </c>
      <c r="AQ65" s="29" t="s">
        <v>51</v>
      </c>
      <c r="AR65" s="29" t="s">
        <v>51</v>
      </c>
      <c r="AS65" s="29" t="s">
        <v>51</v>
      </c>
      <c r="AT65" s="29" t="s">
        <v>51</v>
      </c>
      <c r="AU65" s="29" t="s">
        <v>51</v>
      </c>
      <c r="AV65" s="29" t="s">
        <v>51</v>
      </c>
      <c r="AW65" s="29" t="s">
        <v>51</v>
      </c>
      <c r="AX65" s="29" t="s">
        <v>51</v>
      </c>
      <c r="AY65" s="29" t="e">
        <f t="shared" si="1"/>
        <v>#DIV/0!</v>
      </c>
      <c r="AZ65" s="29" t="e">
        <f t="shared" si="0"/>
        <v>#DIV/0!</v>
      </c>
    </row>
    <row r="66" spans="1:52" x14ac:dyDescent="0.2">
      <c r="A66" s="47" t="s">
        <v>50</v>
      </c>
      <c r="B66" s="29" t="s">
        <v>115</v>
      </c>
      <c r="C66" s="29" t="s">
        <v>1199</v>
      </c>
      <c r="D66" s="29" t="s">
        <v>1200</v>
      </c>
      <c r="E66" s="29" t="s">
        <v>1201</v>
      </c>
      <c r="F66" s="29">
        <v>1.0038799999999999E-5</v>
      </c>
      <c r="G66" s="29">
        <v>0</v>
      </c>
      <c r="H66" s="29">
        <v>1</v>
      </c>
      <c r="I66" s="29">
        <v>1</v>
      </c>
      <c r="J66" s="29">
        <v>2</v>
      </c>
      <c r="K66" s="29" t="s">
        <v>114</v>
      </c>
      <c r="L66" s="29" t="s">
        <v>1202</v>
      </c>
      <c r="M66" s="29">
        <v>0</v>
      </c>
      <c r="N66" s="29">
        <v>2921.5798300000001</v>
      </c>
      <c r="O66" s="29">
        <v>0</v>
      </c>
      <c r="P66" s="29" t="s">
        <v>51</v>
      </c>
      <c r="Q66" s="29" t="s">
        <v>51</v>
      </c>
      <c r="R66" s="29" t="s">
        <v>51</v>
      </c>
      <c r="S66" s="29" t="s">
        <v>51</v>
      </c>
      <c r="T66" s="29" t="s">
        <v>982</v>
      </c>
      <c r="U66" s="29" t="s">
        <v>50</v>
      </c>
      <c r="V66" s="29" t="s">
        <v>50</v>
      </c>
      <c r="W66" s="29" t="s">
        <v>50</v>
      </c>
      <c r="X66" s="29" t="s">
        <v>50</v>
      </c>
      <c r="Y66" s="29" t="s">
        <v>50</v>
      </c>
      <c r="Z66" s="29" t="s">
        <v>50</v>
      </c>
      <c r="AA66" s="29" t="s">
        <v>50</v>
      </c>
      <c r="AB66" s="29" t="s">
        <v>50</v>
      </c>
      <c r="AC66" s="29" t="s">
        <v>50</v>
      </c>
      <c r="AD66" s="29" t="s">
        <v>50</v>
      </c>
      <c r="AE66" s="29" t="s">
        <v>50</v>
      </c>
      <c r="AF66" s="29" t="s">
        <v>50</v>
      </c>
      <c r="AG66" s="29">
        <v>1.95</v>
      </c>
      <c r="AH66" s="29">
        <v>1.95</v>
      </c>
      <c r="AI66" s="29">
        <v>0</v>
      </c>
      <c r="AJ66" s="29">
        <v>0</v>
      </c>
      <c r="AK66" s="29">
        <v>1.133E-6</v>
      </c>
      <c r="AL66" s="29">
        <v>5.1399999999999997E-7</v>
      </c>
      <c r="AM66" s="29">
        <v>3.75</v>
      </c>
      <c r="AN66" s="29">
        <v>16</v>
      </c>
      <c r="AO66" s="29" t="s">
        <v>51</v>
      </c>
      <c r="AP66" s="29" t="s">
        <v>51</v>
      </c>
      <c r="AQ66" s="29" t="s">
        <v>51</v>
      </c>
      <c r="AR66" s="29" t="s">
        <v>51</v>
      </c>
      <c r="AS66" s="29" t="s">
        <v>51</v>
      </c>
      <c r="AT66" s="29" t="s">
        <v>51</v>
      </c>
      <c r="AU66" s="29" t="s">
        <v>51</v>
      </c>
      <c r="AV66" s="29" t="s">
        <v>51</v>
      </c>
      <c r="AW66" s="29" t="s">
        <v>51</v>
      </c>
      <c r="AX66" s="29" t="s">
        <v>51</v>
      </c>
      <c r="AY66" s="29" t="e">
        <f t="shared" si="1"/>
        <v>#DIV/0!</v>
      </c>
      <c r="AZ66" s="29" t="e">
        <f t="shared" si="0"/>
        <v>#DIV/0!</v>
      </c>
    </row>
    <row r="67" spans="1:52" x14ac:dyDescent="0.2">
      <c r="A67" s="47" t="s">
        <v>50</v>
      </c>
      <c r="B67" s="29" t="s">
        <v>115</v>
      </c>
      <c r="C67" s="29" t="s">
        <v>1203</v>
      </c>
      <c r="D67" s="29" t="s">
        <v>1204</v>
      </c>
      <c r="E67" s="29" t="s">
        <v>1205</v>
      </c>
      <c r="F67" s="29">
        <v>1.93117E-4</v>
      </c>
      <c r="G67" s="29">
        <v>0</v>
      </c>
      <c r="H67" s="29">
        <v>1</v>
      </c>
      <c r="I67" s="29">
        <v>1</v>
      </c>
      <c r="J67" s="29">
        <v>4</v>
      </c>
      <c r="K67" s="29" t="s">
        <v>114</v>
      </c>
      <c r="L67" s="29" t="s">
        <v>1206</v>
      </c>
      <c r="M67" s="29">
        <v>0</v>
      </c>
      <c r="N67" s="29">
        <v>3752.9899599999999</v>
      </c>
      <c r="O67" s="29">
        <v>0</v>
      </c>
      <c r="P67" s="29">
        <v>183</v>
      </c>
      <c r="Q67" s="29">
        <v>189.4</v>
      </c>
      <c r="R67" s="29">
        <v>6.45</v>
      </c>
      <c r="S67" s="29">
        <v>5.77</v>
      </c>
      <c r="T67" s="29" t="s">
        <v>51</v>
      </c>
      <c r="U67" s="29" t="s">
        <v>50</v>
      </c>
      <c r="V67" s="29" t="s">
        <v>50</v>
      </c>
      <c r="W67" s="29" t="s">
        <v>50</v>
      </c>
      <c r="X67" s="29" t="s">
        <v>50</v>
      </c>
      <c r="Y67" s="29" t="s">
        <v>50</v>
      </c>
      <c r="Z67" s="29" t="s">
        <v>50</v>
      </c>
      <c r="AA67" s="29" t="s">
        <v>50</v>
      </c>
      <c r="AB67" s="29" t="s">
        <v>50</v>
      </c>
      <c r="AC67" s="29" t="s">
        <v>50</v>
      </c>
      <c r="AD67" s="29" t="s">
        <v>50</v>
      </c>
      <c r="AE67" s="29" t="s">
        <v>50</v>
      </c>
      <c r="AF67" s="29" t="s">
        <v>50</v>
      </c>
      <c r="AG67" s="29">
        <v>1.03</v>
      </c>
      <c r="AH67" s="29">
        <v>1.03</v>
      </c>
      <c r="AI67" s="29">
        <v>0</v>
      </c>
      <c r="AJ67" s="29">
        <v>1.059E-4</v>
      </c>
      <c r="AK67" s="29">
        <v>3.1040000000000001E-5</v>
      </c>
      <c r="AL67" s="29">
        <v>1.48E-3</v>
      </c>
      <c r="AM67" s="29">
        <v>5.34</v>
      </c>
      <c r="AN67" s="29">
        <v>27</v>
      </c>
      <c r="AO67" s="29">
        <v>178.3</v>
      </c>
      <c r="AP67" s="29">
        <v>171.6</v>
      </c>
      <c r="AQ67" s="29">
        <v>193.7</v>
      </c>
      <c r="AR67" s="29">
        <v>178.1</v>
      </c>
      <c r="AS67" s="29">
        <v>187.9</v>
      </c>
      <c r="AT67" s="29">
        <v>173.7</v>
      </c>
      <c r="AU67" s="29">
        <v>200.2</v>
      </c>
      <c r="AV67" s="29">
        <v>193.1</v>
      </c>
      <c r="AW67" s="29">
        <v>189.4</v>
      </c>
      <c r="AX67" s="29">
        <v>178.5</v>
      </c>
      <c r="AY67" s="29">
        <f t="shared" si="1"/>
        <v>1.0278144239226032</v>
      </c>
      <c r="AZ67" s="29">
        <f t="shared" si="0"/>
        <v>0.49873292093580218</v>
      </c>
    </row>
    <row r="68" spans="1:52" x14ac:dyDescent="0.2">
      <c r="A68" s="47" t="s">
        <v>50</v>
      </c>
      <c r="B68" s="29" t="s">
        <v>117</v>
      </c>
      <c r="C68" s="29" t="s">
        <v>1207</v>
      </c>
      <c r="D68" s="29" t="s">
        <v>1208</v>
      </c>
      <c r="E68" s="29" t="s">
        <v>1209</v>
      </c>
      <c r="F68" s="29">
        <v>1.9173599999999999E-3</v>
      </c>
      <c r="G68" s="29">
        <v>1.8886099999999999E-4</v>
      </c>
      <c r="H68" s="29">
        <v>1</v>
      </c>
      <c r="I68" s="29">
        <v>2</v>
      </c>
      <c r="J68" s="29">
        <v>6</v>
      </c>
      <c r="K68" s="29" t="s">
        <v>116</v>
      </c>
      <c r="L68" s="29" t="s">
        <v>1210</v>
      </c>
      <c r="M68" s="29">
        <v>0</v>
      </c>
      <c r="N68" s="29">
        <v>1723.8522499999999</v>
      </c>
      <c r="O68" s="29">
        <v>0</v>
      </c>
      <c r="P68" s="29">
        <v>148.5</v>
      </c>
      <c r="Q68" s="29">
        <v>121.9</v>
      </c>
      <c r="R68" s="29">
        <v>11.71</v>
      </c>
      <c r="S68" s="29">
        <v>20.190000000000001</v>
      </c>
      <c r="T68" s="29" t="s">
        <v>51</v>
      </c>
      <c r="U68" s="29" t="s">
        <v>50</v>
      </c>
      <c r="V68" s="29" t="s">
        <v>50</v>
      </c>
      <c r="W68" s="29" t="s">
        <v>50</v>
      </c>
      <c r="X68" s="29" t="s">
        <v>50</v>
      </c>
      <c r="Y68" s="29" t="s">
        <v>50</v>
      </c>
      <c r="Z68" s="29" t="s">
        <v>50</v>
      </c>
      <c r="AA68" s="29" t="s">
        <v>50</v>
      </c>
      <c r="AB68" s="29" t="s">
        <v>50</v>
      </c>
      <c r="AC68" s="29" t="s">
        <v>50</v>
      </c>
      <c r="AD68" s="29" t="s">
        <v>50</v>
      </c>
      <c r="AE68" s="29" t="s">
        <v>50</v>
      </c>
      <c r="AF68" s="29" t="s">
        <v>50</v>
      </c>
      <c r="AG68" s="29">
        <v>-0.21</v>
      </c>
      <c r="AH68" s="29">
        <v>0.54</v>
      </c>
      <c r="AI68" s="29">
        <v>4.2710000000000003E-5</v>
      </c>
      <c r="AJ68" s="29">
        <v>6.5500000000000006E-5</v>
      </c>
      <c r="AK68" s="29">
        <v>4.0390000000000001E-4</v>
      </c>
      <c r="AL68" s="29">
        <v>1.01E-3</v>
      </c>
      <c r="AM68" s="29">
        <v>2.95</v>
      </c>
      <c r="AN68" s="29">
        <v>1</v>
      </c>
      <c r="AO68" s="29">
        <v>156.19999999999999</v>
      </c>
      <c r="AP68" s="29">
        <v>118</v>
      </c>
      <c r="AQ68" s="29">
        <v>142.9</v>
      </c>
      <c r="AR68" s="29">
        <v>154.30000000000001</v>
      </c>
      <c r="AS68" s="29">
        <v>166.3</v>
      </c>
      <c r="AT68" s="29">
        <v>112.4</v>
      </c>
      <c r="AU68" s="29">
        <v>116.3</v>
      </c>
      <c r="AV68" s="29">
        <v>127.8</v>
      </c>
      <c r="AW68" s="29">
        <v>177.3</v>
      </c>
      <c r="AX68" s="29">
        <v>121.9</v>
      </c>
      <c r="AY68" s="29">
        <f t="shared" si="1"/>
        <v>0.88884370340246688</v>
      </c>
      <c r="AZ68" s="29">
        <f t="shared" si="0"/>
        <v>0.27107946289043405</v>
      </c>
    </row>
    <row r="69" spans="1:52" x14ac:dyDescent="0.2">
      <c r="A69" s="47" t="s">
        <v>50</v>
      </c>
      <c r="B69" s="29" t="s">
        <v>1211</v>
      </c>
      <c r="C69" s="29" t="s">
        <v>1212</v>
      </c>
      <c r="D69" s="29" t="s">
        <v>1054</v>
      </c>
      <c r="E69" s="29" t="s">
        <v>1213</v>
      </c>
      <c r="F69" s="29">
        <v>5.2726400000000003E-3</v>
      </c>
      <c r="G69" s="29">
        <v>4.14721E-4</v>
      </c>
      <c r="H69" s="29">
        <v>4</v>
      </c>
      <c r="I69" s="29">
        <v>14</v>
      </c>
      <c r="J69" s="29">
        <v>4</v>
      </c>
      <c r="K69" s="29" t="s">
        <v>1214</v>
      </c>
      <c r="L69" s="29" t="s">
        <v>1215</v>
      </c>
      <c r="M69" s="29">
        <v>0</v>
      </c>
      <c r="N69" s="29">
        <v>2050.1017999999999</v>
      </c>
      <c r="O69" s="29">
        <v>0</v>
      </c>
      <c r="P69" s="29">
        <v>72.900000000000006</v>
      </c>
      <c r="Q69" s="29">
        <v>68.3</v>
      </c>
      <c r="R69" s="29">
        <v>10.9</v>
      </c>
      <c r="S69" s="29">
        <v>6.14</v>
      </c>
      <c r="T69" s="29" t="s">
        <v>1100</v>
      </c>
      <c r="U69" s="29" t="s">
        <v>50</v>
      </c>
      <c r="V69" s="29" t="s">
        <v>50</v>
      </c>
      <c r="W69" s="29" t="s">
        <v>50</v>
      </c>
      <c r="X69" s="29" t="s">
        <v>50</v>
      </c>
      <c r="Y69" s="29" t="s">
        <v>50</v>
      </c>
      <c r="Z69" s="29" t="s">
        <v>50</v>
      </c>
      <c r="AA69" s="29" t="s">
        <v>50</v>
      </c>
      <c r="AB69" s="29" t="s">
        <v>50</v>
      </c>
      <c r="AC69" s="29" t="s">
        <v>50</v>
      </c>
      <c r="AD69" s="29" t="s">
        <v>50</v>
      </c>
      <c r="AE69" s="29" t="s">
        <v>50</v>
      </c>
      <c r="AF69" s="29" t="s">
        <v>50</v>
      </c>
      <c r="AG69" s="29">
        <v>1.0900000000000001</v>
      </c>
      <c r="AH69" s="29">
        <v>1.0900000000000001</v>
      </c>
      <c r="AI69" s="29">
        <v>2.4269999999999999E-4</v>
      </c>
      <c r="AJ69" s="29">
        <v>4.9809999999999999E-5</v>
      </c>
      <c r="AK69" s="29">
        <v>4.5700000000000003E-3</v>
      </c>
      <c r="AL69" s="29">
        <v>7.5409999999999995E-4</v>
      </c>
      <c r="AM69" s="29">
        <v>2.78</v>
      </c>
      <c r="AN69" s="29">
        <v>19</v>
      </c>
      <c r="AO69" s="29">
        <v>54.9</v>
      </c>
      <c r="AP69" s="29">
        <v>72.8</v>
      </c>
      <c r="AQ69" s="29">
        <v>72.2</v>
      </c>
      <c r="AR69" s="29">
        <v>73</v>
      </c>
      <c r="AS69" s="29">
        <v>75</v>
      </c>
      <c r="AT69" s="29">
        <v>68.3</v>
      </c>
      <c r="AU69" s="29">
        <v>69.8</v>
      </c>
      <c r="AV69" s="29">
        <v>71.2</v>
      </c>
      <c r="AW69" s="29">
        <v>62.8</v>
      </c>
      <c r="AX69" s="29">
        <v>62.2</v>
      </c>
      <c r="AY69" s="29">
        <f t="shared" si="1"/>
        <v>0.9609083069847657</v>
      </c>
      <c r="AZ69" s="29">
        <f t="shared" ref="AZ69:AZ132" si="2">TTEST(AO69:AS69,AT69:AX69,2,1)</f>
        <v>0.58494021270436514</v>
      </c>
    </row>
    <row r="70" spans="1:52" x14ac:dyDescent="0.2">
      <c r="A70" s="47" t="s">
        <v>56</v>
      </c>
      <c r="B70" s="29" t="s">
        <v>119</v>
      </c>
      <c r="C70" s="29" t="s">
        <v>1216</v>
      </c>
      <c r="D70" s="29" t="s">
        <v>1118</v>
      </c>
      <c r="E70" s="29" t="s">
        <v>1217</v>
      </c>
      <c r="F70" s="29">
        <v>0.142515</v>
      </c>
      <c r="G70" s="29">
        <v>1.0252600000000001E-2</v>
      </c>
      <c r="H70" s="29">
        <v>1</v>
      </c>
      <c r="I70" s="29">
        <v>1</v>
      </c>
      <c r="J70" s="29">
        <v>2</v>
      </c>
      <c r="K70" s="29" t="s">
        <v>118</v>
      </c>
      <c r="L70" s="29" t="s">
        <v>1218</v>
      </c>
      <c r="M70" s="29">
        <v>0</v>
      </c>
      <c r="N70" s="29">
        <v>3509.80015</v>
      </c>
      <c r="O70" s="29">
        <v>0</v>
      </c>
      <c r="P70" s="29">
        <v>37.5</v>
      </c>
      <c r="Q70" s="29">
        <v>40.4</v>
      </c>
      <c r="R70" s="29">
        <v>16.23</v>
      </c>
      <c r="S70" s="29">
        <v>14.61</v>
      </c>
      <c r="T70" s="29" t="s">
        <v>51</v>
      </c>
      <c r="U70" s="29" t="s">
        <v>50</v>
      </c>
      <c r="V70" s="29" t="s">
        <v>50</v>
      </c>
      <c r="W70" s="29" t="s">
        <v>50</v>
      </c>
      <c r="X70" s="29" t="s">
        <v>50</v>
      </c>
      <c r="Y70" s="29" t="s">
        <v>50</v>
      </c>
      <c r="Z70" s="29" t="s">
        <v>50</v>
      </c>
      <c r="AA70" s="29" t="s">
        <v>50</v>
      </c>
      <c r="AB70" s="29" t="s">
        <v>50</v>
      </c>
      <c r="AC70" s="29" t="s">
        <v>50</v>
      </c>
      <c r="AD70" s="29" t="s">
        <v>50</v>
      </c>
      <c r="AE70" s="29" t="s">
        <v>50</v>
      </c>
      <c r="AF70" s="29" t="s">
        <v>50</v>
      </c>
      <c r="AG70" s="29">
        <v>2.06</v>
      </c>
      <c r="AH70" s="29">
        <v>2.06</v>
      </c>
      <c r="AI70" s="29">
        <v>4.1479999999999998E-3</v>
      </c>
      <c r="AJ70" s="29">
        <v>3.1229999999999999E-3</v>
      </c>
      <c r="AK70" s="29">
        <v>6.9970000000000004E-2</v>
      </c>
      <c r="AL70" s="29">
        <v>4.0759999999999998E-2</v>
      </c>
      <c r="AM70" s="29">
        <v>4.2</v>
      </c>
      <c r="AN70" s="29">
        <v>5</v>
      </c>
      <c r="AO70" s="29">
        <v>37.4</v>
      </c>
      <c r="AP70" s="29">
        <v>37.6</v>
      </c>
      <c r="AQ70" s="29">
        <v>42.1</v>
      </c>
      <c r="AR70" s="29">
        <v>35.1</v>
      </c>
      <c r="AS70" s="29">
        <v>25.7</v>
      </c>
      <c r="AT70" s="29">
        <v>33.299999999999997</v>
      </c>
      <c r="AU70" s="29">
        <v>40.799999999999997</v>
      </c>
      <c r="AV70" s="29">
        <v>35.700000000000003</v>
      </c>
      <c r="AW70" s="29">
        <v>48.4</v>
      </c>
      <c r="AX70" s="29">
        <v>40.4</v>
      </c>
      <c r="AY70" s="29">
        <f t="shared" ref="AY70:AY133" si="3">AVERAGE(AT70:AX70)/AVERAGE(AO70:AS70)</f>
        <v>1.1163575042158516</v>
      </c>
      <c r="AZ70" s="29">
        <f t="shared" si="2"/>
        <v>0.39333472748309434</v>
      </c>
    </row>
    <row r="71" spans="1:52" x14ac:dyDescent="0.2">
      <c r="A71" s="47" t="s">
        <v>50</v>
      </c>
      <c r="B71" s="29" t="s">
        <v>119</v>
      </c>
      <c r="C71" s="29" t="s">
        <v>1216</v>
      </c>
      <c r="D71" s="29" t="s">
        <v>1219</v>
      </c>
      <c r="E71" s="29" t="s">
        <v>1220</v>
      </c>
      <c r="F71" s="29">
        <v>1.01278E-4</v>
      </c>
      <c r="G71" s="29">
        <v>0</v>
      </c>
      <c r="H71" s="29">
        <v>1</v>
      </c>
      <c r="I71" s="29">
        <v>1</v>
      </c>
      <c r="J71" s="29">
        <v>6</v>
      </c>
      <c r="K71" s="29" t="s">
        <v>118</v>
      </c>
      <c r="L71" s="29" t="s">
        <v>1218</v>
      </c>
      <c r="M71" s="29">
        <v>0</v>
      </c>
      <c r="N71" s="29">
        <v>3525.7950599999999</v>
      </c>
      <c r="O71" s="29">
        <v>0</v>
      </c>
      <c r="P71" s="29">
        <v>140.5</v>
      </c>
      <c r="Q71" s="29">
        <v>132.6</v>
      </c>
      <c r="R71" s="29">
        <v>5.33</v>
      </c>
      <c r="S71" s="29">
        <v>16.239999999999998</v>
      </c>
      <c r="T71" s="29" t="s">
        <v>51</v>
      </c>
      <c r="U71" s="29" t="s">
        <v>50</v>
      </c>
      <c r="V71" s="29" t="s">
        <v>50</v>
      </c>
      <c r="W71" s="29" t="s">
        <v>50</v>
      </c>
      <c r="X71" s="29" t="s">
        <v>50</v>
      </c>
      <c r="Y71" s="29" t="s">
        <v>50</v>
      </c>
      <c r="Z71" s="29" t="s">
        <v>50</v>
      </c>
      <c r="AA71" s="29" t="s">
        <v>50</v>
      </c>
      <c r="AB71" s="29" t="s">
        <v>50</v>
      </c>
      <c r="AC71" s="29" t="s">
        <v>50</v>
      </c>
      <c r="AD71" s="29" t="s">
        <v>50</v>
      </c>
      <c r="AE71" s="29" t="s">
        <v>50</v>
      </c>
      <c r="AF71" s="29" t="s">
        <v>50</v>
      </c>
      <c r="AG71" s="29">
        <v>3.32</v>
      </c>
      <c r="AH71" s="29">
        <v>2.4</v>
      </c>
      <c r="AI71" s="29">
        <v>0</v>
      </c>
      <c r="AJ71" s="29">
        <v>1.1960000000000001E-5</v>
      </c>
      <c r="AK71" s="29">
        <v>1.5E-5</v>
      </c>
      <c r="AL71" s="29">
        <v>3.4900000000000003E-4</v>
      </c>
      <c r="AM71" s="29">
        <v>4.5999999999999996</v>
      </c>
      <c r="AN71" s="29">
        <v>1</v>
      </c>
      <c r="AO71" s="29">
        <v>130.5</v>
      </c>
      <c r="AP71" s="29">
        <v>138.30000000000001</v>
      </c>
      <c r="AQ71" s="29">
        <v>142.69999999999999</v>
      </c>
      <c r="AR71" s="29">
        <v>128.6</v>
      </c>
      <c r="AS71" s="29">
        <v>145</v>
      </c>
      <c r="AT71" s="29">
        <v>116.4</v>
      </c>
      <c r="AU71" s="29">
        <v>120.4</v>
      </c>
      <c r="AV71" s="29">
        <v>135.6</v>
      </c>
      <c r="AW71" s="29">
        <v>172</v>
      </c>
      <c r="AX71" s="29">
        <v>132.6</v>
      </c>
      <c r="AY71" s="29">
        <f t="shared" si="3"/>
        <v>0.98817690848051376</v>
      </c>
      <c r="AZ71" s="29">
        <f t="shared" si="2"/>
        <v>0.89375814528293995</v>
      </c>
    </row>
    <row r="72" spans="1:52" x14ac:dyDescent="0.2">
      <c r="A72" s="47" t="s">
        <v>56</v>
      </c>
      <c r="B72" s="29" t="s">
        <v>121</v>
      </c>
      <c r="C72" s="29" t="s">
        <v>1221</v>
      </c>
      <c r="D72" s="29" t="s">
        <v>1222</v>
      </c>
      <c r="E72" s="29" t="s">
        <v>1223</v>
      </c>
      <c r="F72" s="29">
        <v>0.42714299999999999</v>
      </c>
      <c r="G72" s="29">
        <v>3.7726000000000003E-2</v>
      </c>
      <c r="H72" s="29">
        <v>1</v>
      </c>
      <c r="I72" s="29">
        <v>1</v>
      </c>
      <c r="J72" s="29">
        <v>1</v>
      </c>
      <c r="K72" s="29" t="s">
        <v>120</v>
      </c>
      <c r="L72" s="29" t="s">
        <v>1224</v>
      </c>
      <c r="M72" s="29">
        <v>0</v>
      </c>
      <c r="N72" s="29">
        <v>2082.0965200000001</v>
      </c>
      <c r="O72" s="29">
        <v>0</v>
      </c>
      <c r="P72" s="29">
        <v>376.3</v>
      </c>
      <c r="Q72" s="29">
        <v>385.2</v>
      </c>
      <c r="R72" s="29">
        <v>6.3</v>
      </c>
      <c r="S72" s="29">
        <v>4.5599999999999996</v>
      </c>
      <c r="T72" s="29" t="s">
        <v>51</v>
      </c>
      <c r="U72" s="29" t="s">
        <v>56</v>
      </c>
      <c r="V72" s="29" t="s">
        <v>56</v>
      </c>
      <c r="W72" s="29" t="s">
        <v>56</v>
      </c>
      <c r="X72" s="29" t="s">
        <v>56</v>
      </c>
      <c r="Y72" s="29" t="s">
        <v>56</v>
      </c>
      <c r="Z72" s="29" t="s">
        <v>56</v>
      </c>
      <c r="AA72" s="29" t="s">
        <v>56</v>
      </c>
      <c r="AB72" s="29" t="s">
        <v>56</v>
      </c>
      <c r="AC72" s="29" t="s">
        <v>56</v>
      </c>
      <c r="AD72" s="29" t="s">
        <v>56</v>
      </c>
      <c r="AE72" s="29" t="s">
        <v>973</v>
      </c>
      <c r="AF72" s="29" t="s">
        <v>56</v>
      </c>
      <c r="AG72" s="29" t="s">
        <v>51</v>
      </c>
      <c r="AH72" s="29">
        <v>-0.41</v>
      </c>
      <c r="AI72" s="29" t="s">
        <v>51</v>
      </c>
      <c r="AJ72" s="29">
        <v>1.235E-2</v>
      </c>
      <c r="AK72" s="29" t="s">
        <v>51</v>
      </c>
      <c r="AL72" s="29">
        <v>0.1822</v>
      </c>
      <c r="AM72" s="29">
        <v>1.84</v>
      </c>
      <c r="AN72" s="29" t="s">
        <v>51</v>
      </c>
      <c r="AO72" s="29">
        <v>355.3</v>
      </c>
      <c r="AP72" s="29">
        <v>361.4</v>
      </c>
      <c r="AQ72" s="29">
        <v>391.7</v>
      </c>
      <c r="AR72" s="29">
        <v>399.6</v>
      </c>
      <c r="AS72" s="29">
        <v>352.4</v>
      </c>
      <c r="AT72" s="29">
        <v>366.5</v>
      </c>
      <c r="AU72" s="29">
        <v>406.7</v>
      </c>
      <c r="AV72" s="29">
        <v>385.4</v>
      </c>
      <c r="AW72" s="29">
        <v>363.6</v>
      </c>
      <c r="AX72" s="29">
        <v>385.2</v>
      </c>
      <c r="AY72" s="29">
        <f t="shared" si="3"/>
        <v>1.0252633842184475</v>
      </c>
      <c r="AZ72" s="29">
        <f t="shared" si="2"/>
        <v>0.54951860538387398</v>
      </c>
    </row>
    <row r="73" spans="1:52" x14ac:dyDescent="0.2">
      <c r="A73" s="47" t="s">
        <v>50</v>
      </c>
      <c r="B73" s="29" t="s">
        <v>123</v>
      </c>
      <c r="C73" s="29" t="s">
        <v>1225</v>
      </c>
      <c r="D73" s="29" t="s">
        <v>1226</v>
      </c>
      <c r="E73" s="29" t="s">
        <v>1227</v>
      </c>
      <c r="F73" s="29">
        <v>2.4236400000000002E-2</v>
      </c>
      <c r="G73" s="29">
        <v>1.1186200000000001E-3</v>
      </c>
      <c r="H73" s="29">
        <v>1</v>
      </c>
      <c r="I73" s="29">
        <v>3</v>
      </c>
      <c r="J73" s="29">
        <v>1</v>
      </c>
      <c r="K73" s="29" t="s">
        <v>122</v>
      </c>
      <c r="L73" s="29" t="s">
        <v>1228</v>
      </c>
      <c r="M73" s="29">
        <v>0</v>
      </c>
      <c r="N73" s="29">
        <v>3035.3286699999999</v>
      </c>
      <c r="O73" s="29">
        <v>0</v>
      </c>
      <c r="P73" s="29">
        <v>39.4</v>
      </c>
      <c r="Q73" s="29">
        <v>41.1</v>
      </c>
      <c r="R73" s="29">
        <v>12.17</v>
      </c>
      <c r="S73" s="29">
        <v>14.34</v>
      </c>
      <c r="T73" s="29" t="s">
        <v>51</v>
      </c>
      <c r="U73" s="29" t="s">
        <v>50</v>
      </c>
      <c r="V73" s="29" t="s">
        <v>50</v>
      </c>
      <c r="W73" s="29" t="s">
        <v>50</v>
      </c>
      <c r="X73" s="29" t="s">
        <v>50</v>
      </c>
      <c r="Y73" s="29" t="s">
        <v>50</v>
      </c>
      <c r="Z73" s="29" t="s">
        <v>50</v>
      </c>
      <c r="AA73" s="29" t="s">
        <v>50</v>
      </c>
      <c r="AB73" s="29" t="s">
        <v>50</v>
      </c>
      <c r="AC73" s="29" t="s">
        <v>50</v>
      </c>
      <c r="AD73" s="29" t="s">
        <v>50</v>
      </c>
      <c r="AE73" s="29" t="s">
        <v>973</v>
      </c>
      <c r="AF73" s="29" t="s">
        <v>50</v>
      </c>
      <c r="AG73" s="29" t="s">
        <v>51</v>
      </c>
      <c r="AH73" s="29">
        <v>14.6</v>
      </c>
      <c r="AI73" s="29" t="s">
        <v>51</v>
      </c>
      <c r="AJ73" s="29">
        <v>3.325E-4</v>
      </c>
      <c r="AK73" s="29" t="s">
        <v>51</v>
      </c>
      <c r="AL73" s="29">
        <v>4.6239999999999996E-3</v>
      </c>
      <c r="AM73" s="29">
        <v>3.18</v>
      </c>
      <c r="AN73" s="29" t="s">
        <v>51</v>
      </c>
      <c r="AO73" s="29">
        <v>38.4</v>
      </c>
      <c r="AP73" s="29">
        <v>48</v>
      </c>
      <c r="AQ73" s="29">
        <v>40.4</v>
      </c>
      <c r="AR73" s="29">
        <v>38</v>
      </c>
      <c r="AS73" s="29">
        <v>35.200000000000003</v>
      </c>
      <c r="AT73" s="29">
        <v>33.200000000000003</v>
      </c>
      <c r="AU73" s="29">
        <v>41.1</v>
      </c>
      <c r="AV73" s="29">
        <v>35.9</v>
      </c>
      <c r="AW73" s="29">
        <v>47.8</v>
      </c>
      <c r="AX73" s="29">
        <v>42.5</v>
      </c>
      <c r="AY73" s="29">
        <f t="shared" si="3"/>
        <v>1.0024999999999999</v>
      </c>
      <c r="AZ73" s="29">
        <f t="shared" si="2"/>
        <v>0.97853914014558097</v>
      </c>
    </row>
    <row r="74" spans="1:52" x14ac:dyDescent="0.2">
      <c r="A74" s="47" t="s">
        <v>56</v>
      </c>
      <c r="B74" s="29" t="s">
        <v>125</v>
      </c>
      <c r="C74" s="29" t="s">
        <v>1229</v>
      </c>
      <c r="D74" s="29" t="s">
        <v>1230</v>
      </c>
      <c r="E74" s="29" t="s">
        <v>1231</v>
      </c>
      <c r="F74" s="29">
        <v>0.41953200000000002</v>
      </c>
      <c r="G74" s="29">
        <v>3.6781399999999999E-2</v>
      </c>
      <c r="H74" s="29">
        <v>1</v>
      </c>
      <c r="I74" s="29">
        <v>1</v>
      </c>
      <c r="J74" s="29">
        <v>1</v>
      </c>
      <c r="K74" s="29" t="s">
        <v>124</v>
      </c>
      <c r="L74" s="29" t="s">
        <v>1232</v>
      </c>
      <c r="M74" s="29">
        <v>0</v>
      </c>
      <c r="N74" s="29">
        <v>1729.05116</v>
      </c>
      <c r="O74" s="29">
        <v>0</v>
      </c>
      <c r="P74" s="29">
        <v>101.9</v>
      </c>
      <c r="Q74" s="29">
        <v>109.1</v>
      </c>
      <c r="R74" s="29">
        <v>7.97</v>
      </c>
      <c r="S74" s="29">
        <v>8.2799999999999994</v>
      </c>
      <c r="T74" s="29" t="s">
        <v>51</v>
      </c>
      <c r="U74" s="29" t="s">
        <v>56</v>
      </c>
      <c r="V74" s="29" t="s">
        <v>56</v>
      </c>
      <c r="W74" s="29" t="s">
        <v>56</v>
      </c>
      <c r="X74" s="29" t="s">
        <v>56</v>
      </c>
      <c r="Y74" s="29" t="s">
        <v>56</v>
      </c>
      <c r="Z74" s="29" t="s">
        <v>56</v>
      </c>
      <c r="AA74" s="29" t="s">
        <v>56</v>
      </c>
      <c r="AB74" s="29" t="s">
        <v>56</v>
      </c>
      <c r="AC74" s="29" t="s">
        <v>56</v>
      </c>
      <c r="AD74" s="29" t="s">
        <v>56</v>
      </c>
      <c r="AE74" s="29" t="s">
        <v>973</v>
      </c>
      <c r="AF74" s="29" t="s">
        <v>56</v>
      </c>
      <c r="AG74" s="29" t="s">
        <v>51</v>
      </c>
      <c r="AH74" s="29">
        <v>4.84</v>
      </c>
      <c r="AI74" s="29" t="s">
        <v>51</v>
      </c>
      <c r="AJ74" s="29">
        <v>1.1979999999999999E-2</v>
      </c>
      <c r="AK74" s="29" t="s">
        <v>51</v>
      </c>
      <c r="AL74" s="29">
        <v>0.17860000000000001</v>
      </c>
      <c r="AM74" s="29">
        <v>2.5099999999999998</v>
      </c>
      <c r="AN74" s="29" t="s">
        <v>51</v>
      </c>
      <c r="AO74" s="29">
        <v>97.2</v>
      </c>
      <c r="AP74" s="29">
        <v>102.9</v>
      </c>
      <c r="AQ74" s="29">
        <v>100.5</v>
      </c>
      <c r="AR74" s="29">
        <v>102.3</v>
      </c>
      <c r="AS74" s="29">
        <v>120.6</v>
      </c>
      <c r="AT74" s="29">
        <v>95.5</v>
      </c>
      <c r="AU74" s="29">
        <v>115.4</v>
      </c>
      <c r="AV74" s="29">
        <v>114.2</v>
      </c>
      <c r="AW74" s="29">
        <v>99.7</v>
      </c>
      <c r="AX74" s="29">
        <v>109.1</v>
      </c>
      <c r="AY74" s="29">
        <f t="shared" si="3"/>
        <v>1.0198662846227315</v>
      </c>
      <c r="AZ74" s="29">
        <f t="shared" si="2"/>
        <v>0.68818356256756485</v>
      </c>
    </row>
    <row r="75" spans="1:52" x14ac:dyDescent="0.2">
      <c r="A75" s="47" t="s">
        <v>50</v>
      </c>
      <c r="B75" s="29" t="s">
        <v>127</v>
      </c>
      <c r="C75" s="29" t="s">
        <v>1233</v>
      </c>
      <c r="D75" s="29" t="s">
        <v>1234</v>
      </c>
      <c r="E75" s="29" t="s">
        <v>1235</v>
      </c>
      <c r="F75" s="29">
        <v>6.1705499999999997E-6</v>
      </c>
      <c r="G75" s="29">
        <v>0</v>
      </c>
      <c r="H75" s="29">
        <v>1</v>
      </c>
      <c r="I75" s="29">
        <v>1</v>
      </c>
      <c r="J75" s="29">
        <v>2</v>
      </c>
      <c r="K75" s="29" t="s">
        <v>126</v>
      </c>
      <c r="L75" s="29" t="s">
        <v>1236</v>
      </c>
      <c r="M75" s="29">
        <v>0</v>
      </c>
      <c r="N75" s="29">
        <v>2989.4889899999998</v>
      </c>
      <c r="O75" s="29">
        <v>0</v>
      </c>
      <c r="P75" s="29">
        <v>46.7</v>
      </c>
      <c r="Q75" s="29">
        <v>40.6</v>
      </c>
      <c r="R75" s="29">
        <v>8.24</v>
      </c>
      <c r="S75" s="29">
        <v>8.41</v>
      </c>
      <c r="T75" s="29" t="s">
        <v>51</v>
      </c>
      <c r="U75" s="29" t="s">
        <v>50</v>
      </c>
      <c r="V75" s="29" t="s">
        <v>50</v>
      </c>
      <c r="W75" s="29" t="s">
        <v>50</v>
      </c>
      <c r="X75" s="29" t="s">
        <v>50</v>
      </c>
      <c r="Y75" s="29" t="s">
        <v>50</v>
      </c>
      <c r="Z75" s="29" t="s">
        <v>50</v>
      </c>
      <c r="AA75" s="29" t="s">
        <v>50</v>
      </c>
      <c r="AB75" s="29" t="s">
        <v>50</v>
      </c>
      <c r="AC75" s="29" t="s">
        <v>50</v>
      </c>
      <c r="AD75" s="29" t="s">
        <v>50</v>
      </c>
      <c r="AE75" s="29" t="s">
        <v>50</v>
      </c>
      <c r="AF75" s="29" t="s">
        <v>50</v>
      </c>
      <c r="AG75" s="29">
        <v>13.46</v>
      </c>
      <c r="AH75" s="29">
        <v>13.46</v>
      </c>
      <c r="AI75" s="29">
        <v>0</v>
      </c>
      <c r="AJ75" s="29">
        <v>0</v>
      </c>
      <c r="AK75" s="29">
        <v>6.5889999999999995E-7</v>
      </c>
      <c r="AL75" s="29">
        <v>2.6650000000000001E-7</v>
      </c>
      <c r="AM75" s="29">
        <v>4.67</v>
      </c>
      <c r="AN75" s="29">
        <v>30</v>
      </c>
      <c r="AO75" s="29">
        <v>51.4</v>
      </c>
      <c r="AP75" s="29">
        <v>41</v>
      </c>
      <c r="AQ75" s="29">
        <v>47</v>
      </c>
      <c r="AR75" s="29">
        <v>51</v>
      </c>
      <c r="AS75" s="29">
        <v>45.1</v>
      </c>
      <c r="AT75" s="29">
        <v>41.1</v>
      </c>
      <c r="AU75" s="29">
        <v>40.6</v>
      </c>
      <c r="AV75" s="29">
        <v>44.7</v>
      </c>
      <c r="AW75" s="29">
        <v>39.4</v>
      </c>
      <c r="AX75" s="29">
        <v>35.299999999999997</v>
      </c>
      <c r="AY75" s="29">
        <f t="shared" si="3"/>
        <v>0.8539278131634821</v>
      </c>
      <c r="AZ75" s="29">
        <f t="shared" si="2"/>
        <v>4.009953309416419E-2</v>
      </c>
    </row>
    <row r="76" spans="1:52" x14ac:dyDescent="0.2">
      <c r="A76" s="47" t="s">
        <v>56</v>
      </c>
      <c r="B76" s="29" t="s">
        <v>1237</v>
      </c>
      <c r="C76" s="29" t="s">
        <v>1238</v>
      </c>
      <c r="D76" s="29" t="s">
        <v>1239</v>
      </c>
      <c r="E76" s="29" t="s">
        <v>1240</v>
      </c>
      <c r="F76" s="29">
        <v>0.38528099999999998</v>
      </c>
      <c r="G76" s="29">
        <v>3.2254699999999997E-2</v>
      </c>
      <c r="H76" s="29">
        <v>2</v>
      </c>
      <c r="I76" s="29">
        <v>2</v>
      </c>
      <c r="J76" s="29">
        <v>2</v>
      </c>
      <c r="K76" s="29" t="s">
        <v>1241</v>
      </c>
      <c r="L76" s="29" t="s">
        <v>1242</v>
      </c>
      <c r="M76" s="29">
        <v>0</v>
      </c>
      <c r="N76" s="29">
        <v>2140.0381000000002</v>
      </c>
      <c r="O76" s="29">
        <v>0</v>
      </c>
      <c r="P76" s="29">
        <v>160.5</v>
      </c>
      <c r="Q76" s="29">
        <v>170.7</v>
      </c>
      <c r="R76" s="29">
        <v>11.64</v>
      </c>
      <c r="S76" s="29">
        <v>9.99</v>
      </c>
      <c r="T76" s="29" t="s">
        <v>1100</v>
      </c>
      <c r="U76" s="29" t="s">
        <v>56</v>
      </c>
      <c r="V76" s="29" t="s">
        <v>56</v>
      </c>
      <c r="W76" s="29" t="s">
        <v>56</v>
      </c>
      <c r="X76" s="29" t="s">
        <v>56</v>
      </c>
      <c r="Y76" s="29" t="s">
        <v>56</v>
      </c>
      <c r="Z76" s="29" t="s">
        <v>56</v>
      </c>
      <c r="AA76" s="29" t="s">
        <v>56</v>
      </c>
      <c r="AB76" s="29" t="s">
        <v>56</v>
      </c>
      <c r="AC76" s="29" t="s">
        <v>56</v>
      </c>
      <c r="AD76" s="29" t="s">
        <v>56</v>
      </c>
      <c r="AE76" s="29" t="s">
        <v>56</v>
      </c>
      <c r="AF76" s="29" t="s">
        <v>56</v>
      </c>
      <c r="AG76" s="29">
        <v>1.79</v>
      </c>
      <c r="AH76" s="29">
        <v>1.79</v>
      </c>
      <c r="AI76" s="29">
        <v>1.0710000000000001E-2</v>
      </c>
      <c r="AJ76" s="29">
        <v>1.035E-2</v>
      </c>
      <c r="AK76" s="29">
        <v>0.16250000000000001</v>
      </c>
      <c r="AL76" s="29">
        <v>0.15870000000000001</v>
      </c>
      <c r="AM76" s="29">
        <v>2.46</v>
      </c>
      <c r="AN76" s="29">
        <v>6</v>
      </c>
      <c r="AO76" s="29">
        <v>165.1</v>
      </c>
      <c r="AP76" s="29">
        <v>159.6</v>
      </c>
      <c r="AQ76" s="29">
        <v>197.6</v>
      </c>
      <c r="AR76" s="29">
        <v>161.4</v>
      </c>
      <c r="AS76" s="29">
        <v>140.19999999999999</v>
      </c>
      <c r="AT76" s="29">
        <v>165</v>
      </c>
      <c r="AU76" s="29">
        <v>187.2</v>
      </c>
      <c r="AV76" s="29">
        <v>173.3</v>
      </c>
      <c r="AW76" s="29">
        <v>170.7</v>
      </c>
      <c r="AX76" s="29">
        <v>141.4</v>
      </c>
      <c r="AY76" s="29">
        <f t="shared" si="3"/>
        <v>1.016628231581503</v>
      </c>
      <c r="AZ76" s="29">
        <f t="shared" si="2"/>
        <v>0.75993590947186207</v>
      </c>
    </row>
    <row r="77" spans="1:52" x14ac:dyDescent="0.2">
      <c r="A77" s="47" t="s">
        <v>56</v>
      </c>
      <c r="B77" s="29" t="s">
        <v>129</v>
      </c>
      <c r="C77" s="29" t="s">
        <v>1243</v>
      </c>
      <c r="D77" s="29" t="s">
        <v>1244</v>
      </c>
      <c r="E77" s="29" t="s">
        <v>1245</v>
      </c>
      <c r="F77" s="29">
        <v>0.49141400000000002</v>
      </c>
      <c r="G77" s="29">
        <v>4.7173300000000001E-2</v>
      </c>
      <c r="H77" s="29">
        <v>1</v>
      </c>
      <c r="I77" s="29">
        <v>1</v>
      </c>
      <c r="J77" s="29">
        <v>3</v>
      </c>
      <c r="K77" s="29" t="s">
        <v>128</v>
      </c>
      <c r="L77" s="29" t="s">
        <v>1246</v>
      </c>
      <c r="M77" s="29">
        <v>0</v>
      </c>
      <c r="N77" s="29">
        <v>3178.5025900000001</v>
      </c>
      <c r="O77" s="29">
        <v>0</v>
      </c>
      <c r="P77" s="29">
        <v>10</v>
      </c>
      <c r="Q77" s="29">
        <v>11.4</v>
      </c>
      <c r="R77" s="29">
        <v>25.86</v>
      </c>
      <c r="S77" s="29">
        <v>56.1</v>
      </c>
      <c r="T77" s="29" t="s">
        <v>51</v>
      </c>
      <c r="U77" s="29" t="s">
        <v>56</v>
      </c>
      <c r="V77" s="29" t="s">
        <v>56</v>
      </c>
      <c r="W77" s="29" t="s">
        <v>56</v>
      </c>
      <c r="X77" s="29" t="s">
        <v>56</v>
      </c>
      <c r="Y77" s="29" t="s">
        <v>56</v>
      </c>
      <c r="Z77" s="29" t="s">
        <v>56</v>
      </c>
      <c r="AA77" s="29" t="s">
        <v>83</v>
      </c>
      <c r="AB77" s="29" t="s">
        <v>56</v>
      </c>
      <c r="AC77" s="29" t="s">
        <v>56</v>
      </c>
      <c r="AD77" s="29" t="s">
        <v>56</v>
      </c>
      <c r="AE77" s="29" t="s">
        <v>56</v>
      </c>
      <c r="AF77" s="29" t="s">
        <v>973</v>
      </c>
      <c r="AG77" s="29">
        <v>-9.8800000000000008</v>
      </c>
      <c r="AH77" s="29" t="s">
        <v>51</v>
      </c>
      <c r="AI77" s="29">
        <v>1.516E-2</v>
      </c>
      <c r="AJ77" s="29" t="s">
        <v>51</v>
      </c>
      <c r="AK77" s="29">
        <v>0.20849999999999999</v>
      </c>
      <c r="AL77" s="29" t="s">
        <v>51</v>
      </c>
      <c r="AM77" s="29" t="s">
        <v>51</v>
      </c>
      <c r="AN77" s="29">
        <v>3</v>
      </c>
      <c r="AO77" s="29">
        <v>13.8</v>
      </c>
      <c r="AP77" s="29">
        <v>7.5</v>
      </c>
      <c r="AQ77" s="29">
        <v>11.2</v>
      </c>
      <c r="AR77" s="29">
        <v>8.9</v>
      </c>
      <c r="AS77" s="29">
        <v>12.3</v>
      </c>
      <c r="AT77" s="29">
        <v>6.2</v>
      </c>
      <c r="AU77" s="29" t="s">
        <v>51</v>
      </c>
      <c r="AV77" s="29">
        <v>9.9</v>
      </c>
      <c r="AW77" s="29">
        <v>13.3</v>
      </c>
      <c r="AX77" s="29">
        <v>23.4</v>
      </c>
      <c r="AY77" s="29">
        <f t="shared" si="3"/>
        <v>1.2290502793296088</v>
      </c>
      <c r="AZ77" s="29">
        <f t="shared" si="2"/>
        <v>0.70706250614124277</v>
      </c>
    </row>
    <row r="78" spans="1:52" x14ac:dyDescent="0.2">
      <c r="A78" s="47" t="s">
        <v>56</v>
      </c>
      <c r="B78" s="29" t="s">
        <v>131</v>
      </c>
      <c r="C78" s="29" t="s">
        <v>1247</v>
      </c>
      <c r="D78" s="29" t="s">
        <v>1170</v>
      </c>
      <c r="E78" s="29" t="s">
        <v>1248</v>
      </c>
      <c r="F78" s="29">
        <v>0.43485000000000001</v>
      </c>
      <c r="G78" s="29">
        <v>3.90111E-2</v>
      </c>
      <c r="H78" s="29">
        <v>1</v>
      </c>
      <c r="I78" s="29">
        <v>1</v>
      </c>
      <c r="J78" s="29">
        <v>1</v>
      </c>
      <c r="K78" s="29" t="s">
        <v>130</v>
      </c>
      <c r="L78" s="29" t="s">
        <v>1249</v>
      </c>
      <c r="M78" s="29">
        <v>0</v>
      </c>
      <c r="N78" s="29">
        <v>1818.03226</v>
      </c>
      <c r="O78" s="29">
        <v>0</v>
      </c>
      <c r="P78" s="29" t="s">
        <v>51</v>
      </c>
      <c r="Q78" s="29" t="s">
        <v>51</v>
      </c>
      <c r="R78" s="29" t="s">
        <v>51</v>
      </c>
      <c r="S78" s="29" t="s">
        <v>51</v>
      </c>
      <c r="T78" s="29" t="s">
        <v>982</v>
      </c>
      <c r="U78" s="29" t="s">
        <v>56</v>
      </c>
      <c r="V78" s="29" t="s">
        <v>56</v>
      </c>
      <c r="W78" s="29" t="s">
        <v>56</v>
      </c>
      <c r="X78" s="29" t="s">
        <v>56</v>
      </c>
      <c r="Y78" s="29" t="s">
        <v>56</v>
      </c>
      <c r="Z78" s="29" t="s">
        <v>56</v>
      </c>
      <c r="AA78" s="29" t="s">
        <v>56</v>
      </c>
      <c r="AB78" s="29" t="s">
        <v>56</v>
      </c>
      <c r="AC78" s="29" t="s">
        <v>56</v>
      </c>
      <c r="AD78" s="29" t="s">
        <v>56</v>
      </c>
      <c r="AE78" s="29" t="s">
        <v>973</v>
      </c>
      <c r="AF78" s="29" t="s">
        <v>56</v>
      </c>
      <c r="AG78" s="29" t="s">
        <v>51</v>
      </c>
      <c r="AH78" s="29">
        <v>-1.21</v>
      </c>
      <c r="AI78" s="29" t="s">
        <v>51</v>
      </c>
      <c r="AJ78" s="29">
        <v>1.2930000000000001E-2</v>
      </c>
      <c r="AK78" s="29" t="s">
        <v>51</v>
      </c>
      <c r="AL78" s="29">
        <v>0.1875</v>
      </c>
      <c r="AM78" s="29">
        <v>0.79</v>
      </c>
      <c r="AN78" s="29" t="s">
        <v>51</v>
      </c>
      <c r="AO78" s="29" t="s">
        <v>51</v>
      </c>
      <c r="AP78" s="29" t="s">
        <v>51</v>
      </c>
      <c r="AQ78" s="29" t="s">
        <v>51</v>
      </c>
      <c r="AR78" s="29" t="s">
        <v>51</v>
      </c>
      <c r="AS78" s="29" t="s">
        <v>51</v>
      </c>
      <c r="AT78" s="29" t="s">
        <v>51</v>
      </c>
      <c r="AU78" s="29" t="s">
        <v>51</v>
      </c>
      <c r="AV78" s="29" t="s">
        <v>51</v>
      </c>
      <c r="AW78" s="29" t="s">
        <v>51</v>
      </c>
      <c r="AX78" s="29" t="s">
        <v>51</v>
      </c>
      <c r="AY78" s="29" t="e">
        <f t="shared" si="3"/>
        <v>#DIV/0!</v>
      </c>
      <c r="AZ78" s="29" t="e">
        <f t="shared" si="2"/>
        <v>#DIV/0!</v>
      </c>
    </row>
    <row r="79" spans="1:52" x14ac:dyDescent="0.2">
      <c r="A79" s="47" t="s">
        <v>50</v>
      </c>
      <c r="B79" s="29" t="s">
        <v>133</v>
      </c>
      <c r="C79" s="29" t="s">
        <v>1250</v>
      </c>
      <c r="D79" s="29" t="s">
        <v>1251</v>
      </c>
      <c r="E79" s="29" t="s">
        <v>1252</v>
      </c>
      <c r="F79" s="29">
        <v>6.3276999999999995E-4</v>
      </c>
      <c r="G79" s="29">
        <v>0</v>
      </c>
      <c r="H79" s="29">
        <v>1</v>
      </c>
      <c r="I79" s="29">
        <v>2</v>
      </c>
      <c r="J79" s="29">
        <v>24</v>
      </c>
      <c r="K79" s="29" t="s">
        <v>132</v>
      </c>
      <c r="L79" s="29" t="s">
        <v>1253</v>
      </c>
      <c r="M79" s="29">
        <v>0</v>
      </c>
      <c r="N79" s="29">
        <v>1770.95877</v>
      </c>
      <c r="O79" s="29">
        <v>0</v>
      </c>
      <c r="P79" s="29">
        <v>328.3</v>
      </c>
      <c r="Q79" s="29">
        <v>322.7</v>
      </c>
      <c r="R79" s="29">
        <v>4.8499999999999996</v>
      </c>
      <c r="S79" s="29">
        <v>3.92</v>
      </c>
      <c r="T79" s="29" t="s">
        <v>51</v>
      </c>
      <c r="U79" s="29" t="s">
        <v>50</v>
      </c>
      <c r="V79" s="29" t="s">
        <v>50</v>
      </c>
      <c r="W79" s="29" t="s">
        <v>50</v>
      </c>
      <c r="X79" s="29" t="s">
        <v>50</v>
      </c>
      <c r="Y79" s="29" t="s">
        <v>50</v>
      </c>
      <c r="Z79" s="29" t="s">
        <v>50</v>
      </c>
      <c r="AA79" s="29" t="s">
        <v>50</v>
      </c>
      <c r="AB79" s="29" t="s">
        <v>50</v>
      </c>
      <c r="AC79" s="29" t="s">
        <v>50</v>
      </c>
      <c r="AD79" s="29" t="s">
        <v>50</v>
      </c>
      <c r="AE79" s="29" t="s">
        <v>50</v>
      </c>
      <c r="AF79" s="29" t="s">
        <v>50</v>
      </c>
      <c r="AG79" s="29">
        <v>-1.26</v>
      </c>
      <c r="AH79" s="29">
        <v>2.5</v>
      </c>
      <c r="AI79" s="29">
        <v>0</v>
      </c>
      <c r="AJ79" s="29">
        <v>1.206E-4</v>
      </c>
      <c r="AK79" s="29">
        <v>1.169E-4</v>
      </c>
      <c r="AL79" s="29">
        <v>1.632E-3</v>
      </c>
      <c r="AM79" s="29">
        <v>5.0999999999999996</v>
      </c>
      <c r="AN79" s="29">
        <v>16</v>
      </c>
      <c r="AO79" s="29">
        <v>322.2</v>
      </c>
      <c r="AP79" s="29">
        <v>328.8</v>
      </c>
      <c r="AQ79" s="29">
        <v>348.9</v>
      </c>
      <c r="AR79" s="29">
        <v>299.8</v>
      </c>
      <c r="AS79" s="29">
        <v>327.8</v>
      </c>
      <c r="AT79" s="29">
        <v>322.7</v>
      </c>
      <c r="AU79" s="29">
        <v>343.3</v>
      </c>
      <c r="AV79" s="29">
        <v>312.89999999999998</v>
      </c>
      <c r="AW79" s="29">
        <v>339.4</v>
      </c>
      <c r="AX79" s="29">
        <v>321.5</v>
      </c>
      <c r="AY79" s="29">
        <f t="shared" si="3"/>
        <v>1.0075576036866358</v>
      </c>
      <c r="AZ79" s="29">
        <f t="shared" si="2"/>
        <v>0.85262667254040547</v>
      </c>
    </row>
    <row r="80" spans="1:52" x14ac:dyDescent="0.2">
      <c r="A80" s="47" t="s">
        <v>50</v>
      </c>
      <c r="B80" s="29" t="s">
        <v>133</v>
      </c>
      <c r="C80" s="29" t="s">
        <v>1254</v>
      </c>
      <c r="D80" s="29" t="s">
        <v>1255</v>
      </c>
      <c r="E80" s="29" t="s">
        <v>1256</v>
      </c>
      <c r="F80" s="29">
        <v>6.7549099999999996E-4</v>
      </c>
      <c r="G80" s="29">
        <v>0</v>
      </c>
      <c r="H80" s="29">
        <v>1</v>
      </c>
      <c r="I80" s="29">
        <v>1</v>
      </c>
      <c r="J80" s="29">
        <v>2</v>
      </c>
      <c r="K80" s="29" t="s">
        <v>132</v>
      </c>
      <c r="L80" s="29" t="s">
        <v>1257</v>
      </c>
      <c r="M80" s="29">
        <v>0</v>
      </c>
      <c r="N80" s="29">
        <v>1878.0988400000001</v>
      </c>
      <c r="O80" s="29">
        <v>0</v>
      </c>
      <c r="P80" s="29">
        <v>99.6</v>
      </c>
      <c r="Q80" s="29">
        <v>104.5</v>
      </c>
      <c r="R80" s="29">
        <v>9.2799999999999994</v>
      </c>
      <c r="S80" s="29">
        <v>5.04</v>
      </c>
      <c r="T80" s="29" t="s">
        <v>51</v>
      </c>
      <c r="U80" s="29" t="s">
        <v>50</v>
      </c>
      <c r="V80" s="29" t="s">
        <v>50</v>
      </c>
      <c r="W80" s="29" t="s">
        <v>50</v>
      </c>
      <c r="X80" s="29" t="s">
        <v>50</v>
      </c>
      <c r="Y80" s="29" t="s">
        <v>50</v>
      </c>
      <c r="Z80" s="29" t="s">
        <v>50</v>
      </c>
      <c r="AA80" s="29" t="s">
        <v>50</v>
      </c>
      <c r="AB80" s="29" t="s">
        <v>50</v>
      </c>
      <c r="AC80" s="29" t="s">
        <v>50</v>
      </c>
      <c r="AD80" s="29" t="s">
        <v>50</v>
      </c>
      <c r="AE80" s="29" t="s">
        <v>50</v>
      </c>
      <c r="AF80" s="29" t="s">
        <v>50</v>
      </c>
      <c r="AG80" s="29">
        <v>6.57</v>
      </c>
      <c r="AH80" s="29">
        <v>6.57</v>
      </c>
      <c r="AI80" s="29">
        <v>0</v>
      </c>
      <c r="AJ80" s="29">
        <v>3.3720000000000001E-4</v>
      </c>
      <c r="AK80" s="29">
        <v>1.2549999999999999E-4</v>
      </c>
      <c r="AL80" s="29">
        <v>4.6690000000000004E-3</v>
      </c>
      <c r="AM80" s="29">
        <v>3.84</v>
      </c>
      <c r="AN80" s="29">
        <v>34</v>
      </c>
      <c r="AO80" s="29">
        <v>101.2</v>
      </c>
      <c r="AP80" s="29">
        <v>96.3</v>
      </c>
      <c r="AQ80" s="29">
        <v>114.1</v>
      </c>
      <c r="AR80" s="29">
        <v>87.8</v>
      </c>
      <c r="AS80" s="29">
        <v>98.1</v>
      </c>
      <c r="AT80" s="29">
        <v>99.1</v>
      </c>
      <c r="AU80" s="29">
        <v>111.8</v>
      </c>
      <c r="AV80" s="29">
        <v>104.5</v>
      </c>
      <c r="AW80" s="29">
        <v>107.9</v>
      </c>
      <c r="AX80" s="29">
        <v>100.2</v>
      </c>
      <c r="AY80" s="29">
        <f t="shared" si="3"/>
        <v>1.0522613065326634</v>
      </c>
      <c r="AZ80" s="29">
        <f t="shared" si="2"/>
        <v>0.39973788322902787</v>
      </c>
    </row>
    <row r="81" spans="1:52" x14ac:dyDescent="0.2">
      <c r="A81" s="47" t="s">
        <v>50</v>
      </c>
      <c r="B81" s="29" t="s">
        <v>133</v>
      </c>
      <c r="C81" s="29" t="s">
        <v>1250</v>
      </c>
      <c r="D81" s="29" t="s">
        <v>1258</v>
      </c>
      <c r="E81" s="29" t="s">
        <v>1259</v>
      </c>
      <c r="F81" s="29">
        <v>1.29163E-2</v>
      </c>
      <c r="G81" s="29">
        <v>5.5189300000000002E-4</v>
      </c>
      <c r="H81" s="29">
        <v>1</v>
      </c>
      <c r="I81" s="29">
        <v>2</v>
      </c>
      <c r="J81" s="29">
        <v>10</v>
      </c>
      <c r="K81" s="29" t="s">
        <v>132</v>
      </c>
      <c r="L81" s="29" t="s">
        <v>1253</v>
      </c>
      <c r="M81" s="29">
        <v>0</v>
      </c>
      <c r="N81" s="29">
        <v>1786.9536800000001</v>
      </c>
      <c r="O81" s="29">
        <v>0</v>
      </c>
      <c r="P81" s="29">
        <v>808.2</v>
      </c>
      <c r="Q81" s="29">
        <v>772.2</v>
      </c>
      <c r="R81" s="29">
        <v>13.51</v>
      </c>
      <c r="S81" s="29">
        <v>4.4000000000000004</v>
      </c>
      <c r="T81" s="29" t="s">
        <v>51</v>
      </c>
      <c r="U81" s="29" t="s">
        <v>50</v>
      </c>
      <c r="V81" s="29" t="s">
        <v>50</v>
      </c>
      <c r="W81" s="29" t="s">
        <v>50</v>
      </c>
      <c r="X81" s="29" t="s">
        <v>50</v>
      </c>
      <c r="Y81" s="29" t="s">
        <v>50</v>
      </c>
      <c r="Z81" s="29" t="s">
        <v>50</v>
      </c>
      <c r="AA81" s="29" t="s">
        <v>50</v>
      </c>
      <c r="AB81" s="29" t="s">
        <v>50</v>
      </c>
      <c r="AC81" s="29" t="s">
        <v>50</v>
      </c>
      <c r="AD81" s="29" t="s">
        <v>50</v>
      </c>
      <c r="AE81" s="29" t="s">
        <v>50</v>
      </c>
      <c r="AF81" s="29" t="s">
        <v>50</v>
      </c>
      <c r="AG81" s="29">
        <v>2.2799999999999998</v>
      </c>
      <c r="AH81" s="29">
        <v>-0.28999999999999998</v>
      </c>
      <c r="AI81" s="29">
        <v>1.4630000000000001E-3</v>
      </c>
      <c r="AJ81" s="29">
        <v>1.838E-4</v>
      </c>
      <c r="AK81" s="29">
        <v>2.2110000000000001E-2</v>
      </c>
      <c r="AL81" s="29">
        <v>2.189E-3</v>
      </c>
      <c r="AM81" s="29">
        <v>3.83</v>
      </c>
      <c r="AN81" s="29">
        <v>25</v>
      </c>
      <c r="AO81" s="29">
        <v>824.2</v>
      </c>
      <c r="AP81" s="29">
        <v>775.7</v>
      </c>
      <c r="AQ81" s="29">
        <v>1053.8</v>
      </c>
      <c r="AR81" s="29">
        <v>731.7</v>
      </c>
      <c r="AS81" s="29">
        <v>792.6</v>
      </c>
      <c r="AT81" s="29">
        <v>772.2</v>
      </c>
      <c r="AU81" s="29">
        <v>737.8</v>
      </c>
      <c r="AV81" s="29">
        <v>828.2</v>
      </c>
      <c r="AW81" s="29">
        <v>755.3</v>
      </c>
      <c r="AX81" s="29">
        <v>781.6</v>
      </c>
      <c r="AY81" s="29">
        <f t="shared" si="3"/>
        <v>0.92750119674485398</v>
      </c>
      <c r="AZ81" s="29">
        <f t="shared" si="2"/>
        <v>0.23366428180245316</v>
      </c>
    </row>
    <row r="82" spans="1:52" x14ac:dyDescent="0.2">
      <c r="A82" s="47" t="s">
        <v>56</v>
      </c>
      <c r="B82" s="29" t="s">
        <v>133</v>
      </c>
      <c r="C82" s="29" t="s">
        <v>1260</v>
      </c>
      <c r="D82" s="29" t="s">
        <v>1261</v>
      </c>
      <c r="E82" s="29" t="s">
        <v>1262</v>
      </c>
      <c r="F82" s="29">
        <v>0.21795200000000001</v>
      </c>
      <c r="G82" s="29">
        <v>1.59539E-2</v>
      </c>
      <c r="H82" s="29">
        <v>1</v>
      </c>
      <c r="I82" s="29">
        <v>1</v>
      </c>
      <c r="J82" s="29">
        <v>4</v>
      </c>
      <c r="K82" s="29" t="s">
        <v>132</v>
      </c>
      <c r="L82" s="29" t="s">
        <v>1263</v>
      </c>
      <c r="M82" s="29">
        <v>0</v>
      </c>
      <c r="N82" s="29">
        <v>1558.8175200000001</v>
      </c>
      <c r="O82" s="29">
        <v>0</v>
      </c>
      <c r="P82" s="29">
        <v>313.7</v>
      </c>
      <c r="Q82" s="29">
        <v>337.5</v>
      </c>
      <c r="R82" s="29">
        <v>14.31</v>
      </c>
      <c r="S82" s="29">
        <v>11.71</v>
      </c>
      <c r="T82" s="29" t="s">
        <v>51</v>
      </c>
      <c r="U82" s="29" t="s">
        <v>50</v>
      </c>
      <c r="V82" s="29" t="s">
        <v>50</v>
      </c>
      <c r="W82" s="29" t="s">
        <v>50</v>
      </c>
      <c r="X82" s="29" t="s">
        <v>50</v>
      </c>
      <c r="Y82" s="29" t="s">
        <v>50</v>
      </c>
      <c r="Z82" s="29" t="s">
        <v>50</v>
      </c>
      <c r="AA82" s="29" t="s">
        <v>50</v>
      </c>
      <c r="AB82" s="29" t="s">
        <v>50</v>
      </c>
      <c r="AC82" s="29" t="s">
        <v>50</v>
      </c>
      <c r="AD82" s="29" t="s">
        <v>50</v>
      </c>
      <c r="AE82" s="29" t="s">
        <v>56</v>
      </c>
      <c r="AF82" s="29" t="s">
        <v>50</v>
      </c>
      <c r="AG82" s="29">
        <v>0.28000000000000003</v>
      </c>
      <c r="AH82" s="29">
        <v>0.28000000000000003</v>
      </c>
      <c r="AI82" s="29">
        <v>1.536E-2</v>
      </c>
      <c r="AJ82" s="29">
        <v>5.7250000000000001E-3</v>
      </c>
      <c r="AK82" s="29">
        <v>0.21029999999999999</v>
      </c>
      <c r="AL82" s="29">
        <v>8.3140000000000006E-2</v>
      </c>
      <c r="AM82" s="29">
        <v>2.25</v>
      </c>
      <c r="AN82" s="29">
        <v>1</v>
      </c>
      <c r="AO82" s="29">
        <v>313</v>
      </c>
      <c r="AP82" s="29">
        <v>272.7</v>
      </c>
      <c r="AQ82" s="29">
        <v>407.5</v>
      </c>
      <c r="AR82" s="29">
        <v>295.7</v>
      </c>
      <c r="AS82" s="29">
        <v>314.39999999999998</v>
      </c>
      <c r="AT82" s="29">
        <v>345.8</v>
      </c>
      <c r="AU82" s="29">
        <v>281.8</v>
      </c>
      <c r="AV82" s="29">
        <v>337.5</v>
      </c>
      <c r="AW82" s="29">
        <v>347.1</v>
      </c>
      <c r="AX82" s="29">
        <v>271.10000000000002</v>
      </c>
      <c r="AY82" s="29">
        <f t="shared" si="3"/>
        <v>0.98752572818561712</v>
      </c>
      <c r="AZ82" s="29">
        <f t="shared" si="2"/>
        <v>0.86986643754765414</v>
      </c>
    </row>
    <row r="83" spans="1:52" x14ac:dyDescent="0.2">
      <c r="A83" s="47" t="s">
        <v>50</v>
      </c>
      <c r="B83" s="29" t="s">
        <v>135</v>
      </c>
      <c r="C83" s="29" t="s">
        <v>1264</v>
      </c>
      <c r="D83" s="29" t="s">
        <v>1265</v>
      </c>
      <c r="E83" s="29" t="s">
        <v>1266</v>
      </c>
      <c r="F83" s="29">
        <v>6.2846400000000002E-5</v>
      </c>
      <c r="G83" s="29">
        <v>0</v>
      </c>
      <c r="H83" s="29">
        <v>1</v>
      </c>
      <c r="I83" s="29">
        <v>1</v>
      </c>
      <c r="J83" s="29">
        <v>17</v>
      </c>
      <c r="K83" s="29" t="s">
        <v>134</v>
      </c>
      <c r="L83" s="29" t="s">
        <v>1267</v>
      </c>
      <c r="M83" s="29">
        <v>0</v>
      </c>
      <c r="N83" s="29">
        <v>3566.8942299999999</v>
      </c>
      <c r="O83" s="29">
        <v>0</v>
      </c>
      <c r="P83" s="29">
        <v>620.4</v>
      </c>
      <c r="Q83" s="29">
        <v>629.1</v>
      </c>
      <c r="R83" s="29">
        <v>5.56</v>
      </c>
      <c r="S83" s="29">
        <v>4.49</v>
      </c>
      <c r="T83" s="29" t="s">
        <v>51</v>
      </c>
      <c r="U83" s="29" t="s">
        <v>50</v>
      </c>
      <c r="V83" s="29" t="s">
        <v>50</v>
      </c>
      <c r="W83" s="29" t="s">
        <v>50</v>
      </c>
      <c r="X83" s="29" t="s">
        <v>50</v>
      </c>
      <c r="Y83" s="29" t="s">
        <v>50</v>
      </c>
      <c r="Z83" s="29" t="s">
        <v>50</v>
      </c>
      <c r="AA83" s="29" t="s">
        <v>50</v>
      </c>
      <c r="AB83" s="29" t="s">
        <v>50</v>
      </c>
      <c r="AC83" s="29" t="s">
        <v>50</v>
      </c>
      <c r="AD83" s="29" t="s">
        <v>50</v>
      </c>
      <c r="AE83" s="29" t="s">
        <v>50</v>
      </c>
      <c r="AF83" s="29" t="s">
        <v>50</v>
      </c>
      <c r="AG83" s="29">
        <v>-1.25</v>
      </c>
      <c r="AH83" s="29">
        <v>-0.15</v>
      </c>
      <c r="AI83" s="29">
        <v>0</v>
      </c>
      <c r="AJ83" s="29">
        <v>0</v>
      </c>
      <c r="AK83" s="29">
        <v>3.2960000000000003E-5</v>
      </c>
      <c r="AL83" s="29">
        <v>3.941E-6</v>
      </c>
      <c r="AM83" s="29">
        <v>6.66</v>
      </c>
      <c r="AN83" s="29">
        <v>18</v>
      </c>
      <c r="AO83" s="29">
        <v>626.6</v>
      </c>
      <c r="AP83" s="29">
        <v>614.20000000000005</v>
      </c>
      <c r="AQ83" s="29">
        <v>676.5</v>
      </c>
      <c r="AR83" s="29">
        <v>578.4</v>
      </c>
      <c r="AS83" s="29">
        <v>599.20000000000005</v>
      </c>
      <c r="AT83" s="29">
        <v>629.1</v>
      </c>
      <c r="AU83" s="29">
        <v>683</v>
      </c>
      <c r="AV83" s="29">
        <v>616.70000000000005</v>
      </c>
      <c r="AW83" s="29">
        <v>645.6</v>
      </c>
      <c r="AX83" s="29">
        <v>612.20000000000005</v>
      </c>
      <c r="AY83" s="29">
        <f t="shared" si="3"/>
        <v>1.0296293902872466</v>
      </c>
      <c r="AZ83" s="29">
        <f t="shared" si="2"/>
        <v>0.48376007316884773</v>
      </c>
    </row>
    <row r="84" spans="1:52" x14ac:dyDescent="0.2">
      <c r="A84" s="47" t="s">
        <v>50</v>
      </c>
      <c r="B84" s="29" t="s">
        <v>135</v>
      </c>
      <c r="C84" s="29" t="s">
        <v>1268</v>
      </c>
      <c r="D84" s="29" t="s">
        <v>1269</v>
      </c>
      <c r="E84" s="29" t="s">
        <v>1270</v>
      </c>
      <c r="F84" s="29">
        <v>1.15663E-2</v>
      </c>
      <c r="G84" s="29">
        <v>5.5189300000000002E-4</v>
      </c>
      <c r="H84" s="29">
        <v>1</v>
      </c>
      <c r="I84" s="29">
        <v>1</v>
      </c>
      <c r="J84" s="29">
        <v>2</v>
      </c>
      <c r="K84" s="29" t="s">
        <v>134</v>
      </c>
      <c r="L84" s="29" t="s">
        <v>1271</v>
      </c>
      <c r="M84" s="29">
        <v>0</v>
      </c>
      <c r="N84" s="29">
        <v>1971.0661600000001</v>
      </c>
      <c r="O84" s="29">
        <v>0</v>
      </c>
      <c r="P84" s="29">
        <v>92.7</v>
      </c>
      <c r="Q84" s="29">
        <v>88.7</v>
      </c>
      <c r="R84" s="29">
        <v>10.96</v>
      </c>
      <c r="S84" s="29">
        <v>4.62</v>
      </c>
      <c r="T84" s="29" t="s">
        <v>51</v>
      </c>
      <c r="U84" s="29" t="s">
        <v>50</v>
      </c>
      <c r="V84" s="29" t="s">
        <v>50</v>
      </c>
      <c r="W84" s="29" t="s">
        <v>50</v>
      </c>
      <c r="X84" s="29" t="s">
        <v>50</v>
      </c>
      <c r="Y84" s="29" t="s">
        <v>50</v>
      </c>
      <c r="Z84" s="29" t="s">
        <v>50</v>
      </c>
      <c r="AA84" s="29" t="s">
        <v>50</v>
      </c>
      <c r="AB84" s="29" t="s">
        <v>50</v>
      </c>
      <c r="AC84" s="29" t="s">
        <v>50</v>
      </c>
      <c r="AD84" s="29" t="s">
        <v>50</v>
      </c>
      <c r="AE84" s="29" t="s">
        <v>50</v>
      </c>
      <c r="AF84" s="29" t="s">
        <v>50</v>
      </c>
      <c r="AG84" s="29">
        <v>0.28999999999999998</v>
      </c>
      <c r="AH84" s="29">
        <v>0.28999999999999998</v>
      </c>
      <c r="AI84" s="29">
        <v>1.8569999999999999E-4</v>
      </c>
      <c r="AJ84" s="29">
        <v>5.1320000000000001E-4</v>
      </c>
      <c r="AK84" s="29">
        <v>2.9750000000000002E-3</v>
      </c>
      <c r="AL84" s="29">
        <v>7.5490000000000002E-3</v>
      </c>
      <c r="AM84" s="29">
        <v>3.07</v>
      </c>
      <c r="AN84" s="29">
        <v>18</v>
      </c>
      <c r="AO84" s="29">
        <v>81.400000000000006</v>
      </c>
      <c r="AP84" s="29">
        <v>100.3</v>
      </c>
      <c r="AQ84" s="29">
        <v>91.6</v>
      </c>
      <c r="AR84" s="29">
        <v>108.2</v>
      </c>
      <c r="AS84" s="29">
        <v>93.9</v>
      </c>
      <c r="AT84" s="29">
        <v>94</v>
      </c>
      <c r="AU84" s="29">
        <v>85.5</v>
      </c>
      <c r="AV84" s="29">
        <v>83.5</v>
      </c>
      <c r="AW84" s="29">
        <v>90.1</v>
      </c>
      <c r="AX84" s="29">
        <v>88.7</v>
      </c>
      <c r="AY84" s="29">
        <f t="shared" si="3"/>
        <v>0.92932267564156501</v>
      </c>
      <c r="AZ84" s="29">
        <f t="shared" si="2"/>
        <v>0.27738335839726486</v>
      </c>
    </row>
    <row r="85" spans="1:52" x14ac:dyDescent="0.2">
      <c r="A85" s="47" t="s">
        <v>50</v>
      </c>
      <c r="B85" s="29" t="s">
        <v>135</v>
      </c>
      <c r="C85" s="29" t="s">
        <v>1264</v>
      </c>
      <c r="D85" s="29" t="s">
        <v>1272</v>
      </c>
      <c r="E85" s="29" t="s">
        <v>1273</v>
      </c>
      <c r="F85" s="29">
        <v>2.8643299999999998E-6</v>
      </c>
      <c r="G85" s="29">
        <v>0</v>
      </c>
      <c r="H85" s="29">
        <v>1</v>
      </c>
      <c r="I85" s="29">
        <v>1</v>
      </c>
      <c r="J85" s="29">
        <v>8</v>
      </c>
      <c r="K85" s="29" t="s">
        <v>134</v>
      </c>
      <c r="L85" s="29" t="s">
        <v>1267</v>
      </c>
      <c r="M85" s="29">
        <v>0</v>
      </c>
      <c r="N85" s="29">
        <v>3582.8891400000002</v>
      </c>
      <c r="O85" s="29">
        <v>0</v>
      </c>
      <c r="P85" s="29">
        <v>549.70000000000005</v>
      </c>
      <c r="Q85" s="29">
        <v>590.1</v>
      </c>
      <c r="R85" s="29">
        <v>5.61</v>
      </c>
      <c r="S85" s="29">
        <v>3.61</v>
      </c>
      <c r="T85" s="29" t="s">
        <v>51</v>
      </c>
      <c r="U85" s="29" t="s">
        <v>50</v>
      </c>
      <c r="V85" s="29" t="s">
        <v>50</v>
      </c>
      <c r="W85" s="29" t="s">
        <v>50</v>
      </c>
      <c r="X85" s="29" t="s">
        <v>50</v>
      </c>
      <c r="Y85" s="29" t="s">
        <v>50</v>
      </c>
      <c r="Z85" s="29" t="s">
        <v>50</v>
      </c>
      <c r="AA85" s="29" t="s">
        <v>50</v>
      </c>
      <c r="AB85" s="29" t="s">
        <v>50</v>
      </c>
      <c r="AC85" s="29" t="s">
        <v>50</v>
      </c>
      <c r="AD85" s="29" t="s">
        <v>50</v>
      </c>
      <c r="AE85" s="29" t="s">
        <v>50</v>
      </c>
      <c r="AF85" s="29" t="s">
        <v>50</v>
      </c>
      <c r="AG85" s="29">
        <v>1.65</v>
      </c>
      <c r="AH85" s="29">
        <v>1.43</v>
      </c>
      <c r="AI85" s="29">
        <v>0</v>
      </c>
      <c r="AJ85" s="29">
        <v>0</v>
      </c>
      <c r="AK85" s="29">
        <v>3.4419999999999998E-6</v>
      </c>
      <c r="AL85" s="29">
        <v>6.0550000000000001E-5</v>
      </c>
      <c r="AM85" s="29">
        <v>6.68</v>
      </c>
      <c r="AN85" s="29">
        <v>18</v>
      </c>
      <c r="AO85" s="29">
        <v>524.6</v>
      </c>
      <c r="AP85" s="29">
        <v>534.5</v>
      </c>
      <c r="AQ85" s="29">
        <v>607</v>
      </c>
      <c r="AR85" s="29">
        <v>565.20000000000005</v>
      </c>
      <c r="AS85" s="29">
        <v>532.70000000000005</v>
      </c>
      <c r="AT85" s="29">
        <v>590.1</v>
      </c>
      <c r="AU85" s="29">
        <v>606.29999999999995</v>
      </c>
      <c r="AV85" s="29">
        <v>555.4</v>
      </c>
      <c r="AW85" s="29">
        <v>583.70000000000005</v>
      </c>
      <c r="AX85" s="29">
        <v>607.70000000000005</v>
      </c>
      <c r="AY85" s="29">
        <f t="shared" si="3"/>
        <v>1.0648335745296673</v>
      </c>
      <c r="AZ85" s="29">
        <f t="shared" si="2"/>
        <v>0.21176943986090599</v>
      </c>
    </row>
    <row r="86" spans="1:52" x14ac:dyDescent="0.2">
      <c r="A86" s="47" t="s">
        <v>50</v>
      </c>
      <c r="B86" s="29" t="s">
        <v>135</v>
      </c>
      <c r="C86" s="29" t="s">
        <v>1264</v>
      </c>
      <c r="D86" s="29" t="s">
        <v>1274</v>
      </c>
      <c r="E86" s="29" t="s">
        <v>1275</v>
      </c>
      <c r="F86" s="29">
        <v>3.16614E-3</v>
      </c>
      <c r="G86" s="29">
        <v>2.5253100000000001E-4</v>
      </c>
      <c r="H86" s="29">
        <v>1</v>
      </c>
      <c r="I86" s="29">
        <v>1</v>
      </c>
      <c r="J86" s="29">
        <v>2</v>
      </c>
      <c r="K86" s="29" t="s">
        <v>134</v>
      </c>
      <c r="L86" s="29" t="s">
        <v>1267</v>
      </c>
      <c r="M86" s="29">
        <v>0</v>
      </c>
      <c r="N86" s="29">
        <v>3598.8840599999999</v>
      </c>
      <c r="O86" s="29">
        <v>0</v>
      </c>
      <c r="P86" s="29">
        <v>137</v>
      </c>
      <c r="Q86" s="29">
        <v>148.80000000000001</v>
      </c>
      <c r="R86" s="29">
        <v>5.0599999999999996</v>
      </c>
      <c r="S86" s="29">
        <v>5.39</v>
      </c>
      <c r="T86" s="29" t="s">
        <v>51</v>
      </c>
      <c r="U86" s="29" t="s">
        <v>50</v>
      </c>
      <c r="V86" s="29" t="s">
        <v>50</v>
      </c>
      <c r="W86" s="29" t="s">
        <v>50</v>
      </c>
      <c r="X86" s="29" t="s">
        <v>50</v>
      </c>
      <c r="Y86" s="29" t="s">
        <v>50</v>
      </c>
      <c r="Z86" s="29" t="s">
        <v>50</v>
      </c>
      <c r="AA86" s="29" t="s">
        <v>50</v>
      </c>
      <c r="AB86" s="29" t="s">
        <v>50</v>
      </c>
      <c r="AC86" s="29" t="s">
        <v>50</v>
      </c>
      <c r="AD86" s="29" t="s">
        <v>50</v>
      </c>
      <c r="AE86" s="29" t="s">
        <v>973</v>
      </c>
      <c r="AF86" s="29" t="s">
        <v>50</v>
      </c>
      <c r="AG86" s="29" t="s">
        <v>51</v>
      </c>
      <c r="AH86" s="29">
        <v>-0.5</v>
      </c>
      <c r="AI86" s="29" t="s">
        <v>51</v>
      </c>
      <c r="AJ86" s="29">
        <v>2.3280000000000001E-5</v>
      </c>
      <c r="AK86" s="29" t="s">
        <v>51</v>
      </c>
      <c r="AL86" s="29">
        <v>4.0999999999999999E-4</v>
      </c>
      <c r="AM86" s="29">
        <v>4.6500000000000004</v>
      </c>
      <c r="AN86" s="29" t="s">
        <v>51</v>
      </c>
      <c r="AO86" s="29">
        <v>142.30000000000001</v>
      </c>
      <c r="AP86" s="29">
        <v>130.5</v>
      </c>
      <c r="AQ86" s="29">
        <v>150.5</v>
      </c>
      <c r="AR86" s="29">
        <v>135.9</v>
      </c>
      <c r="AS86" s="29">
        <v>138</v>
      </c>
      <c r="AT86" s="29">
        <v>141.1</v>
      </c>
      <c r="AU86" s="29">
        <v>148.80000000000001</v>
      </c>
      <c r="AV86" s="29">
        <v>136.1</v>
      </c>
      <c r="AW86" s="29">
        <v>153.80000000000001</v>
      </c>
      <c r="AX86" s="29">
        <v>153.9</v>
      </c>
      <c r="AY86" s="29">
        <f t="shared" si="3"/>
        <v>1.0523522662076878</v>
      </c>
      <c r="AZ86" s="29">
        <f t="shared" si="2"/>
        <v>0.32562044509818111</v>
      </c>
    </row>
    <row r="87" spans="1:52" x14ac:dyDescent="0.2">
      <c r="A87" s="47" t="s">
        <v>50</v>
      </c>
      <c r="B87" s="29" t="s">
        <v>135</v>
      </c>
      <c r="C87" s="29" t="s">
        <v>1276</v>
      </c>
      <c r="D87" s="29" t="s">
        <v>1277</v>
      </c>
      <c r="E87" s="29" t="s">
        <v>1270</v>
      </c>
      <c r="F87" s="29">
        <v>1.8302800000000001E-3</v>
      </c>
      <c r="G87" s="29">
        <v>1.8886099999999999E-4</v>
      </c>
      <c r="H87" s="29">
        <v>1</v>
      </c>
      <c r="I87" s="29">
        <v>1</v>
      </c>
      <c r="J87" s="29">
        <v>18</v>
      </c>
      <c r="K87" s="29" t="s">
        <v>134</v>
      </c>
      <c r="L87" s="29" t="s">
        <v>1278</v>
      </c>
      <c r="M87" s="29">
        <v>1</v>
      </c>
      <c r="N87" s="29">
        <v>2670.4779899999999</v>
      </c>
      <c r="O87" s="29">
        <v>0</v>
      </c>
      <c r="P87" s="29">
        <v>3045.3</v>
      </c>
      <c r="Q87" s="29">
        <v>3094.6</v>
      </c>
      <c r="R87" s="29">
        <v>2.96</v>
      </c>
      <c r="S87" s="29">
        <v>2.77</v>
      </c>
      <c r="T87" s="29" t="s">
        <v>51</v>
      </c>
      <c r="U87" s="29" t="s">
        <v>50</v>
      </c>
      <c r="V87" s="29" t="s">
        <v>50</v>
      </c>
      <c r="W87" s="29" t="s">
        <v>50</v>
      </c>
      <c r="X87" s="29" t="s">
        <v>50</v>
      </c>
      <c r="Y87" s="29" t="s">
        <v>50</v>
      </c>
      <c r="Z87" s="29" t="s">
        <v>50</v>
      </c>
      <c r="AA87" s="29" t="s">
        <v>50</v>
      </c>
      <c r="AB87" s="29" t="s">
        <v>50</v>
      </c>
      <c r="AC87" s="29" t="s">
        <v>50</v>
      </c>
      <c r="AD87" s="29" t="s">
        <v>50</v>
      </c>
      <c r="AE87" s="29" t="s">
        <v>50</v>
      </c>
      <c r="AF87" s="29" t="s">
        <v>50</v>
      </c>
      <c r="AG87" s="29">
        <v>-1.08</v>
      </c>
      <c r="AH87" s="29">
        <v>-1.39</v>
      </c>
      <c r="AI87" s="29">
        <v>4.2710000000000003E-5</v>
      </c>
      <c r="AJ87" s="29">
        <v>6.4270000000000004E-3</v>
      </c>
      <c r="AK87" s="29">
        <v>3.8470000000000003E-4</v>
      </c>
      <c r="AL87" s="29">
        <v>9.5369999999999996E-2</v>
      </c>
      <c r="AM87" s="29">
        <v>3.76</v>
      </c>
      <c r="AN87" s="29">
        <v>0</v>
      </c>
      <c r="AO87" s="29">
        <v>3016.2</v>
      </c>
      <c r="AP87" s="29">
        <v>2990.3</v>
      </c>
      <c r="AQ87" s="29">
        <v>3074.7</v>
      </c>
      <c r="AR87" s="29">
        <v>2931.1</v>
      </c>
      <c r="AS87" s="29">
        <v>3113.5</v>
      </c>
      <c r="AT87" s="29">
        <v>3029</v>
      </c>
      <c r="AU87" s="29">
        <v>3234.1</v>
      </c>
      <c r="AV87" s="29">
        <v>3094.6</v>
      </c>
      <c r="AW87" s="29">
        <v>3021.2</v>
      </c>
      <c r="AX87" s="29">
        <v>3117.5</v>
      </c>
      <c r="AY87" s="29">
        <f t="shared" si="3"/>
        <v>1.0245011834084807</v>
      </c>
      <c r="AZ87" s="29">
        <f t="shared" si="2"/>
        <v>0.17556299090350533</v>
      </c>
    </row>
    <row r="88" spans="1:52" x14ac:dyDescent="0.2">
      <c r="A88" s="47" t="s">
        <v>56</v>
      </c>
      <c r="B88" s="29" t="s">
        <v>135</v>
      </c>
      <c r="C88" s="29" t="s">
        <v>1279</v>
      </c>
      <c r="D88" s="29" t="s">
        <v>1280</v>
      </c>
      <c r="E88" s="29" t="s">
        <v>1281</v>
      </c>
      <c r="F88" s="29">
        <v>0.16239500000000001</v>
      </c>
      <c r="G88" s="29">
        <v>1.15928E-2</v>
      </c>
      <c r="H88" s="29">
        <v>1</v>
      </c>
      <c r="I88" s="29">
        <v>1</v>
      </c>
      <c r="J88" s="29">
        <v>2</v>
      </c>
      <c r="K88" s="29" t="s">
        <v>134</v>
      </c>
      <c r="L88" s="29" t="s">
        <v>1282</v>
      </c>
      <c r="M88" s="29">
        <v>0</v>
      </c>
      <c r="N88" s="29">
        <v>1935.0587599999999</v>
      </c>
      <c r="O88" s="29">
        <v>0</v>
      </c>
      <c r="P88" s="29">
        <v>513.1</v>
      </c>
      <c r="Q88" s="29">
        <v>486.4</v>
      </c>
      <c r="R88" s="29">
        <v>13.18</v>
      </c>
      <c r="S88" s="29">
        <v>6.91</v>
      </c>
      <c r="T88" s="29" t="s">
        <v>51</v>
      </c>
      <c r="U88" s="29" t="s">
        <v>50</v>
      </c>
      <c r="V88" s="29" t="s">
        <v>50</v>
      </c>
      <c r="W88" s="29" t="s">
        <v>50</v>
      </c>
      <c r="X88" s="29" t="s">
        <v>50</v>
      </c>
      <c r="Y88" s="29" t="s">
        <v>50</v>
      </c>
      <c r="Z88" s="29" t="s">
        <v>50</v>
      </c>
      <c r="AA88" s="29" t="s">
        <v>50</v>
      </c>
      <c r="AB88" s="29" t="s">
        <v>50</v>
      </c>
      <c r="AC88" s="29" t="s">
        <v>50</v>
      </c>
      <c r="AD88" s="29" t="s">
        <v>50</v>
      </c>
      <c r="AE88" s="29" t="s">
        <v>973</v>
      </c>
      <c r="AF88" s="29" t="s">
        <v>50</v>
      </c>
      <c r="AG88" s="29" t="s">
        <v>51</v>
      </c>
      <c r="AH88" s="29">
        <v>1.43</v>
      </c>
      <c r="AI88" s="29" t="s">
        <v>51</v>
      </c>
      <c r="AJ88" s="29">
        <v>3.5469999999999998E-3</v>
      </c>
      <c r="AK88" s="29" t="s">
        <v>51</v>
      </c>
      <c r="AL88" s="29">
        <v>4.7960000000000003E-2</v>
      </c>
      <c r="AM88" s="29">
        <v>2.61</v>
      </c>
      <c r="AN88" s="29" t="s">
        <v>51</v>
      </c>
      <c r="AO88" s="29">
        <v>444.5</v>
      </c>
      <c r="AP88" s="29">
        <v>549.6</v>
      </c>
      <c r="AQ88" s="29">
        <v>488.8</v>
      </c>
      <c r="AR88" s="29">
        <v>606.6</v>
      </c>
      <c r="AS88" s="29">
        <v>538.6</v>
      </c>
      <c r="AT88" s="29">
        <v>482.9</v>
      </c>
      <c r="AU88" s="29">
        <v>559.6</v>
      </c>
      <c r="AV88" s="29">
        <v>486.4</v>
      </c>
      <c r="AW88" s="29">
        <v>472.5</v>
      </c>
      <c r="AX88" s="29">
        <v>500.3</v>
      </c>
      <c r="AY88" s="29">
        <f t="shared" si="3"/>
        <v>0.95190441764012024</v>
      </c>
      <c r="AZ88" s="29">
        <f t="shared" si="2"/>
        <v>0.44491344338209954</v>
      </c>
    </row>
    <row r="89" spans="1:52" x14ac:dyDescent="0.2">
      <c r="A89" s="47" t="s">
        <v>56</v>
      </c>
      <c r="B89" s="29" t="s">
        <v>136</v>
      </c>
      <c r="C89" s="29" t="s">
        <v>1283</v>
      </c>
      <c r="D89" s="29" t="s">
        <v>1284</v>
      </c>
      <c r="E89" s="29" t="s">
        <v>1285</v>
      </c>
      <c r="F89" s="29">
        <v>0.14141000000000001</v>
      </c>
      <c r="G89" s="29">
        <v>1.0157100000000001E-2</v>
      </c>
      <c r="H89" s="29">
        <v>1</v>
      </c>
      <c r="I89" s="29">
        <v>3</v>
      </c>
      <c r="J89" s="29">
        <v>2</v>
      </c>
      <c r="K89" s="29" t="s">
        <v>137</v>
      </c>
      <c r="L89" s="29" t="s">
        <v>1286</v>
      </c>
      <c r="M89" s="29">
        <v>0</v>
      </c>
      <c r="N89" s="29">
        <v>1836.08827</v>
      </c>
      <c r="O89" s="29">
        <v>0</v>
      </c>
      <c r="P89" s="29">
        <v>206.2</v>
      </c>
      <c r="Q89" s="29">
        <v>213.4</v>
      </c>
      <c r="R89" s="29">
        <v>4.3600000000000003</v>
      </c>
      <c r="S89" s="29">
        <v>4.3600000000000003</v>
      </c>
      <c r="T89" s="29" t="s">
        <v>51</v>
      </c>
      <c r="U89" s="29" t="s">
        <v>50</v>
      </c>
      <c r="V89" s="29" t="s">
        <v>50</v>
      </c>
      <c r="W89" s="29" t="s">
        <v>50</v>
      </c>
      <c r="X89" s="29" t="s">
        <v>50</v>
      </c>
      <c r="Y89" s="29" t="s">
        <v>50</v>
      </c>
      <c r="Z89" s="29" t="s">
        <v>50</v>
      </c>
      <c r="AA89" s="29" t="s">
        <v>50</v>
      </c>
      <c r="AB89" s="29" t="s">
        <v>50</v>
      </c>
      <c r="AC89" s="29" t="s">
        <v>50</v>
      </c>
      <c r="AD89" s="29" t="s">
        <v>50</v>
      </c>
      <c r="AE89" s="29" t="s">
        <v>973</v>
      </c>
      <c r="AF89" s="29" t="s">
        <v>50</v>
      </c>
      <c r="AG89" s="29" t="s">
        <v>51</v>
      </c>
      <c r="AH89" s="29">
        <v>3.73</v>
      </c>
      <c r="AI89" s="29" t="s">
        <v>51</v>
      </c>
      <c r="AJ89" s="29">
        <v>6.032E-3</v>
      </c>
      <c r="AK89" s="29" t="s">
        <v>51</v>
      </c>
      <c r="AL89" s="29">
        <v>8.9410000000000003E-2</v>
      </c>
      <c r="AM89" s="29">
        <v>2.33</v>
      </c>
      <c r="AN89" s="29" t="s">
        <v>51</v>
      </c>
      <c r="AO89" s="29">
        <v>202.1</v>
      </c>
      <c r="AP89" s="29">
        <v>199.2</v>
      </c>
      <c r="AQ89" s="29">
        <v>212.8</v>
      </c>
      <c r="AR89" s="29">
        <v>201</v>
      </c>
      <c r="AS89" s="29">
        <v>210.3</v>
      </c>
      <c r="AT89" s="29">
        <v>203.7</v>
      </c>
      <c r="AU89" s="29">
        <v>218.3</v>
      </c>
      <c r="AV89" s="29">
        <v>213.4</v>
      </c>
      <c r="AW89" s="29">
        <v>223.3</v>
      </c>
      <c r="AX89" s="29">
        <v>201.8</v>
      </c>
      <c r="AY89" s="29">
        <f t="shared" si="3"/>
        <v>1.0342305441778818</v>
      </c>
      <c r="AZ89" s="29">
        <f t="shared" si="2"/>
        <v>0.29829998029376947</v>
      </c>
    </row>
    <row r="90" spans="1:52" x14ac:dyDescent="0.2">
      <c r="A90" s="47" t="s">
        <v>56</v>
      </c>
      <c r="B90" s="29" t="s">
        <v>139</v>
      </c>
      <c r="C90" s="29" t="s">
        <v>1287</v>
      </c>
      <c r="D90" s="29" t="s">
        <v>1054</v>
      </c>
      <c r="E90" s="29" t="s">
        <v>1288</v>
      </c>
      <c r="F90" s="29">
        <v>0.30060700000000001</v>
      </c>
      <c r="G90" s="29">
        <v>2.3026600000000001E-2</v>
      </c>
      <c r="H90" s="29">
        <v>1</v>
      </c>
      <c r="I90" s="29">
        <v>2</v>
      </c>
      <c r="J90" s="29">
        <v>1</v>
      </c>
      <c r="K90" s="29" t="s">
        <v>138</v>
      </c>
      <c r="L90" s="29" t="s">
        <v>1289</v>
      </c>
      <c r="M90" s="29">
        <v>0</v>
      </c>
      <c r="N90" s="29">
        <v>1798.89617</v>
      </c>
      <c r="O90" s="29">
        <v>0</v>
      </c>
      <c r="P90" s="29">
        <v>102.7</v>
      </c>
      <c r="Q90" s="29">
        <v>108</v>
      </c>
      <c r="R90" s="29">
        <v>4.8</v>
      </c>
      <c r="S90" s="29">
        <v>6.52</v>
      </c>
      <c r="T90" s="29" t="s">
        <v>51</v>
      </c>
      <c r="U90" s="29" t="s">
        <v>50</v>
      </c>
      <c r="V90" s="29" t="s">
        <v>50</v>
      </c>
      <c r="W90" s="29" t="s">
        <v>50</v>
      </c>
      <c r="X90" s="29" t="s">
        <v>50</v>
      </c>
      <c r="Y90" s="29" t="s">
        <v>50</v>
      </c>
      <c r="Z90" s="29" t="s">
        <v>50</v>
      </c>
      <c r="AA90" s="29" t="s">
        <v>50</v>
      </c>
      <c r="AB90" s="29" t="s">
        <v>50</v>
      </c>
      <c r="AC90" s="29" t="s">
        <v>50</v>
      </c>
      <c r="AD90" s="29" t="s">
        <v>50</v>
      </c>
      <c r="AE90" s="29" t="s">
        <v>973</v>
      </c>
      <c r="AF90" s="29" t="s">
        <v>50</v>
      </c>
      <c r="AG90" s="29" t="s">
        <v>51</v>
      </c>
      <c r="AH90" s="29">
        <v>-0.56999999999999995</v>
      </c>
      <c r="AI90" s="29" t="s">
        <v>51</v>
      </c>
      <c r="AJ90" s="29">
        <v>7.2880000000000002E-3</v>
      </c>
      <c r="AK90" s="29" t="s">
        <v>51</v>
      </c>
      <c r="AL90" s="29">
        <v>0.11119999999999999</v>
      </c>
      <c r="AM90" s="29">
        <v>2.68</v>
      </c>
      <c r="AN90" s="29" t="s">
        <v>51</v>
      </c>
      <c r="AO90" s="29">
        <v>105.5</v>
      </c>
      <c r="AP90" s="29">
        <v>96.2</v>
      </c>
      <c r="AQ90" s="29">
        <v>105.5</v>
      </c>
      <c r="AR90" s="29">
        <v>96.4</v>
      </c>
      <c r="AS90" s="29">
        <v>100</v>
      </c>
      <c r="AT90" s="29">
        <v>113</v>
      </c>
      <c r="AU90" s="29">
        <v>102.7</v>
      </c>
      <c r="AV90" s="29">
        <v>108</v>
      </c>
      <c r="AW90" s="29">
        <v>96.9</v>
      </c>
      <c r="AX90" s="29">
        <v>113</v>
      </c>
      <c r="AY90" s="29">
        <f t="shared" si="3"/>
        <v>1.0595710881652105</v>
      </c>
      <c r="AZ90" s="29">
        <f t="shared" si="2"/>
        <v>5.0455241677295329E-2</v>
      </c>
    </row>
    <row r="91" spans="1:52" x14ac:dyDescent="0.2">
      <c r="A91" s="47" t="s">
        <v>50</v>
      </c>
      <c r="B91" s="29" t="s">
        <v>139</v>
      </c>
      <c r="C91" s="29" t="s">
        <v>1290</v>
      </c>
      <c r="D91" s="29" t="s">
        <v>966</v>
      </c>
      <c r="E91" s="29" t="s">
        <v>1291</v>
      </c>
      <c r="F91" s="29">
        <v>4.24777E-2</v>
      </c>
      <c r="G91" s="29">
        <v>2.7206600000000002E-3</v>
      </c>
      <c r="H91" s="29">
        <v>1</v>
      </c>
      <c r="I91" s="29">
        <v>2</v>
      </c>
      <c r="J91" s="29">
        <v>1</v>
      </c>
      <c r="K91" s="29" t="s">
        <v>138</v>
      </c>
      <c r="L91" s="29" t="s">
        <v>1292</v>
      </c>
      <c r="M91" s="29">
        <v>0</v>
      </c>
      <c r="N91" s="29">
        <v>1870.0483099999999</v>
      </c>
      <c r="O91" s="29">
        <v>0</v>
      </c>
      <c r="P91" s="29">
        <v>46.2</v>
      </c>
      <c r="Q91" s="29">
        <v>52.6</v>
      </c>
      <c r="R91" s="29">
        <v>18.850000000000001</v>
      </c>
      <c r="S91" s="29">
        <v>13.29</v>
      </c>
      <c r="T91" s="29" t="s">
        <v>51</v>
      </c>
      <c r="U91" s="29" t="s">
        <v>50</v>
      </c>
      <c r="V91" s="29" t="s">
        <v>50</v>
      </c>
      <c r="W91" s="29" t="s">
        <v>50</v>
      </c>
      <c r="X91" s="29" t="s">
        <v>50</v>
      </c>
      <c r="Y91" s="29" t="s">
        <v>50</v>
      </c>
      <c r="Z91" s="29" t="s">
        <v>50</v>
      </c>
      <c r="AA91" s="29" t="s">
        <v>50</v>
      </c>
      <c r="AB91" s="29" t="s">
        <v>50</v>
      </c>
      <c r="AC91" s="29" t="s">
        <v>50</v>
      </c>
      <c r="AD91" s="29" t="s">
        <v>50</v>
      </c>
      <c r="AE91" s="29" t="s">
        <v>973</v>
      </c>
      <c r="AF91" s="29" t="s">
        <v>50</v>
      </c>
      <c r="AG91" s="29" t="s">
        <v>51</v>
      </c>
      <c r="AH91" s="29">
        <v>2.66</v>
      </c>
      <c r="AI91" s="29" t="s">
        <v>51</v>
      </c>
      <c r="AJ91" s="29">
        <v>6.1990000000000005E-4</v>
      </c>
      <c r="AK91" s="29" t="s">
        <v>51</v>
      </c>
      <c r="AL91" s="29">
        <v>9.1240000000000002E-3</v>
      </c>
      <c r="AM91" s="29">
        <v>2.1800000000000002</v>
      </c>
      <c r="AN91" s="29" t="s">
        <v>51</v>
      </c>
      <c r="AO91" s="29">
        <v>60.6</v>
      </c>
      <c r="AP91" s="29">
        <v>50.2</v>
      </c>
      <c r="AQ91" s="29">
        <v>42.6</v>
      </c>
      <c r="AR91" s="29">
        <v>58.9</v>
      </c>
      <c r="AS91" s="29">
        <v>38.700000000000003</v>
      </c>
      <c r="AT91" s="29">
        <v>52.6</v>
      </c>
      <c r="AU91" s="29">
        <v>54.5</v>
      </c>
      <c r="AV91" s="29">
        <v>40.4</v>
      </c>
      <c r="AW91" s="29">
        <v>57.1</v>
      </c>
      <c r="AX91" s="29">
        <v>46.8</v>
      </c>
      <c r="AY91" s="29">
        <f t="shared" si="3"/>
        <v>1.0015936254980078</v>
      </c>
      <c r="AZ91" s="29">
        <f t="shared" si="2"/>
        <v>0.97853040377401346</v>
      </c>
    </row>
    <row r="92" spans="1:52" x14ac:dyDescent="0.2">
      <c r="A92" s="47" t="s">
        <v>56</v>
      </c>
      <c r="B92" s="29" t="s">
        <v>139</v>
      </c>
      <c r="C92" s="29" t="s">
        <v>1293</v>
      </c>
      <c r="D92" s="29" t="s">
        <v>1294</v>
      </c>
      <c r="E92" s="29" t="s">
        <v>1295</v>
      </c>
      <c r="F92" s="29">
        <v>0.33992699999999998</v>
      </c>
      <c r="G92" s="29">
        <v>2.72494E-2</v>
      </c>
      <c r="H92" s="29">
        <v>1</v>
      </c>
      <c r="I92" s="29">
        <v>2</v>
      </c>
      <c r="J92" s="29">
        <v>2</v>
      </c>
      <c r="K92" s="29" t="s">
        <v>138</v>
      </c>
      <c r="L92" s="29" t="s">
        <v>1296</v>
      </c>
      <c r="M92" s="29">
        <v>0</v>
      </c>
      <c r="N92" s="29">
        <v>1393.77612</v>
      </c>
      <c r="O92" s="29">
        <v>0</v>
      </c>
      <c r="P92" s="29">
        <v>138.19999999999999</v>
      </c>
      <c r="Q92" s="29">
        <v>135</v>
      </c>
      <c r="R92" s="29">
        <v>12.43</v>
      </c>
      <c r="S92" s="29">
        <v>21.18</v>
      </c>
      <c r="T92" s="29" t="s">
        <v>51</v>
      </c>
      <c r="U92" s="29" t="s">
        <v>50</v>
      </c>
      <c r="V92" s="29" t="s">
        <v>50</v>
      </c>
      <c r="W92" s="29" t="s">
        <v>50</v>
      </c>
      <c r="X92" s="29" t="s">
        <v>50</v>
      </c>
      <c r="Y92" s="29" t="s">
        <v>50</v>
      </c>
      <c r="Z92" s="29" t="s">
        <v>50</v>
      </c>
      <c r="AA92" s="29" t="s">
        <v>50</v>
      </c>
      <c r="AB92" s="29" t="s">
        <v>50</v>
      </c>
      <c r="AC92" s="29" t="s">
        <v>50</v>
      </c>
      <c r="AD92" s="29" t="s">
        <v>50</v>
      </c>
      <c r="AE92" s="29" t="s">
        <v>56</v>
      </c>
      <c r="AF92" s="29" t="s">
        <v>50</v>
      </c>
      <c r="AG92" s="29">
        <v>1.02</v>
      </c>
      <c r="AH92" s="29">
        <v>1.02</v>
      </c>
      <c r="AI92" s="29">
        <v>1.423E-2</v>
      </c>
      <c r="AJ92" s="29">
        <v>8.5749999999999993E-3</v>
      </c>
      <c r="AK92" s="29">
        <v>0.19969999999999999</v>
      </c>
      <c r="AL92" s="29">
        <v>0.13189999999999999</v>
      </c>
      <c r="AM92" s="29">
        <v>2.4300000000000002</v>
      </c>
      <c r="AN92" s="29">
        <v>20</v>
      </c>
      <c r="AO92" s="29">
        <v>114.1</v>
      </c>
      <c r="AP92" s="29">
        <v>159.1</v>
      </c>
      <c r="AQ92" s="29">
        <v>147.9</v>
      </c>
      <c r="AR92" s="29">
        <v>122.6</v>
      </c>
      <c r="AS92" s="29">
        <v>145.5</v>
      </c>
      <c r="AT92" s="29">
        <v>197.8</v>
      </c>
      <c r="AU92" s="29">
        <v>121.5</v>
      </c>
      <c r="AV92" s="29">
        <v>144.6</v>
      </c>
      <c r="AW92" s="29">
        <v>135</v>
      </c>
      <c r="AX92" s="29">
        <v>126.6</v>
      </c>
      <c r="AY92" s="29">
        <f t="shared" si="3"/>
        <v>1.0526697620429484</v>
      </c>
      <c r="AZ92" s="29">
        <f t="shared" si="2"/>
        <v>0.74500927774400039</v>
      </c>
    </row>
    <row r="93" spans="1:52" x14ac:dyDescent="0.2">
      <c r="A93" s="47" t="s">
        <v>50</v>
      </c>
      <c r="B93" s="29" t="s">
        <v>139</v>
      </c>
      <c r="C93" s="29" t="s">
        <v>1297</v>
      </c>
      <c r="D93" s="29" t="s">
        <v>1298</v>
      </c>
      <c r="E93" s="29" t="s">
        <v>1299</v>
      </c>
      <c r="F93" s="29">
        <v>8.9349499999999998E-2</v>
      </c>
      <c r="G93" s="29">
        <v>6.4553299999999996E-3</v>
      </c>
      <c r="H93" s="29">
        <v>1</v>
      </c>
      <c r="I93" s="29">
        <v>2</v>
      </c>
      <c r="J93" s="29">
        <v>4</v>
      </c>
      <c r="K93" s="29" t="s">
        <v>138</v>
      </c>
      <c r="L93" s="29" t="s">
        <v>1300</v>
      </c>
      <c r="M93" s="29">
        <v>1</v>
      </c>
      <c r="N93" s="29">
        <v>2378.2202900000002</v>
      </c>
      <c r="O93" s="29">
        <v>0</v>
      </c>
      <c r="P93" s="29">
        <v>141.9</v>
      </c>
      <c r="Q93" s="29">
        <v>142.5</v>
      </c>
      <c r="R93" s="29">
        <v>10.3</v>
      </c>
      <c r="S93" s="29">
        <v>6.6</v>
      </c>
      <c r="T93" s="29" t="s">
        <v>51</v>
      </c>
      <c r="U93" s="29" t="s">
        <v>50</v>
      </c>
      <c r="V93" s="29" t="s">
        <v>50</v>
      </c>
      <c r="W93" s="29" t="s">
        <v>50</v>
      </c>
      <c r="X93" s="29" t="s">
        <v>50</v>
      </c>
      <c r="Y93" s="29" t="s">
        <v>50</v>
      </c>
      <c r="Z93" s="29" t="s">
        <v>50</v>
      </c>
      <c r="AA93" s="29" t="s">
        <v>50</v>
      </c>
      <c r="AB93" s="29" t="s">
        <v>50</v>
      </c>
      <c r="AC93" s="29" t="s">
        <v>50</v>
      </c>
      <c r="AD93" s="29" t="s">
        <v>50</v>
      </c>
      <c r="AE93" s="29" t="s">
        <v>50</v>
      </c>
      <c r="AF93" s="29" t="s">
        <v>50</v>
      </c>
      <c r="AG93" s="29">
        <v>-4.67</v>
      </c>
      <c r="AH93" s="29">
        <v>-7.17</v>
      </c>
      <c r="AI93" s="29">
        <v>2.0999999999999999E-3</v>
      </c>
      <c r="AJ93" s="29">
        <v>7.358E-3</v>
      </c>
      <c r="AK93" s="29">
        <v>3.1739999999999997E-2</v>
      </c>
      <c r="AL93" s="29">
        <v>0.11260000000000001</v>
      </c>
      <c r="AM93" s="29">
        <v>3.19</v>
      </c>
      <c r="AN93" s="29">
        <v>15</v>
      </c>
      <c r="AO93" s="29">
        <v>140.80000000000001</v>
      </c>
      <c r="AP93" s="29">
        <v>145.1</v>
      </c>
      <c r="AQ93" s="29">
        <v>150.19999999999999</v>
      </c>
      <c r="AR93" s="29">
        <v>115.6</v>
      </c>
      <c r="AS93" s="29">
        <v>121.5</v>
      </c>
      <c r="AT93" s="29">
        <v>146</v>
      </c>
      <c r="AU93" s="29">
        <v>142.5</v>
      </c>
      <c r="AV93" s="29">
        <v>130.69999999999999</v>
      </c>
      <c r="AW93" s="29">
        <v>155.4</v>
      </c>
      <c r="AX93" s="29">
        <v>136.5</v>
      </c>
      <c r="AY93" s="29">
        <f t="shared" si="3"/>
        <v>1.0562982768865123</v>
      </c>
      <c r="AZ93" s="29">
        <f t="shared" si="2"/>
        <v>0.48400602844534929</v>
      </c>
    </row>
    <row r="94" spans="1:52" x14ac:dyDescent="0.2">
      <c r="A94" s="47" t="s">
        <v>50</v>
      </c>
      <c r="B94" s="29" t="s">
        <v>141</v>
      </c>
      <c r="C94" s="29" t="s">
        <v>1301</v>
      </c>
      <c r="D94" s="29" t="s">
        <v>1302</v>
      </c>
      <c r="E94" s="29" t="s">
        <v>1303</v>
      </c>
      <c r="F94" s="29">
        <v>1.02367E-9</v>
      </c>
      <c r="G94" s="29">
        <v>0</v>
      </c>
      <c r="H94" s="29">
        <v>1</v>
      </c>
      <c r="I94" s="29">
        <v>1</v>
      </c>
      <c r="J94" s="29">
        <v>2</v>
      </c>
      <c r="K94" s="29" t="s">
        <v>140</v>
      </c>
      <c r="L94" s="29" t="s">
        <v>1304</v>
      </c>
      <c r="M94" s="29">
        <v>1</v>
      </c>
      <c r="N94" s="29">
        <v>4318.2858699999997</v>
      </c>
      <c r="O94" s="29">
        <v>0</v>
      </c>
      <c r="P94" s="29" t="s">
        <v>51</v>
      </c>
      <c r="Q94" s="29" t="s">
        <v>51</v>
      </c>
      <c r="R94" s="29" t="s">
        <v>51</v>
      </c>
      <c r="S94" s="29" t="s">
        <v>51</v>
      </c>
      <c r="T94" s="29" t="s">
        <v>982</v>
      </c>
      <c r="U94" s="29" t="s">
        <v>50</v>
      </c>
      <c r="V94" s="29" t="s">
        <v>50</v>
      </c>
      <c r="W94" s="29" t="s">
        <v>50</v>
      </c>
      <c r="X94" s="29" t="s">
        <v>50</v>
      </c>
      <c r="Y94" s="29" t="s">
        <v>50</v>
      </c>
      <c r="Z94" s="29" t="s">
        <v>50</v>
      </c>
      <c r="AA94" s="29" t="s">
        <v>50</v>
      </c>
      <c r="AB94" s="29" t="s">
        <v>50</v>
      </c>
      <c r="AC94" s="29" t="s">
        <v>50</v>
      </c>
      <c r="AD94" s="29" t="s">
        <v>50</v>
      </c>
      <c r="AE94" s="29" t="s">
        <v>50</v>
      </c>
      <c r="AF94" s="29" t="s">
        <v>50</v>
      </c>
      <c r="AG94" s="29">
        <v>3.61</v>
      </c>
      <c r="AH94" s="29">
        <v>3.61</v>
      </c>
      <c r="AI94" s="29">
        <v>0</v>
      </c>
      <c r="AJ94" s="29">
        <v>0</v>
      </c>
      <c r="AK94" s="29">
        <v>3.8200000000000001E-11</v>
      </c>
      <c r="AL94" s="29">
        <v>1.471E-9</v>
      </c>
      <c r="AM94" s="29">
        <v>7.33</v>
      </c>
      <c r="AN94" s="29">
        <v>55</v>
      </c>
      <c r="AO94" s="29" t="s">
        <v>51</v>
      </c>
      <c r="AP94" s="29" t="s">
        <v>51</v>
      </c>
      <c r="AQ94" s="29" t="s">
        <v>51</v>
      </c>
      <c r="AR94" s="29" t="s">
        <v>51</v>
      </c>
      <c r="AS94" s="29" t="s">
        <v>51</v>
      </c>
      <c r="AT94" s="29" t="s">
        <v>51</v>
      </c>
      <c r="AU94" s="29" t="s">
        <v>51</v>
      </c>
      <c r="AV94" s="29" t="s">
        <v>51</v>
      </c>
      <c r="AW94" s="29" t="s">
        <v>51</v>
      </c>
      <c r="AX94" s="29" t="s">
        <v>51</v>
      </c>
      <c r="AY94" s="29" t="e">
        <f t="shared" si="3"/>
        <v>#DIV/0!</v>
      </c>
      <c r="AZ94" s="29" t="e">
        <f t="shared" si="2"/>
        <v>#DIV/0!</v>
      </c>
    </row>
    <row r="95" spans="1:52" x14ac:dyDescent="0.2">
      <c r="A95" s="47" t="s">
        <v>50</v>
      </c>
      <c r="B95" s="29" t="s">
        <v>141</v>
      </c>
      <c r="C95" s="29" t="s">
        <v>1301</v>
      </c>
      <c r="D95" s="29" t="s">
        <v>1305</v>
      </c>
      <c r="E95" s="29" t="s">
        <v>1303</v>
      </c>
      <c r="F95" s="29">
        <v>1.6502299999999999E-10</v>
      </c>
      <c r="G95" s="29">
        <v>0</v>
      </c>
      <c r="H95" s="29">
        <v>1</v>
      </c>
      <c r="I95" s="29">
        <v>1</v>
      </c>
      <c r="J95" s="29">
        <v>2</v>
      </c>
      <c r="K95" s="29" t="s">
        <v>140</v>
      </c>
      <c r="L95" s="29" t="s">
        <v>1304</v>
      </c>
      <c r="M95" s="29">
        <v>1</v>
      </c>
      <c r="N95" s="29">
        <v>4317.3018499999998</v>
      </c>
      <c r="O95" s="29">
        <v>0</v>
      </c>
      <c r="P95" s="29">
        <v>47.7</v>
      </c>
      <c r="Q95" s="29">
        <v>52.5</v>
      </c>
      <c r="R95" s="29">
        <v>15.22</v>
      </c>
      <c r="S95" s="29">
        <v>10.09</v>
      </c>
      <c r="T95" s="29" t="s">
        <v>51</v>
      </c>
      <c r="U95" s="29" t="s">
        <v>50</v>
      </c>
      <c r="V95" s="29" t="s">
        <v>50</v>
      </c>
      <c r="W95" s="29" t="s">
        <v>50</v>
      </c>
      <c r="X95" s="29" t="s">
        <v>50</v>
      </c>
      <c r="Y95" s="29" t="s">
        <v>50</v>
      </c>
      <c r="Z95" s="29" t="s">
        <v>50</v>
      </c>
      <c r="AA95" s="29" t="s">
        <v>50</v>
      </c>
      <c r="AB95" s="29" t="s">
        <v>50</v>
      </c>
      <c r="AC95" s="29" t="s">
        <v>50</v>
      </c>
      <c r="AD95" s="29" t="s">
        <v>50</v>
      </c>
      <c r="AE95" s="29" t="s">
        <v>50</v>
      </c>
      <c r="AF95" s="29" t="s">
        <v>50</v>
      </c>
      <c r="AG95" s="29">
        <v>3.8</v>
      </c>
      <c r="AH95" s="29">
        <v>3.8</v>
      </c>
      <c r="AI95" s="29">
        <v>0</v>
      </c>
      <c r="AJ95" s="29">
        <v>0</v>
      </c>
      <c r="AK95" s="29">
        <v>4.9670000000000001E-12</v>
      </c>
      <c r="AL95" s="29">
        <v>1.7740000000000001E-9</v>
      </c>
      <c r="AM95" s="29">
        <v>8.2200000000000006</v>
      </c>
      <c r="AN95" s="29">
        <v>53</v>
      </c>
      <c r="AO95" s="29">
        <v>46.9</v>
      </c>
      <c r="AP95" s="29">
        <v>48.5</v>
      </c>
      <c r="AQ95" s="29">
        <v>42.7</v>
      </c>
      <c r="AR95" s="29">
        <v>63.6</v>
      </c>
      <c r="AS95" s="29">
        <v>54.1</v>
      </c>
      <c r="AT95" s="29">
        <v>43.2</v>
      </c>
      <c r="AU95" s="29">
        <v>53.7</v>
      </c>
      <c r="AV95" s="29">
        <v>52.5</v>
      </c>
      <c r="AW95" s="29">
        <v>53.2</v>
      </c>
      <c r="AX95" s="29">
        <v>45</v>
      </c>
      <c r="AY95" s="29">
        <f t="shared" si="3"/>
        <v>0.96794370602032842</v>
      </c>
      <c r="AZ95" s="29">
        <f t="shared" si="2"/>
        <v>0.70030857195743812</v>
      </c>
    </row>
    <row r="96" spans="1:52" x14ac:dyDescent="0.2">
      <c r="A96" s="47" t="s">
        <v>56</v>
      </c>
      <c r="B96" s="29" t="s">
        <v>141</v>
      </c>
      <c r="C96" s="29" t="s">
        <v>1306</v>
      </c>
      <c r="D96" s="29" t="s">
        <v>1034</v>
      </c>
      <c r="E96" s="29" t="s">
        <v>1307</v>
      </c>
      <c r="F96" s="29">
        <v>0.31878699999999999</v>
      </c>
      <c r="G96" s="29">
        <v>2.45019E-2</v>
      </c>
      <c r="H96" s="29">
        <v>1</v>
      </c>
      <c r="I96" s="29">
        <v>1</v>
      </c>
      <c r="J96" s="29">
        <v>1</v>
      </c>
      <c r="K96" s="29" t="s">
        <v>140</v>
      </c>
      <c r="L96" s="29" t="s">
        <v>1308</v>
      </c>
      <c r="M96" s="29">
        <v>0</v>
      </c>
      <c r="N96" s="29">
        <v>1283.75207</v>
      </c>
      <c r="O96" s="29">
        <v>0</v>
      </c>
      <c r="P96" s="29" t="s">
        <v>51</v>
      </c>
      <c r="Q96" s="29" t="s">
        <v>51</v>
      </c>
      <c r="R96" s="29" t="s">
        <v>51</v>
      </c>
      <c r="S96" s="29" t="s">
        <v>51</v>
      </c>
      <c r="T96" s="29" t="s">
        <v>982</v>
      </c>
      <c r="U96" s="29" t="s">
        <v>50</v>
      </c>
      <c r="V96" s="29" t="s">
        <v>50</v>
      </c>
      <c r="W96" s="29" t="s">
        <v>50</v>
      </c>
      <c r="X96" s="29" t="s">
        <v>50</v>
      </c>
      <c r="Y96" s="29" t="s">
        <v>50</v>
      </c>
      <c r="Z96" s="29" t="s">
        <v>50</v>
      </c>
      <c r="AA96" s="29" t="s">
        <v>50</v>
      </c>
      <c r="AB96" s="29" t="s">
        <v>50</v>
      </c>
      <c r="AC96" s="29" t="s">
        <v>50</v>
      </c>
      <c r="AD96" s="29" t="s">
        <v>50</v>
      </c>
      <c r="AE96" s="29" t="s">
        <v>973</v>
      </c>
      <c r="AF96" s="29" t="s">
        <v>50</v>
      </c>
      <c r="AG96" s="29" t="s">
        <v>51</v>
      </c>
      <c r="AH96" s="29">
        <v>-0.45</v>
      </c>
      <c r="AI96" s="29" t="s">
        <v>51</v>
      </c>
      <c r="AJ96" s="29">
        <v>7.8810000000000009E-3</v>
      </c>
      <c r="AK96" s="29" t="s">
        <v>51</v>
      </c>
      <c r="AL96" s="29">
        <v>0.1212</v>
      </c>
      <c r="AM96" s="29">
        <v>2.19</v>
      </c>
      <c r="AN96" s="29" t="s">
        <v>51</v>
      </c>
      <c r="AO96" s="29" t="s">
        <v>51</v>
      </c>
      <c r="AP96" s="29" t="s">
        <v>51</v>
      </c>
      <c r="AQ96" s="29" t="s">
        <v>51</v>
      </c>
      <c r="AR96" s="29" t="s">
        <v>51</v>
      </c>
      <c r="AS96" s="29" t="s">
        <v>51</v>
      </c>
      <c r="AT96" s="29" t="s">
        <v>51</v>
      </c>
      <c r="AU96" s="29" t="s">
        <v>51</v>
      </c>
      <c r="AV96" s="29" t="s">
        <v>51</v>
      </c>
      <c r="AW96" s="29" t="s">
        <v>51</v>
      </c>
      <c r="AX96" s="29" t="s">
        <v>51</v>
      </c>
      <c r="AY96" s="29" t="e">
        <f t="shared" si="3"/>
        <v>#DIV/0!</v>
      </c>
      <c r="AZ96" s="29" t="e">
        <f t="shared" si="2"/>
        <v>#DIV/0!</v>
      </c>
    </row>
    <row r="97" spans="1:52" x14ac:dyDescent="0.2">
      <c r="A97" s="47" t="s">
        <v>50</v>
      </c>
      <c r="B97" s="29" t="s">
        <v>141</v>
      </c>
      <c r="C97" s="29" t="s">
        <v>1309</v>
      </c>
      <c r="D97" s="29" t="s">
        <v>1310</v>
      </c>
      <c r="E97" s="29" t="s">
        <v>1311</v>
      </c>
      <c r="F97" s="29">
        <v>1.7962200000000001E-2</v>
      </c>
      <c r="G97" s="29">
        <v>7.9934400000000001E-4</v>
      </c>
      <c r="H97" s="29">
        <v>1</v>
      </c>
      <c r="I97" s="29">
        <v>1</v>
      </c>
      <c r="J97" s="29">
        <v>6</v>
      </c>
      <c r="K97" s="29" t="s">
        <v>140</v>
      </c>
      <c r="L97" s="29" t="s">
        <v>1312</v>
      </c>
      <c r="M97" s="29">
        <v>0</v>
      </c>
      <c r="N97" s="29">
        <v>1562.9558</v>
      </c>
      <c r="O97" s="29">
        <v>0</v>
      </c>
      <c r="P97" s="29">
        <v>146.30000000000001</v>
      </c>
      <c r="Q97" s="29">
        <v>153.5</v>
      </c>
      <c r="R97" s="29">
        <v>5.72</v>
      </c>
      <c r="S97" s="29">
        <v>2.6</v>
      </c>
      <c r="T97" s="29" t="s">
        <v>51</v>
      </c>
      <c r="U97" s="29" t="s">
        <v>50</v>
      </c>
      <c r="V97" s="29" t="s">
        <v>50</v>
      </c>
      <c r="W97" s="29" t="s">
        <v>50</v>
      </c>
      <c r="X97" s="29" t="s">
        <v>50</v>
      </c>
      <c r="Y97" s="29" t="s">
        <v>50</v>
      </c>
      <c r="Z97" s="29" t="s">
        <v>50</v>
      </c>
      <c r="AA97" s="29" t="s">
        <v>50</v>
      </c>
      <c r="AB97" s="29" t="s">
        <v>50</v>
      </c>
      <c r="AC97" s="29" t="s">
        <v>50</v>
      </c>
      <c r="AD97" s="29" t="s">
        <v>50</v>
      </c>
      <c r="AE97" s="29" t="s">
        <v>50</v>
      </c>
      <c r="AF97" s="29" t="s">
        <v>50</v>
      </c>
      <c r="AG97" s="29">
        <v>1.1499999999999999</v>
      </c>
      <c r="AH97" s="29">
        <v>1.1499999999999999</v>
      </c>
      <c r="AI97" s="29">
        <v>2.4269999999999999E-4</v>
      </c>
      <c r="AJ97" s="29">
        <v>2.7960000000000002E-4</v>
      </c>
      <c r="AK97" s="29">
        <v>4.8840000000000003E-3</v>
      </c>
      <c r="AL97" s="29">
        <v>3.9119999999999997E-3</v>
      </c>
      <c r="AM97" s="29">
        <v>2.91</v>
      </c>
      <c r="AN97" s="29">
        <v>18</v>
      </c>
      <c r="AO97" s="29">
        <v>142.4</v>
      </c>
      <c r="AP97" s="29">
        <v>155.30000000000001</v>
      </c>
      <c r="AQ97" s="29">
        <v>160.19999999999999</v>
      </c>
      <c r="AR97" s="29">
        <v>137.5</v>
      </c>
      <c r="AS97" s="29">
        <v>144.1</v>
      </c>
      <c r="AT97" s="29">
        <v>153.5</v>
      </c>
      <c r="AU97" s="29">
        <v>156.9</v>
      </c>
      <c r="AV97" s="29">
        <v>149</v>
      </c>
      <c r="AW97" s="29">
        <v>153.30000000000001</v>
      </c>
      <c r="AX97" s="29">
        <v>159.6</v>
      </c>
      <c r="AY97" s="29">
        <f t="shared" si="3"/>
        <v>1.0443542934415144</v>
      </c>
      <c r="AZ97" s="29">
        <f t="shared" si="2"/>
        <v>0.26997811009645895</v>
      </c>
    </row>
    <row r="98" spans="1:52" x14ac:dyDescent="0.2">
      <c r="A98" s="47" t="s">
        <v>50</v>
      </c>
      <c r="B98" s="29" t="s">
        <v>141</v>
      </c>
      <c r="C98" s="29" t="s">
        <v>1313</v>
      </c>
      <c r="D98" s="29" t="s">
        <v>1314</v>
      </c>
      <c r="E98" s="29" t="s">
        <v>1315</v>
      </c>
      <c r="F98" s="29">
        <v>4.8004999999999999E-2</v>
      </c>
      <c r="G98" s="29">
        <v>3.3389299999999999E-3</v>
      </c>
      <c r="H98" s="29">
        <v>1</v>
      </c>
      <c r="I98" s="29">
        <v>1</v>
      </c>
      <c r="J98" s="29">
        <v>4</v>
      </c>
      <c r="K98" s="29" t="s">
        <v>140</v>
      </c>
      <c r="L98" s="29" t="s">
        <v>1316</v>
      </c>
      <c r="M98" s="29">
        <v>0</v>
      </c>
      <c r="N98" s="29">
        <v>1373.8404399999999</v>
      </c>
      <c r="O98" s="29">
        <v>0</v>
      </c>
      <c r="P98" s="29">
        <v>213.4</v>
      </c>
      <c r="Q98" s="29">
        <v>217.2</v>
      </c>
      <c r="R98" s="29">
        <v>11.95</v>
      </c>
      <c r="S98" s="29">
        <v>3.84</v>
      </c>
      <c r="T98" s="29" t="s">
        <v>51</v>
      </c>
      <c r="U98" s="29" t="s">
        <v>50</v>
      </c>
      <c r="V98" s="29" t="s">
        <v>50</v>
      </c>
      <c r="W98" s="29" t="s">
        <v>50</v>
      </c>
      <c r="X98" s="29" t="s">
        <v>50</v>
      </c>
      <c r="Y98" s="29" t="s">
        <v>50</v>
      </c>
      <c r="Z98" s="29" t="s">
        <v>50</v>
      </c>
      <c r="AA98" s="29" t="s">
        <v>50</v>
      </c>
      <c r="AB98" s="29" t="s">
        <v>50</v>
      </c>
      <c r="AC98" s="29" t="s">
        <v>50</v>
      </c>
      <c r="AD98" s="29" t="s">
        <v>50</v>
      </c>
      <c r="AE98" s="29" t="s">
        <v>50</v>
      </c>
      <c r="AF98" s="29" t="s">
        <v>50</v>
      </c>
      <c r="AG98" s="29">
        <v>0.56999999999999995</v>
      </c>
      <c r="AH98" s="29">
        <v>0.56999999999999995</v>
      </c>
      <c r="AI98" s="29">
        <v>3.8449999999999999E-3</v>
      </c>
      <c r="AJ98" s="29">
        <v>7.0850000000000004E-4</v>
      </c>
      <c r="AK98" s="29">
        <v>6.472E-2</v>
      </c>
      <c r="AL98" s="29">
        <v>1.0630000000000001E-2</v>
      </c>
      <c r="AM98" s="29">
        <v>2.37</v>
      </c>
      <c r="AN98" s="29">
        <v>14</v>
      </c>
      <c r="AO98" s="29">
        <v>253.5</v>
      </c>
      <c r="AP98" s="29">
        <v>217</v>
      </c>
      <c r="AQ98" s="29">
        <v>231.4</v>
      </c>
      <c r="AR98" s="29">
        <v>209.9</v>
      </c>
      <c r="AS98" s="29">
        <v>178.1</v>
      </c>
      <c r="AT98" s="29">
        <v>221.7</v>
      </c>
      <c r="AU98" s="29">
        <v>217.2</v>
      </c>
      <c r="AV98" s="29">
        <v>207.4</v>
      </c>
      <c r="AW98" s="29">
        <v>230</v>
      </c>
      <c r="AX98" s="29">
        <v>214.7</v>
      </c>
      <c r="AY98" s="29">
        <f t="shared" si="3"/>
        <v>1.0010092669052209</v>
      </c>
      <c r="AZ98" s="29">
        <f t="shared" si="2"/>
        <v>0.98721470107335563</v>
      </c>
    </row>
    <row r="99" spans="1:52" x14ac:dyDescent="0.2">
      <c r="A99" s="47" t="s">
        <v>50</v>
      </c>
      <c r="B99" s="29" t="s">
        <v>141</v>
      </c>
      <c r="C99" s="29" t="s">
        <v>1317</v>
      </c>
      <c r="D99" s="29" t="s">
        <v>1118</v>
      </c>
      <c r="E99" s="29" t="s">
        <v>1318</v>
      </c>
      <c r="F99" s="29">
        <v>8.4068699999999994E-8</v>
      </c>
      <c r="G99" s="29">
        <v>0</v>
      </c>
      <c r="H99" s="29">
        <v>1</v>
      </c>
      <c r="I99" s="29">
        <v>1</v>
      </c>
      <c r="J99" s="29">
        <v>19</v>
      </c>
      <c r="K99" s="29" t="s">
        <v>140</v>
      </c>
      <c r="L99" s="29" t="s">
        <v>1319</v>
      </c>
      <c r="M99" s="29">
        <v>0</v>
      </c>
      <c r="N99" s="29">
        <v>2233.1913399999999</v>
      </c>
      <c r="O99" s="29">
        <v>0</v>
      </c>
      <c r="P99" s="29">
        <v>880.2</v>
      </c>
      <c r="Q99" s="29">
        <v>896.1</v>
      </c>
      <c r="R99" s="29">
        <v>3.06</v>
      </c>
      <c r="S99" s="29">
        <v>1.96</v>
      </c>
      <c r="T99" s="29" t="s">
        <v>51</v>
      </c>
      <c r="U99" s="29" t="s">
        <v>50</v>
      </c>
      <c r="V99" s="29" t="s">
        <v>50</v>
      </c>
      <c r="W99" s="29" t="s">
        <v>50</v>
      </c>
      <c r="X99" s="29" t="s">
        <v>50</v>
      </c>
      <c r="Y99" s="29" t="s">
        <v>50</v>
      </c>
      <c r="Z99" s="29" t="s">
        <v>50</v>
      </c>
      <c r="AA99" s="29" t="s">
        <v>50</v>
      </c>
      <c r="AB99" s="29" t="s">
        <v>50</v>
      </c>
      <c r="AC99" s="29" t="s">
        <v>50</v>
      </c>
      <c r="AD99" s="29" t="s">
        <v>50</v>
      </c>
      <c r="AE99" s="29" t="s">
        <v>50</v>
      </c>
      <c r="AF99" s="29" t="s">
        <v>50</v>
      </c>
      <c r="AG99" s="29">
        <v>1.25</v>
      </c>
      <c r="AH99" s="29">
        <v>1.08</v>
      </c>
      <c r="AI99" s="29">
        <v>0</v>
      </c>
      <c r="AJ99" s="29">
        <v>0</v>
      </c>
      <c r="AK99" s="29">
        <v>6.6000000000000004E-9</v>
      </c>
      <c r="AL99" s="29">
        <v>1.9259999999999999E-7</v>
      </c>
      <c r="AM99" s="29">
        <v>5.24</v>
      </c>
      <c r="AN99" s="29">
        <v>51</v>
      </c>
      <c r="AO99" s="29">
        <v>871</v>
      </c>
      <c r="AP99" s="29">
        <v>896.5</v>
      </c>
      <c r="AQ99" s="29">
        <v>889.4</v>
      </c>
      <c r="AR99" s="29">
        <v>860.6</v>
      </c>
      <c r="AS99" s="29">
        <v>829.3</v>
      </c>
      <c r="AT99" s="29">
        <v>887.7</v>
      </c>
      <c r="AU99" s="29">
        <v>869</v>
      </c>
      <c r="AV99" s="29">
        <v>898.8</v>
      </c>
      <c r="AW99" s="29">
        <v>917.1</v>
      </c>
      <c r="AX99" s="29">
        <v>896.1</v>
      </c>
      <c r="AY99" s="29">
        <f t="shared" si="3"/>
        <v>1.0280436182939174</v>
      </c>
      <c r="AZ99" s="29">
        <f t="shared" si="2"/>
        <v>0.22570403325777369</v>
      </c>
    </row>
    <row r="100" spans="1:52" x14ac:dyDescent="0.2">
      <c r="A100" s="47" t="s">
        <v>50</v>
      </c>
      <c r="B100" s="29" t="s">
        <v>141</v>
      </c>
      <c r="C100" s="29" t="s">
        <v>1320</v>
      </c>
      <c r="D100" s="29" t="s">
        <v>1321</v>
      </c>
      <c r="E100" s="29" t="s">
        <v>1322</v>
      </c>
      <c r="F100" s="29">
        <v>7.1061899999999996E-10</v>
      </c>
      <c r="G100" s="29">
        <v>0</v>
      </c>
      <c r="H100" s="29">
        <v>1</v>
      </c>
      <c r="I100" s="29">
        <v>1</v>
      </c>
      <c r="J100" s="29">
        <v>6</v>
      </c>
      <c r="K100" s="29" t="s">
        <v>140</v>
      </c>
      <c r="L100" s="29" t="s">
        <v>1323</v>
      </c>
      <c r="M100" s="29">
        <v>0</v>
      </c>
      <c r="N100" s="29">
        <v>3840.95588</v>
      </c>
      <c r="O100" s="29">
        <v>0</v>
      </c>
      <c r="P100" s="29">
        <v>250.5</v>
      </c>
      <c r="Q100" s="29">
        <v>244.7</v>
      </c>
      <c r="R100" s="29">
        <v>5.4</v>
      </c>
      <c r="S100" s="29">
        <v>10.66</v>
      </c>
      <c r="T100" s="29" t="s">
        <v>51</v>
      </c>
      <c r="U100" s="29" t="s">
        <v>50</v>
      </c>
      <c r="V100" s="29" t="s">
        <v>50</v>
      </c>
      <c r="W100" s="29" t="s">
        <v>50</v>
      </c>
      <c r="X100" s="29" t="s">
        <v>50</v>
      </c>
      <c r="Y100" s="29" t="s">
        <v>50</v>
      </c>
      <c r="Z100" s="29" t="s">
        <v>50</v>
      </c>
      <c r="AA100" s="29" t="s">
        <v>50</v>
      </c>
      <c r="AB100" s="29" t="s">
        <v>50</v>
      </c>
      <c r="AC100" s="29" t="s">
        <v>50</v>
      </c>
      <c r="AD100" s="29" t="s">
        <v>50</v>
      </c>
      <c r="AE100" s="29" t="s">
        <v>50</v>
      </c>
      <c r="AF100" s="29" t="s">
        <v>50</v>
      </c>
      <c r="AG100" s="29">
        <v>-1.1000000000000001</v>
      </c>
      <c r="AH100" s="29">
        <v>-1.1000000000000001</v>
      </c>
      <c r="AI100" s="29">
        <v>0</v>
      </c>
      <c r="AJ100" s="29">
        <v>0</v>
      </c>
      <c r="AK100" s="29">
        <v>2.545E-11</v>
      </c>
      <c r="AL100" s="29">
        <v>3.12E-9</v>
      </c>
      <c r="AM100" s="29">
        <v>9.86</v>
      </c>
      <c r="AN100" s="29">
        <v>55</v>
      </c>
      <c r="AO100" s="29">
        <v>255.6</v>
      </c>
      <c r="AP100" s="29">
        <v>232.5</v>
      </c>
      <c r="AQ100" s="29">
        <v>255</v>
      </c>
      <c r="AR100" s="29">
        <v>238</v>
      </c>
      <c r="AS100" s="29">
        <v>246.2</v>
      </c>
      <c r="AT100" s="29">
        <v>293</v>
      </c>
      <c r="AU100" s="29">
        <v>244.7</v>
      </c>
      <c r="AV100" s="29">
        <v>260.8</v>
      </c>
      <c r="AW100" s="29">
        <v>243.5</v>
      </c>
      <c r="AX100" s="29">
        <v>220.2</v>
      </c>
      <c r="AY100" s="29">
        <f t="shared" si="3"/>
        <v>1.0284364051169235</v>
      </c>
      <c r="AZ100" s="29">
        <f t="shared" si="2"/>
        <v>0.52787679908633134</v>
      </c>
    </row>
    <row r="101" spans="1:52" x14ac:dyDescent="0.2">
      <c r="A101" s="47" t="s">
        <v>50</v>
      </c>
      <c r="B101" s="29" t="s">
        <v>143</v>
      </c>
      <c r="C101" s="29" t="s">
        <v>1324</v>
      </c>
      <c r="D101" s="29" t="s">
        <v>1325</v>
      </c>
      <c r="E101" s="29" t="s">
        <v>1326</v>
      </c>
      <c r="F101" s="29">
        <v>6.8882799999999994E-2</v>
      </c>
      <c r="G101" s="29">
        <v>4.9856700000000002E-3</v>
      </c>
      <c r="H101" s="29">
        <v>1</v>
      </c>
      <c r="I101" s="29">
        <v>1</v>
      </c>
      <c r="J101" s="29">
        <v>2</v>
      </c>
      <c r="K101" s="29" t="s">
        <v>142</v>
      </c>
      <c r="L101" s="29" t="s">
        <v>1327</v>
      </c>
      <c r="M101" s="29">
        <v>1</v>
      </c>
      <c r="N101" s="29">
        <v>2159.1689799999999</v>
      </c>
      <c r="O101" s="29">
        <v>0</v>
      </c>
      <c r="P101" s="29">
        <v>220.2</v>
      </c>
      <c r="Q101" s="29">
        <v>227.5</v>
      </c>
      <c r="R101" s="29">
        <v>13.74</v>
      </c>
      <c r="S101" s="29">
        <v>4.21</v>
      </c>
      <c r="T101" s="29" t="s">
        <v>51</v>
      </c>
      <c r="U101" s="29" t="s">
        <v>50</v>
      </c>
      <c r="V101" s="29" t="s">
        <v>50</v>
      </c>
      <c r="W101" s="29" t="s">
        <v>50</v>
      </c>
      <c r="X101" s="29" t="s">
        <v>50</v>
      </c>
      <c r="Y101" s="29" t="s">
        <v>50</v>
      </c>
      <c r="Z101" s="29" t="s">
        <v>50</v>
      </c>
      <c r="AA101" s="29" t="s">
        <v>50</v>
      </c>
      <c r="AB101" s="29" t="s">
        <v>50</v>
      </c>
      <c r="AC101" s="29" t="s">
        <v>50</v>
      </c>
      <c r="AD101" s="29" t="s">
        <v>50</v>
      </c>
      <c r="AE101" s="29" t="s">
        <v>973</v>
      </c>
      <c r="AF101" s="29" t="s">
        <v>50</v>
      </c>
      <c r="AG101" s="29" t="s">
        <v>51</v>
      </c>
      <c r="AH101" s="29">
        <v>-0.04</v>
      </c>
      <c r="AI101" s="29" t="s">
        <v>51</v>
      </c>
      <c r="AJ101" s="29">
        <v>1.132E-3</v>
      </c>
      <c r="AK101" s="29" t="s">
        <v>51</v>
      </c>
      <c r="AL101" s="29">
        <v>1.6480000000000002E-2</v>
      </c>
      <c r="AM101" s="29">
        <v>3.26</v>
      </c>
      <c r="AN101" s="29" t="s">
        <v>51</v>
      </c>
      <c r="AO101" s="29">
        <v>207.9</v>
      </c>
      <c r="AP101" s="29">
        <v>272.2</v>
      </c>
      <c r="AQ101" s="29">
        <v>220.7</v>
      </c>
      <c r="AR101" s="29">
        <v>222.3</v>
      </c>
      <c r="AS101" s="29">
        <v>178.7</v>
      </c>
      <c r="AT101" s="29">
        <v>225.5</v>
      </c>
      <c r="AU101" s="29">
        <v>245.3</v>
      </c>
      <c r="AV101" s="29">
        <v>219.9</v>
      </c>
      <c r="AW101" s="29">
        <v>233.8</v>
      </c>
      <c r="AX101" s="29">
        <v>227.5</v>
      </c>
      <c r="AY101" s="29">
        <f t="shared" si="3"/>
        <v>1.0455618079506264</v>
      </c>
      <c r="AZ101" s="29">
        <f t="shared" si="2"/>
        <v>0.46139863327590452</v>
      </c>
    </row>
    <row r="102" spans="1:52" x14ac:dyDescent="0.2">
      <c r="A102" s="47" t="s">
        <v>50</v>
      </c>
      <c r="B102" s="29" t="s">
        <v>143</v>
      </c>
      <c r="C102" s="29" t="s">
        <v>1328</v>
      </c>
      <c r="D102" s="29" t="s">
        <v>1329</v>
      </c>
      <c r="E102" s="29" t="s">
        <v>1330</v>
      </c>
      <c r="F102" s="29">
        <v>5.1171800000000002E-6</v>
      </c>
      <c r="G102" s="29">
        <v>0</v>
      </c>
      <c r="H102" s="29">
        <v>1</v>
      </c>
      <c r="I102" s="29">
        <v>2</v>
      </c>
      <c r="J102" s="29">
        <v>8</v>
      </c>
      <c r="K102" s="29" t="s">
        <v>142</v>
      </c>
      <c r="L102" s="29" t="s">
        <v>1331</v>
      </c>
      <c r="M102" s="29">
        <v>0</v>
      </c>
      <c r="N102" s="29">
        <v>2454.3433199999999</v>
      </c>
      <c r="O102" s="29">
        <v>0</v>
      </c>
      <c r="P102" s="29">
        <v>905.5</v>
      </c>
      <c r="Q102" s="29">
        <v>884.2</v>
      </c>
      <c r="R102" s="29">
        <v>4.4000000000000004</v>
      </c>
      <c r="S102" s="29">
        <v>9.02</v>
      </c>
      <c r="T102" s="29" t="s">
        <v>51</v>
      </c>
      <c r="U102" s="29" t="s">
        <v>50</v>
      </c>
      <c r="V102" s="29" t="s">
        <v>50</v>
      </c>
      <c r="W102" s="29" t="s">
        <v>50</v>
      </c>
      <c r="X102" s="29" t="s">
        <v>50</v>
      </c>
      <c r="Y102" s="29" t="s">
        <v>50</v>
      </c>
      <c r="Z102" s="29" t="s">
        <v>50</v>
      </c>
      <c r="AA102" s="29" t="s">
        <v>50</v>
      </c>
      <c r="AB102" s="29" t="s">
        <v>50</v>
      </c>
      <c r="AC102" s="29" t="s">
        <v>50</v>
      </c>
      <c r="AD102" s="29" t="s">
        <v>50</v>
      </c>
      <c r="AE102" s="29" t="s">
        <v>50</v>
      </c>
      <c r="AF102" s="29" t="s">
        <v>50</v>
      </c>
      <c r="AG102" s="29">
        <v>0.28999999999999998</v>
      </c>
      <c r="AH102" s="29">
        <v>0.28999999999999998</v>
      </c>
      <c r="AI102" s="29">
        <v>0</v>
      </c>
      <c r="AJ102" s="29">
        <v>0</v>
      </c>
      <c r="AK102" s="29">
        <v>8.8880000000000003E-5</v>
      </c>
      <c r="AL102" s="29">
        <v>2.008E-7</v>
      </c>
      <c r="AM102" s="29">
        <v>5.0599999999999996</v>
      </c>
      <c r="AN102" s="29">
        <v>2</v>
      </c>
      <c r="AO102" s="29">
        <v>844.2</v>
      </c>
      <c r="AP102" s="29">
        <v>897.8</v>
      </c>
      <c r="AQ102" s="29">
        <v>936.6</v>
      </c>
      <c r="AR102" s="29">
        <v>916.5</v>
      </c>
      <c r="AS102" s="29">
        <v>843.4</v>
      </c>
      <c r="AT102" s="29">
        <v>814.3</v>
      </c>
      <c r="AU102" s="29">
        <v>993.7</v>
      </c>
      <c r="AV102" s="29">
        <v>884.2</v>
      </c>
      <c r="AW102" s="29">
        <v>1002.5</v>
      </c>
      <c r="AX102" s="29">
        <v>868.6</v>
      </c>
      <c r="AY102" s="29">
        <f t="shared" si="3"/>
        <v>1.0281176072997635</v>
      </c>
      <c r="AZ102" s="29">
        <f t="shared" si="2"/>
        <v>0.44929566427928802</v>
      </c>
    </row>
    <row r="103" spans="1:52" x14ac:dyDescent="0.2">
      <c r="A103" s="47" t="s">
        <v>50</v>
      </c>
      <c r="B103" s="29" t="s">
        <v>143</v>
      </c>
      <c r="C103" s="29" t="s">
        <v>1332</v>
      </c>
      <c r="D103" s="29" t="s">
        <v>1333</v>
      </c>
      <c r="E103" s="29" t="s">
        <v>1334</v>
      </c>
      <c r="F103" s="29">
        <v>2.72465E-2</v>
      </c>
      <c r="G103" s="29">
        <v>1.2445500000000001E-3</v>
      </c>
      <c r="H103" s="29">
        <v>1</v>
      </c>
      <c r="I103" s="29">
        <v>1</v>
      </c>
      <c r="J103" s="29">
        <v>2</v>
      </c>
      <c r="K103" s="29" t="s">
        <v>142</v>
      </c>
      <c r="L103" s="29" t="s">
        <v>1335</v>
      </c>
      <c r="M103" s="29">
        <v>0</v>
      </c>
      <c r="N103" s="29">
        <v>2983.53746</v>
      </c>
      <c r="O103" s="29">
        <v>0</v>
      </c>
      <c r="P103" s="29" t="s">
        <v>51</v>
      </c>
      <c r="Q103" s="29" t="s">
        <v>51</v>
      </c>
      <c r="R103" s="29" t="s">
        <v>51</v>
      </c>
      <c r="S103" s="29" t="s">
        <v>51</v>
      </c>
      <c r="T103" s="29" t="s">
        <v>982</v>
      </c>
      <c r="U103" s="29" t="s">
        <v>50</v>
      </c>
      <c r="V103" s="29" t="s">
        <v>50</v>
      </c>
      <c r="W103" s="29" t="s">
        <v>50</v>
      </c>
      <c r="X103" s="29" t="s">
        <v>50</v>
      </c>
      <c r="Y103" s="29" t="s">
        <v>50</v>
      </c>
      <c r="Z103" s="29" t="s">
        <v>50</v>
      </c>
      <c r="AA103" s="29" t="s">
        <v>50</v>
      </c>
      <c r="AB103" s="29" t="s">
        <v>50</v>
      </c>
      <c r="AC103" s="29" t="s">
        <v>50</v>
      </c>
      <c r="AD103" s="29" t="s">
        <v>50</v>
      </c>
      <c r="AE103" s="29" t="s">
        <v>50</v>
      </c>
      <c r="AF103" s="29" t="s">
        <v>50</v>
      </c>
      <c r="AG103" s="29">
        <v>3.44</v>
      </c>
      <c r="AH103" s="29">
        <v>3.44</v>
      </c>
      <c r="AI103" s="29">
        <v>3.8860000000000001E-4</v>
      </c>
      <c r="AJ103" s="29">
        <v>1.124E-3</v>
      </c>
      <c r="AK103" s="29">
        <v>7.8279999999999999E-3</v>
      </c>
      <c r="AL103" s="29">
        <v>1.6310000000000002E-2</v>
      </c>
      <c r="AM103" s="29">
        <v>2.11</v>
      </c>
      <c r="AN103" s="29">
        <v>1</v>
      </c>
      <c r="AO103" s="29" t="s">
        <v>51</v>
      </c>
      <c r="AP103" s="29" t="s">
        <v>51</v>
      </c>
      <c r="AQ103" s="29" t="s">
        <v>51</v>
      </c>
      <c r="AR103" s="29" t="s">
        <v>51</v>
      </c>
      <c r="AS103" s="29" t="s">
        <v>51</v>
      </c>
      <c r="AT103" s="29" t="s">
        <v>51</v>
      </c>
      <c r="AU103" s="29" t="s">
        <v>51</v>
      </c>
      <c r="AV103" s="29" t="s">
        <v>51</v>
      </c>
      <c r="AW103" s="29" t="s">
        <v>51</v>
      </c>
      <c r="AX103" s="29" t="s">
        <v>51</v>
      </c>
      <c r="AY103" s="29" t="e">
        <f t="shared" si="3"/>
        <v>#DIV/0!</v>
      </c>
      <c r="AZ103" s="29" t="e">
        <f t="shared" si="2"/>
        <v>#DIV/0!</v>
      </c>
    </row>
    <row r="104" spans="1:52" x14ac:dyDescent="0.2">
      <c r="A104" s="47" t="s">
        <v>50</v>
      </c>
      <c r="B104" s="29" t="s">
        <v>143</v>
      </c>
      <c r="C104" s="29" t="s">
        <v>1328</v>
      </c>
      <c r="D104" s="29" t="s">
        <v>1336</v>
      </c>
      <c r="E104" s="29" t="s">
        <v>1337</v>
      </c>
      <c r="F104" s="29">
        <v>5.8861799999999999E-5</v>
      </c>
      <c r="G104" s="29">
        <v>0</v>
      </c>
      <c r="H104" s="29">
        <v>1</v>
      </c>
      <c r="I104" s="29">
        <v>2</v>
      </c>
      <c r="J104" s="29">
        <v>15</v>
      </c>
      <c r="K104" s="29" t="s">
        <v>142</v>
      </c>
      <c r="L104" s="29" t="s">
        <v>1331</v>
      </c>
      <c r="M104" s="29">
        <v>0</v>
      </c>
      <c r="N104" s="29">
        <v>2470.3382299999998</v>
      </c>
      <c r="O104" s="29">
        <v>0</v>
      </c>
      <c r="P104" s="29">
        <v>2752.8</v>
      </c>
      <c r="Q104" s="29">
        <v>2705.3</v>
      </c>
      <c r="R104" s="29">
        <v>5.38</v>
      </c>
      <c r="S104" s="29">
        <v>7.44</v>
      </c>
      <c r="T104" s="29" t="s">
        <v>51</v>
      </c>
      <c r="U104" s="29" t="s">
        <v>50</v>
      </c>
      <c r="V104" s="29" t="s">
        <v>50</v>
      </c>
      <c r="W104" s="29" t="s">
        <v>50</v>
      </c>
      <c r="X104" s="29" t="s">
        <v>50</v>
      </c>
      <c r="Y104" s="29" t="s">
        <v>50</v>
      </c>
      <c r="Z104" s="29" t="s">
        <v>50</v>
      </c>
      <c r="AA104" s="29" t="s">
        <v>50</v>
      </c>
      <c r="AB104" s="29" t="s">
        <v>50</v>
      </c>
      <c r="AC104" s="29" t="s">
        <v>50</v>
      </c>
      <c r="AD104" s="29" t="s">
        <v>50</v>
      </c>
      <c r="AE104" s="29" t="s">
        <v>50</v>
      </c>
      <c r="AF104" s="29" t="s">
        <v>50</v>
      </c>
      <c r="AG104" s="29">
        <v>-0.32</v>
      </c>
      <c r="AH104" s="29">
        <v>-0.32</v>
      </c>
      <c r="AI104" s="29">
        <v>0</v>
      </c>
      <c r="AJ104" s="29">
        <v>0</v>
      </c>
      <c r="AK104" s="29">
        <v>1.091E-4</v>
      </c>
      <c r="AL104" s="29">
        <v>5.4709999999999998E-6</v>
      </c>
      <c r="AM104" s="29">
        <v>4.7699999999999996</v>
      </c>
      <c r="AN104" s="29">
        <v>5</v>
      </c>
      <c r="AO104" s="29">
        <v>2694</v>
      </c>
      <c r="AP104" s="29">
        <v>2812.9</v>
      </c>
      <c r="AQ104" s="29">
        <v>2926.7</v>
      </c>
      <c r="AR104" s="29">
        <v>2617.9</v>
      </c>
      <c r="AS104" s="29">
        <v>2534.1</v>
      </c>
      <c r="AT104" s="29">
        <v>2580.8000000000002</v>
      </c>
      <c r="AU104" s="29">
        <v>2705.3</v>
      </c>
      <c r="AV104" s="29">
        <v>2764</v>
      </c>
      <c r="AW104" s="29">
        <v>3003.1</v>
      </c>
      <c r="AX104" s="29">
        <v>2471.8000000000002</v>
      </c>
      <c r="AY104" s="29">
        <f t="shared" si="3"/>
        <v>0.99553939465316221</v>
      </c>
      <c r="AZ104" s="29">
        <f t="shared" si="2"/>
        <v>0.90991035029981471</v>
      </c>
    </row>
    <row r="105" spans="1:52" x14ac:dyDescent="0.2">
      <c r="A105" s="47" t="s">
        <v>56</v>
      </c>
      <c r="B105" s="29" t="s">
        <v>145</v>
      </c>
      <c r="C105" s="29" t="s">
        <v>1338</v>
      </c>
      <c r="D105" s="29" t="s">
        <v>1339</v>
      </c>
      <c r="E105" s="29" t="s">
        <v>1340</v>
      </c>
      <c r="F105" s="29">
        <v>0.31672699999999998</v>
      </c>
      <c r="G105" s="29">
        <v>2.43342E-2</v>
      </c>
      <c r="H105" s="29">
        <v>1</v>
      </c>
      <c r="I105" s="29">
        <v>1</v>
      </c>
      <c r="J105" s="29">
        <v>1</v>
      </c>
      <c r="K105" s="29" t="s">
        <v>144</v>
      </c>
      <c r="L105" s="29" t="s">
        <v>1341</v>
      </c>
      <c r="M105" s="29">
        <v>0</v>
      </c>
      <c r="N105" s="29">
        <v>1652.0398700000001</v>
      </c>
      <c r="O105" s="29">
        <v>0</v>
      </c>
      <c r="P105" s="29" t="s">
        <v>51</v>
      </c>
      <c r="Q105" s="29" t="s">
        <v>51</v>
      </c>
      <c r="R105" s="29" t="s">
        <v>51</v>
      </c>
      <c r="S105" s="29" t="s">
        <v>51</v>
      </c>
      <c r="T105" s="29" t="s">
        <v>982</v>
      </c>
      <c r="U105" s="29" t="s">
        <v>50</v>
      </c>
      <c r="V105" s="29" t="s">
        <v>50</v>
      </c>
      <c r="W105" s="29" t="s">
        <v>50</v>
      </c>
      <c r="X105" s="29" t="s">
        <v>50</v>
      </c>
      <c r="Y105" s="29" t="s">
        <v>50</v>
      </c>
      <c r="Z105" s="29" t="s">
        <v>50</v>
      </c>
      <c r="AA105" s="29" t="s">
        <v>50</v>
      </c>
      <c r="AB105" s="29" t="s">
        <v>50</v>
      </c>
      <c r="AC105" s="29" t="s">
        <v>50</v>
      </c>
      <c r="AD105" s="29" t="s">
        <v>50</v>
      </c>
      <c r="AE105" s="29" t="s">
        <v>50</v>
      </c>
      <c r="AF105" s="29" t="s">
        <v>973</v>
      </c>
      <c r="AG105" s="29">
        <v>1.04</v>
      </c>
      <c r="AH105" s="29" t="s">
        <v>51</v>
      </c>
      <c r="AI105" s="29">
        <v>7.8390000000000005E-3</v>
      </c>
      <c r="AJ105" s="29" t="s">
        <v>51</v>
      </c>
      <c r="AK105" s="29">
        <v>0.128</v>
      </c>
      <c r="AL105" s="29" t="s">
        <v>51</v>
      </c>
      <c r="AM105" s="29" t="s">
        <v>51</v>
      </c>
      <c r="AN105" s="29">
        <v>32</v>
      </c>
      <c r="AO105" s="29" t="s">
        <v>51</v>
      </c>
      <c r="AP105" s="29" t="s">
        <v>51</v>
      </c>
      <c r="AQ105" s="29" t="s">
        <v>51</v>
      </c>
      <c r="AR105" s="29" t="s">
        <v>51</v>
      </c>
      <c r="AS105" s="29" t="s">
        <v>51</v>
      </c>
      <c r="AT105" s="29" t="s">
        <v>51</v>
      </c>
      <c r="AU105" s="29" t="s">
        <v>51</v>
      </c>
      <c r="AV105" s="29" t="s">
        <v>51</v>
      </c>
      <c r="AW105" s="29" t="s">
        <v>51</v>
      </c>
      <c r="AX105" s="29" t="s">
        <v>51</v>
      </c>
      <c r="AY105" s="29" t="e">
        <f t="shared" si="3"/>
        <v>#DIV/0!</v>
      </c>
      <c r="AZ105" s="29" t="e">
        <f t="shared" si="2"/>
        <v>#DIV/0!</v>
      </c>
    </row>
    <row r="106" spans="1:52" x14ac:dyDescent="0.2">
      <c r="A106" s="47" t="s">
        <v>56</v>
      </c>
      <c r="B106" s="29" t="s">
        <v>147</v>
      </c>
      <c r="C106" s="29" t="s">
        <v>1342</v>
      </c>
      <c r="D106" s="29" t="s">
        <v>1343</v>
      </c>
      <c r="E106" s="29" t="s">
        <v>1344</v>
      </c>
      <c r="F106" s="29">
        <v>0.180397</v>
      </c>
      <c r="G106" s="29">
        <v>1.2935500000000001E-2</v>
      </c>
      <c r="H106" s="29">
        <v>1</v>
      </c>
      <c r="I106" s="29">
        <v>2</v>
      </c>
      <c r="J106" s="29">
        <v>2</v>
      </c>
      <c r="K106" s="29" t="s">
        <v>146</v>
      </c>
      <c r="L106" s="29" t="s">
        <v>1345</v>
      </c>
      <c r="M106" s="29">
        <v>0</v>
      </c>
      <c r="N106" s="29">
        <v>1609.8279500000001</v>
      </c>
      <c r="O106" s="29">
        <v>0</v>
      </c>
      <c r="P106" s="29">
        <v>58.1</v>
      </c>
      <c r="Q106" s="29">
        <v>60.8</v>
      </c>
      <c r="R106" s="29">
        <v>4.33</v>
      </c>
      <c r="S106" s="29">
        <v>8.6999999999999993</v>
      </c>
      <c r="T106" s="29" t="s">
        <v>51</v>
      </c>
      <c r="U106" s="29" t="s">
        <v>50</v>
      </c>
      <c r="V106" s="29" t="s">
        <v>50</v>
      </c>
      <c r="W106" s="29" t="s">
        <v>50</v>
      </c>
      <c r="X106" s="29" t="s">
        <v>50</v>
      </c>
      <c r="Y106" s="29" t="s">
        <v>50</v>
      </c>
      <c r="Z106" s="29" t="s">
        <v>50</v>
      </c>
      <c r="AA106" s="29" t="s">
        <v>50</v>
      </c>
      <c r="AB106" s="29" t="s">
        <v>50</v>
      </c>
      <c r="AC106" s="29" t="s">
        <v>50</v>
      </c>
      <c r="AD106" s="29" t="s">
        <v>50</v>
      </c>
      <c r="AE106" s="29" t="s">
        <v>50</v>
      </c>
      <c r="AF106" s="29" t="s">
        <v>50</v>
      </c>
      <c r="AG106" s="29">
        <v>0.45</v>
      </c>
      <c r="AH106" s="29">
        <v>0.45</v>
      </c>
      <c r="AI106" s="29">
        <v>3.934E-3</v>
      </c>
      <c r="AJ106" s="29">
        <v>7.7079999999999996E-3</v>
      </c>
      <c r="AK106" s="29">
        <v>6.6420000000000007E-2</v>
      </c>
      <c r="AL106" s="29">
        <v>0.1188</v>
      </c>
      <c r="AM106" s="29">
        <v>2.5</v>
      </c>
      <c r="AN106" s="29">
        <v>6</v>
      </c>
      <c r="AO106" s="29">
        <v>57.7</v>
      </c>
      <c r="AP106" s="29">
        <v>54</v>
      </c>
      <c r="AQ106" s="29">
        <v>61.2</v>
      </c>
      <c r="AR106" s="29">
        <v>58.6</v>
      </c>
      <c r="AS106" s="29">
        <v>59.1</v>
      </c>
      <c r="AT106" s="29">
        <v>68.900000000000006</v>
      </c>
      <c r="AU106" s="29">
        <v>55.5</v>
      </c>
      <c r="AV106" s="29">
        <v>60.8</v>
      </c>
      <c r="AW106" s="29">
        <v>56.8</v>
      </c>
      <c r="AX106" s="29">
        <v>62.3</v>
      </c>
      <c r="AY106" s="29">
        <f t="shared" si="3"/>
        <v>1.047143840330351</v>
      </c>
      <c r="AZ106" s="29">
        <f t="shared" si="2"/>
        <v>0.2953887221418699</v>
      </c>
    </row>
    <row r="107" spans="1:52" x14ac:dyDescent="0.2">
      <c r="A107" s="47" t="s">
        <v>50</v>
      </c>
      <c r="B107" s="29" t="s">
        <v>149</v>
      </c>
      <c r="C107" s="29" t="s">
        <v>1346</v>
      </c>
      <c r="D107" s="29" t="s">
        <v>1347</v>
      </c>
      <c r="E107" s="29" t="s">
        <v>1348</v>
      </c>
      <c r="F107" s="29">
        <v>4.8377500000000004E-6</v>
      </c>
      <c r="G107" s="29">
        <v>0</v>
      </c>
      <c r="H107" s="29">
        <v>1</v>
      </c>
      <c r="I107" s="29">
        <v>1</v>
      </c>
      <c r="J107" s="29">
        <v>4</v>
      </c>
      <c r="K107" s="29" t="s">
        <v>148</v>
      </c>
      <c r="L107" s="29" t="s">
        <v>1349</v>
      </c>
      <c r="M107" s="29">
        <v>0</v>
      </c>
      <c r="N107" s="29">
        <v>2463.4474500000001</v>
      </c>
      <c r="O107" s="29">
        <v>0</v>
      </c>
      <c r="P107" s="29">
        <v>132</v>
      </c>
      <c r="Q107" s="29">
        <v>143.9</v>
      </c>
      <c r="R107" s="29">
        <v>13.75</v>
      </c>
      <c r="S107" s="29">
        <v>11.76</v>
      </c>
      <c r="T107" s="29" t="s">
        <v>51</v>
      </c>
      <c r="U107" s="29" t="s">
        <v>50</v>
      </c>
      <c r="V107" s="29" t="s">
        <v>50</v>
      </c>
      <c r="W107" s="29" t="s">
        <v>50</v>
      </c>
      <c r="X107" s="29" t="s">
        <v>50</v>
      </c>
      <c r="Y107" s="29" t="s">
        <v>50</v>
      </c>
      <c r="Z107" s="29" t="s">
        <v>50</v>
      </c>
      <c r="AA107" s="29" t="s">
        <v>50</v>
      </c>
      <c r="AB107" s="29" t="s">
        <v>50</v>
      </c>
      <c r="AC107" s="29" t="s">
        <v>50</v>
      </c>
      <c r="AD107" s="29" t="s">
        <v>50</v>
      </c>
      <c r="AE107" s="29" t="s">
        <v>50</v>
      </c>
      <c r="AF107" s="29" t="s">
        <v>50</v>
      </c>
      <c r="AG107" s="29">
        <v>0.5</v>
      </c>
      <c r="AH107" s="29">
        <v>0.5</v>
      </c>
      <c r="AI107" s="29">
        <v>0</v>
      </c>
      <c r="AJ107" s="29">
        <v>0</v>
      </c>
      <c r="AK107" s="29">
        <v>5.0050000000000001E-7</v>
      </c>
      <c r="AL107" s="29">
        <v>1.2989999999999999E-5</v>
      </c>
      <c r="AM107" s="29">
        <v>4.71</v>
      </c>
      <c r="AN107" s="29">
        <v>26</v>
      </c>
      <c r="AO107" s="29">
        <v>147</v>
      </c>
      <c r="AP107" s="29">
        <v>109.6</v>
      </c>
      <c r="AQ107" s="29">
        <v>162.1</v>
      </c>
      <c r="AR107" s="29">
        <v>129.6</v>
      </c>
      <c r="AS107" s="29">
        <v>122.7</v>
      </c>
      <c r="AT107" s="29">
        <v>141</v>
      </c>
      <c r="AU107" s="29">
        <v>143.9</v>
      </c>
      <c r="AV107" s="29">
        <v>124</v>
      </c>
      <c r="AW107" s="29">
        <v>170.9</v>
      </c>
      <c r="AX107" s="29">
        <v>153.69999999999999</v>
      </c>
      <c r="AY107" s="29">
        <f t="shared" si="3"/>
        <v>1.0931445603576748</v>
      </c>
      <c r="AZ107" s="29">
        <f t="shared" si="2"/>
        <v>0.45381615499319994</v>
      </c>
    </row>
    <row r="108" spans="1:52" x14ac:dyDescent="0.2">
      <c r="A108" s="47" t="s">
        <v>50</v>
      </c>
      <c r="B108" s="29" t="s">
        <v>151</v>
      </c>
      <c r="C108" s="29" t="s">
        <v>1350</v>
      </c>
      <c r="D108" s="29" t="s">
        <v>1351</v>
      </c>
      <c r="E108" s="29" t="s">
        <v>1352</v>
      </c>
      <c r="F108" s="29">
        <v>1.51574E-6</v>
      </c>
      <c r="G108" s="29">
        <v>0</v>
      </c>
      <c r="H108" s="29">
        <v>1</v>
      </c>
      <c r="I108" s="29">
        <v>2</v>
      </c>
      <c r="J108" s="29">
        <v>54</v>
      </c>
      <c r="K108" s="29" t="s">
        <v>150</v>
      </c>
      <c r="L108" s="29" t="s">
        <v>1353</v>
      </c>
      <c r="M108" s="29">
        <v>0</v>
      </c>
      <c r="N108" s="29">
        <v>2776.4690500000002</v>
      </c>
      <c r="O108" s="29">
        <v>0</v>
      </c>
      <c r="P108" s="29">
        <v>2589.1999999999998</v>
      </c>
      <c r="Q108" s="29">
        <v>2686.8</v>
      </c>
      <c r="R108" s="29">
        <v>3.32</v>
      </c>
      <c r="S108" s="29">
        <v>2.68</v>
      </c>
      <c r="T108" s="29" t="s">
        <v>51</v>
      </c>
      <c r="U108" s="29" t="s">
        <v>50</v>
      </c>
      <c r="V108" s="29" t="s">
        <v>50</v>
      </c>
      <c r="W108" s="29" t="s">
        <v>50</v>
      </c>
      <c r="X108" s="29" t="s">
        <v>50</v>
      </c>
      <c r="Y108" s="29" t="s">
        <v>50</v>
      </c>
      <c r="Z108" s="29" t="s">
        <v>50</v>
      </c>
      <c r="AA108" s="29" t="s">
        <v>50</v>
      </c>
      <c r="AB108" s="29" t="s">
        <v>50</v>
      </c>
      <c r="AC108" s="29" t="s">
        <v>50</v>
      </c>
      <c r="AD108" s="29" t="s">
        <v>50</v>
      </c>
      <c r="AE108" s="29" t="s">
        <v>50</v>
      </c>
      <c r="AF108" s="29" t="s">
        <v>50</v>
      </c>
      <c r="AG108" s="29">
        <v>-1.56</v>
      </c>
      <c r="AH108" s="29">
        <v>0.16</v>
      </c>
      <c r="AI108" s="29">
        <v>0</v>
      </c>
      <c r="AJ108" s="29">
        <v>0</v>
      </c>
      <c r="AK108" s="29">
        <v>4.5740000000000001E-7</v>
      </c>
      <c r="AL108" s="29">
        <v>3.9220000000000001E-5</v>
      </c>
      <c r="AM108" s="29">
        <v>6.99</v>
      </c>
      <c r="AN108" s="29">
        <v>59</v>
      </c>
      <c r="AO108" s="29">
        <v>2536.1999999999998</v>
      </c>
      <c r="AP108" s="29">
        <v>2544.1999999999998</v>
      </c>
      <c r="AQ108" s="29">
        <v>2634.9</v>
      </c>
      <c r="AR108" s="29">
        <v>2509.8000000000002</v>
      </c>
      <c r="AS108" s="29">
        <v>2657.7</v>
      </c>
      <c r="AT108" s="29">
        <v>2551.5</v>
      </c>
      <c r="AU108" s="29">
        <v>2709.6</v>
      </c>
      <c r="AV108" s="29">
        <v>2628.3</v>
      </c>
      <c r="AW108" s="29">
        <v>2725.8</v>
      </c>
      <c r="AX108" s="29">
        <v>2686.8</v>
      </c>
      <c r="AY108" s="29">
        <f t="shared" si="3"/>
        <v>1.0325395100444004</v>
      </c>
      <c r="AZ108" s="29">
        <f t="shared" si="2"/>
        <v>0.13406778641852596</v>
      </c>
    </row>
    <row r="109" spans="1:52" x14ac:dyDescent="0.2">
      <c r="A109" s="47" t="s">
        <v>50</v>
      </c>
      <c r="B109" s="29" t="s">
        <v>153</v>
      </c>
      <c r="C109" s="29" t="s">
        <v>1354</v>
      </c>
      <c r="D109" s="29" t="s">
        <v>1355</v>
      </c>
      <c r="E109" s="29" t="s">
        <v>1356</v>
      </c>
      <c r="F109" s="29">
        <v>4.6193100000000003E-9</v>
      </c>
      <c r="G109" s="29">
        <v>0</v>
      </c>
      <c r="H109" s="29">
        <v>1</v>
      </c>
      <c r="I109" s="29">
        <v>2</v>
      </c>
      <c r="J109" s="29">
        <v>2</v>
      </c>
      <c r="K109" s="29" t="s">
        <v>152</v>
      </c>
      <c r="L109" s="29" t="s">
        <v>1357</v>
      </c>
      <c r="M109" s="29">
        <v>0</v>
      </c>
      <c r="N109" s="29">
        <v>2290.1148800000001</v>
      </c>
      <c r="O109" s="29">
        <v>0</v>
      </c>
      <c r="P109" s="29">
        <v>59.8</v>
      </c>
      <c r="Q109" s="29">
        <v>65</v>
      </c>
      <c r="R109" s="29">
        <v>8.49</v>
      </c>
      <c r="S109" s="29">
        <v>9.39</v>
      </c>
      <c r="T109" s="29" t="s">
        <v>51</v>
      </c>
      <c r="U109" s="29" t="s">
        <v>50</v>
      </c>
      <c r="V109" s="29" t="s">
        <v>50</v>
      </c>
      <c r="W109" s="29" t="s">
        <v>50</v>
      </c>
      <c r="X109" s="29" t="s">
        <v>50</v>
      </c>
      <c r="Y109" s="29" t="s">
        <v>50</v>
      </c>
      <c r="Z109" s="29" t="s">
        <v>50</v>
      </c>
      <c r="AA109" s="29" t="s">
        <v>50</v>
      </c>
      <c r="AB109" s="29" t="s">
        <v>50</v>
      </c>
      <c r="AC109" s="29" t="s">
        <v>50</v>
      </c>
      <c r="AD109" s="29" t="s">
        <v>50</v>
      </c>
      <c r="AE109" s="29" t="s">
        <v>50</v>
      </c>
      <c r="AF109" s="29" t="s">
        <v>50</v>
      </c>
      <c r="AG109" s="29">
        <v>2.11</v>
      </c>
      <c r="AH109" s="29">
        <v>2.11</v>
      </c>
      <c r="AI109" s="29">
        <v>0</v>
      </c>
      <c r="AJ109" s="29">
        <v>0</v>
      </c>
      <c r="AK109" s="29">
        <v>2.079E-10</v>
      </c>
      <c r="AL109" s="29">
        <v>3.4980000000000001E-9</v>
      </c>
      <c r="AM109" s="29">
        <v>5.77</v>
      </c>
      <c r="AN109" s="29">
        <v>54</v>
      </c>
      <c r="AO109" s="29">
        <v>58</v>
      </c>
      <c r="AP109" s="29">
        <v>55.1</v>
      </c>
      <c r="AQ109" s="29">
        <v>68.2</v>
      </c>
      <c r="AR109" s="29">
        <v>61.6</v>
      </c>
      <c r="AS109" s="29">
        <v>64.900000000000006</v>
      </c>
      <c r="AT109" s="29">
        <v>68.900000000000006</v>
      </c>
      <c r="AU109" s="29">
        <v>65</v>
      </c>
      <c r="AV109" s="29">
        <v>56</v>
      </c>
      <c r="AW109" s="29">
        <v>59.1</v>
      </c>
      <c r="AX109" s="29">
        <v>69.5</v>
      </c>
      <c r="AY109" s="29">
        <f t="shared" si="3"/>
        <v>1.0347628330084471</v>
      </c>
      <c r="AZ109" s="29">
        <f t="shared" si="2"/>
        <v>0.64499132595776643</v>
      </c>
    </row>
    <row r="110" spans="1:52" x14ac:dyDescent="0.2">
      <c r="A110" s="47" t="s">
        <v>56</v>
      </c>
      <c r="B110" s="29" t="s">
        <v>155</v>
      </c>
      <c r="C110" s="29" t="s">
        <v>1358</v>
      </c>
      <c r="D110" s="29" t="s">
        <v>1359</v>
      </c>
      <c r="E110" s="29" t="s">
        <v>1360</v>
      </c>
      <c r="F110" s="29">
        <v>0.22741</v>
      </c>
      <c r="G110" s="29">
        <v>1.6778499999999998E-2</v>
      </c>
      <c r="H110" s="29">
        <v>1</v>
      </c>
      <c r="I110" s="29">
        <v>2</v>
      </c>
      <c r="J110" s="29">
        <v>1</v>
      </c>
      <c r="K110" s="29" t="s">
        <v>154</v>
      </c>
      <c r="L110" s="29" t="s">
        <v>1361</v>
      </c>
      <c r="M110" s="29">
        <v>0</v>
      </c>
      <c r="N110" s="29">
        <v>2244.2851300000002</v>
      </c>
      <c r="O110" s="29">
        <v>0</v>
      </c>
      <c r="P110" s="29">
        <v>145.69999999999999</v>
      </c>
      <c r="Q110" s="29">
        <v>150</v>
      </c>
      <c r="R110" s="29">
        <v>12.37</v>
      </c>
      <c r="S110" s="29">
        <v>5.71</v>
      </c>
      <c r="T110" s="29" t="s">
        <v>51</v>
      </c>
      <c r="U110" s="29" t="s">
        <v>50</v>
      </c>
      <c r="V110" s="29" t="s">
        <v>50</v>
      </c>
      <c r="W110" s="29" t="s">
        <v>50</v>
      </c>
      <c r="X110" s="29" t="s">
        <v>50</v>
      </c>
      <c r="Y110" s="29" t="s">
        <v>50</v>
      </c>
      <c r="Z110" s="29" t="s">
        <v>50</v>
      </c>
      <c r="AA110" s="29" t="s">
        <v>50</v>
      </c>
      <c r="AB110" s="29" t="s">
        <v>50</v>
      </c>
      <c r="AC110" s="29" t="s">
        <v>50</v>
      </c>
      <c r="AD110" s="29" t="s">
        <v>50</v>
      </c>
      <c r="AE110" s="29" t="s">
        <v>973</v>
      </c>
      <c r="AF110" s="29" t="s">
        <v>50</v>
      </c>
      <c r="AG110" s="29" t="s">
        <v>51</v>
      </c>
      <c r="AH110" s="29">
        <v>0.11</v>
      </c>
      <c r="AI110" s="29" t="s">
        <v>51</v>
      </c>
      <c r="AJ110" s="29">
        <v>5.2459999999999998E-3</v>
      </c>
      <c r="AK110" s="29" t="s">
        <v>51</v>
      </c>
      <c r="AL110" s="29">
        <v>7.5569999999999998E-2</v>
      </c>
      <c r="AM110" s="29">
        <v>2.87</v>
      </c>
      <c r="AN110" s="29" t="s">
        <v>51</v>
      </c>
      <c r="AO110" s="29">
        <v>137.69999999999999</v>
      </c>
      <c r="AP110" s="29">
        <v>120.5</v>
      </c>
      <c r="AQ110" s="29">
        <v>168.7</v>
      </c>
      <c r="AR110" s="29">
        <v>149.9</v>
      </c>
      <c r="AS110" s="29">
        <v>141.6</v>
      </c>
      <c r="AT110" s="29">
        <v>150</v>
      </c>
      <c r="AU110" s="29">
        <v>154.5</v>
      </c>
      <c r="AV110" s="29">
        <v>166</v>
      </c>
      <c r="AW110" s="29">
        <v>148.30000000000001</v>
      </c>
      <c r="AX110" s="29">
        <v>142.80000000000001</v>
      </c>
      <c r="AY110" s="29">
        <f t="shared" si="3"/>
        <v>1.0601336302895321</v>
      </c>
      <c r="AZ110" s="29">
        <f t="shared" si="2"/>
        <v>0.27723976236319675</v>
      </c>
    </row>
    <row r="111" spans="1:52" x14ac:dyDescent="0.2">
      <c r="A111" s="47" t="s">
        <v>56</v>
      </c>
      <c r="B111" s="29" t="s">
        <v>157</v>
      </c>
      <c r="C111" s="29" t="s">
        <v>1362</v>
      </c>
      <c r="D111" s="29" t="s">
        <v>1363</v>
      </c>
      <c r="E111" s="29" t="s">
        <v>1364</v>
      </c>
      <c r="F111" s="29">
        <v>0.373552</v>
      </c>
      <c r="G111" s="29">
        <v>3.1077500000000001E-2</v>
      </c>
      <c r="H111" s="29">
        <v>1</v>
      </c>
      <c r="I111" s="29">
        <v>6</v>
      </c>
      <c r="J111" s="29">
        <v>1</v>
      </c>
      <c r="K111" s="29" t="s">
        <v>156</v>
      </c>
      <c r="L111" s="29" t="s">
        <v>1365</v>
      </c>
      <c r="M111" s="29">
        <v>0</v>
      </c>
      <c r="N111" s="29">
        <v>2627.4478600000002</v>
      </c>
      <c r="O111" s="29">
        <v>0</v>
      </c>
      <c r="P111" s="29" t="s">
        <v>51</v>
      </c>
      <c r="Q111" s="29" t="s">
        <v>51</v>
      </c>
      <c r="R111" s="29" t="s">
        <v>51</v>
      </c>
      <c r="S111" s="29" t="s">
        <v>51</v>
      </c>
      <c r="T111" s="29" t="s">
        <v>982</v>
      </c>
      <c r="U111" s="29" t="s">
        <v>50</v>
      </c>
      <c r="V111" s="29" t="s">
        <v>50</v>
      </c>
      <c r="W111" s="29" t="s">
        <v>50</v>
      </c>
      <c r="X111" s="29" t="s">
        <v>50</v>
      </c>
      <c r="Y111" s="29" t="s">
        <v>50</v>
      </c>
      <c r="Z111" s="29" t="s">
        <v>50</v>
      </c>
      <c r="AA111" s="29" t="s">
        <v>50</v>
      </c>
      <c r="AB111" s="29" t="s">
        <v>50</v>
      </c>
      <c r="AC111" s="29" t="s">
        <v>50</v>
      </c>
      <c r="AD111" s="29" t="s">
        <v>50</v>
      </c>
      <c r="AE111" s="29" t="s">
        <v>1003</v>
      </c>
      <c r="AF111" s="29" t="s">
        <v>50</v>
      </c>
      <c r="AG111" s="29">
        <v>3.48</v>
      </c>
      <c r="AH111" s="29">
        <v>-0.9</v>
      </c>
      <c r="AI111" s="29">
        <v>0.21460000000000001</v>
      </c>
      <c r="AJ111" s="29">
        <v>9.9919999999999991E-3</v>
      </c>
      <c r="AK111" s="29">
        <v>1</v>
      </c>
      <c r="AL111" s="29">
        <v>0.15190000000000001</v>
      </c>
      <c r="AM111" s="29">
        <v>2.6</v>
      </c>
      <c r="AN111" s="29">
        <v>1</v>
      </c>
      <c r="AO111" s="29" t="s">
        <v>51</v>
      </c>
      <c r="AP111" s="29" t="s">
        <v>51</v>
      </c>
      <c r="AQ111" s="29" t="s">
        <v>51</v>
      </c>
      <c r="AR111" s="29" t="s">
        <v>51</v>
      </c>
      <c r="AS111" s="29" t="s">
        <v>51</v>
      </c>
      <c r="AT111" s="29" t="s">
        <v>51</v>
      </c>
      <c r="AU111" s="29" t="s">
        <v>51</v>
      </c>
      <c r="AV111" s="29" t="s">
        <v>51</v>
      </c>
      <c r="AW111" s="29" t="s">
        <v>51</v>
      </c>
      <c r="AX111" s="29" t="s">
        <v>51</v>
      </c>
      <c r="AY111" s="29" t="e">
        <f t="shared" si="3"/>
        <v>#DIV/0!</v>
      </c>
      <c r="AZ111" s="29" t="e">
        <f t="shared" si="2"/>
        <v>#DIV/0!</v>
      </c>
    </row>
    <row r="112" spans="1:52" x14ac:dyDescent="0.2">
      <c r="A112" s="47" t="s">
        <v>56</v>
      </c>
      <c r="B112" s="29" t="s">
        <v>159</v>
      </c>
      <c r="C112" s="29" t="s">
        <v>1366</v>
      </c>
      <c r="D112" s="29" t="s">
        <v>1367</v>
      </c>
      <c r="E112" s="29" t="s">
        <v>1368</v>
      </c>
      <c r="F112" s="29">
        <v>0.50552600000000003</v>
      </c>
      <c r="G112" s="29">
        <v>4.8755899999999998E-2</v>
      </c>
      <c r="H112" s="29">
        <v>1</v>
      </c>
      <c r="I112" s="29">
        <v>2</v>
      </c>
      <c r="J112" s="29">
        <v>1</v>
      </c>
      <c r="K112" s="29" t="s">
        <v>158</v>
      </c>
      <c r="L112" s="29" t="s">
        <v>1369</v>
      </c>
      <c r="M112" s="29">
        <v>0</v>
      </c>
      <c r="N112" s="29">
        <v>1387.8197</v>
      </c>
      <c r="O112" s="29">
        <v>0</v>
      </c>
      <c r="P112" s="29">
        <v>214.1</v>
      </c>
      <c r="Q112" s="29">
        <v>269.60000000000002</v>
      </c>
      <c r="R112" s="29">
        <v>26.52</v>
      </c>
      <c r="S112" s="29">
        <v>100.31</v>
      </c>
      <c r="T112" s="29" t="s">
        <v>51</v>
      </c>
      <c r="U112" s="29" t="s">
        <v>56</v>
      </c>
      <c r="V112" s="29" t="s">
        <v>56</v>
      </c>
      <c r="W112" s="29" t="s">
        <v>56</v>
      </c>
      <c r="X112" s="29" t="s">
        <v>56</v>
      </c>
      <c r="Y112" s="29" t="s">
        <v>56</v>
      </c>
      <c r="Z112" s="29" t="s">
        <v>56</v>
      </c>
      <c r="AA112" s="29" t="s">
        <v>56</v>
      </c>
      <c r="AB112" s="29" t="s">
        <v>56</v>
      </c>
      <c r="AC112" s="29" t="s">
        <v>56</v>
      </c>
      <c r="AD112" s="29" t="s">
        <v>56</v>
      </c>
      <c r="AE112" s="29" t="s">
        <v>1003</v>
      </c>
      <c r="AF112" s="29" t="s">
        <v>56</v>
      </c>
      <c r="AG112" s="29">
        <v>1.46</v>
      </c>
      <c r="AH112" s="29">
        <v>1.46</v>
      </c>
      <c r="AI112" s="29">
        <v>0.1128</v>
      </c>
      <c r="AJ112" s="29">
        <v>1.7950000000000001E-2</v>
      </c>
      <c r="AK112" s="29">
        <v>0.66169999999999995</v>
      </c>
      <c r="AL112" s="29">
        <v>0.23200000000000001</v>
      </c>
      <c r="AM112" s="29">
        <v>2.2599999999999998</v>
      </c>
      <c r="AN112" s="29">
        <v>10</v>
      </c>
      <c r="AO112" s="29">
        <v>213.2</v>
      </c>
      <c r="AP112" s="29">
        <v>341.6</v>
      </c>
      <c r="AQ112" s="29">
        <v>215</v>
      </c>
      <c r="AR112" s="29">
        <v>170</v>
      </c>
      <c r="AS112" s="29">
        <v>190.7</v>
      </c>
      <c r="AT112" s="29">
        <v>269.60000000000002</v>
      </c>
      <c r="AU112" s="29">
        <v>164.1</v>
      </c>
      <c r="AV112" s="29">
        <v>128.80000000000001</v>
      </c>
      <c r="AW112" s="29">
        <v>426</v>
      </c>
      <c r="AX112" s="29">
        <v>1189.4000000000001</v>
      </c>
      <c r="AY112" s="29">
        <f t="shared" si="3"/>
        <v>1.9264927023440959</v>
      </c>
      <c r="AZ112" s="29">
        <f t="shared" si="2"/>
        <v>0.37585090173549768</v>
      </c>
    </row>
    <row r="113" spans="1:52" x14ac:dyDescent="0.2">
      <c r="A113" s="47" t="s">
        <v>50</v>
      </c>
      <c r="B113" s="29" t="s">
        <v>161</v>
      </c>
      <c r="C113" s="29" t="s">
        <v>1370</v>
      </c>
      <c r="D113" s="29" t="s">
        <v>1371</v>
      </c>
      <c r="E113" s="29" t="s">
        <v>1372</v>
      </c>
      <c r="F113" s="29">
        <v>5.9830300000000001E-4</v>
      </c>
      <c r="G113" s="29">
        <v>0</v>
      </c>
      <c r="H113" s="29">
        <v>1</v>
      </c>
      <c r="I113" s="29">
        <v>1</v>
      </c>
      <c r="J113" s="29">
        <v>5</v>
      </c>
      <c r="K113" s="29" t="s">
        <v>160</v>
      </c>
      <c r="L113" s="29" t="s">
        <v>1373</v>
      </c>
      <c r="M113" s="29">
        <v>0</v>
      </c>
      <c r="N113" s="29">
        <v>2765.44317</v>
      </c>
      <c r="O113" s="29">
        <v>0</v>
      </c>
      <c r="P113" s="29">
        <v>333.2</v>
      </c>
      <c r="Q113" s="29">
        <v>291.5</v>
      </c>
      <c r="R113" s="29">
        <v>9.7100000000000009</v>
      </c>
      <c r="S113" s="29">
        <v>15.16</v>
      </c>
      <c r="T113" s="29" t="s">
        <v>51</v>
      </c>
      <c r="U113" s="29" t="s">
        <v>50</v>
      </c>
      <c r="V113" s="29" t="s">
        <v>50</v>
      </c>
      <c r="W113" s="29" t="s">
        <v>50</v>
      </c>
      <c r="X113" s="29" t="s">
        <v>50</v>
      </c>
      <c r="Y113" s="29" t="s">
        <v>50</v>
      </c>
      <c r="Z113" s="29" t="s">
        <v>50</v>
      </c>
      <c r="AA113" s="29" t="s">
        <v>50</v>
      </c>
      <c r="AB113" s="29" t="s">
        <v>50</v>
      </c>
      <c r="AC113" s="29" t="s">
        <v>50</v>
      </c>
      <c r="AD113" s="29" t="s">
        <v>50</v>
      </c>
      <c r="AE113" s="29" t="s">
        <v>50</v>
      </c>
      <c r="AF113" s="29" t="s">
        <v>973</v>
      </c>
      <c r="AG113" s="29">
        <v>-3.62</v>
      </c>
      <c r="AH113" s="29" t="s">
        <v>51</v>
      </c>
      <c r="AI113" s="29">
        <v>0</v>
      </c>
      <c r="AJ113" s="29" t="s">
        <v>51</v>
      </c>
      <c r="AK113" s="29">
        <v>1.1E-4</v>
      </c>
      <c r="AL113" s="29" t="s">
        <v>51</v>
      </c>
      <c r="AM113" s="29" t="s">
        <v>51</v>
      </c>
      <c r="AN113" s="29">
        <v>12</v>
      </c>
      <c r="AO113" s="29">
        <v>316.7</v>
      </c>
      <c r="AP113" s="29">
        <v>265.10000000000002</v>
      </c>
      <c r="AQ113" s="29">
        <v>329.1</v>
      </c>
      <c r="AR113" s="29">
        <v>349.8</v>
      </c>
      <c r="AS113" s="29">
        <v>347.8</v>
      </c>
      <c r="AT113" s="29">
        <v>291.5</v>
      </c>
      <c r="AU113" s="29">
        <v>283.60000000000002</v>
      </c>
      <c r="AV113" s="29">
        <v>272.89999999999998</v>
      </c>
      <c r="AW113" s="29">
        <v>388.5</v>
      </c>
      <c r="AX113" s="29">
        <v>298.39999999999998</v>
      </c>
      <c r="AY113" s="29">
        <f t="shared" si="3"/>
        <v>0.95424308361827803</v>
      </c>
      <c r="AZ113" s="29">
        <f t="shared" si="2"/>
        <v>0.47510517587958639</v>
      </c>
    </row>
    <row r="114" spans="1:52" x14ac:dyDescent="0.2">
      <c r="A114" s="47" t="s">
        <v>56</v>
      </c>
      <c r="B114" s="29" t="s">
        <v>163</v>
      </c>
      <c r="C114" s="29" t="s">
        <v>1374</v>
      </c>
      <c r="D114" s="29" t="s">
        <v>1375</v>
      </c>
      <c r="E114" s="29" t="s">
        <v>1376</v>
      </c>
      <c r="F114" s="29">
        <v>0.41201599999999999</v>
      </c>
      <c r="G114" s="29">
        <v>3.58705E-2</v>
      </c>
      <c r="H114" s="29">
        <v>1</v>
      </c>
      <c r="I114" s="29">
        <v>2</v>
      </c>
      <c r="J114" s="29">
        <v>3</v>
      </c>
      <c r="K114" s="29" t="s">
        <v>162</v>
      </c>
      <c r="L114" s="29" t="s">
        <v>1377</v>
      </c>
      <c r="M114" s="29">
        <v>0</v>
      </c>
      <c r="N114" s="29">
        <v>2393.2348900000002</v>
      </c>
      <c r="O114" s="29">
        <v>0</v>
      </c>
      <c r="P114" s="29">
        <v>1350.8</v>
      </c>
      <c r="Q114" s="29">
        <v>1092.5999999999999</v>
      </c>
      <c r="R114" s="29">
        <v>9.99</v>
      </c>
      <c r="S114" s="29">
        <v>9.32</v>
      </c>
      <c r="T114" s="29" t="s">
        <v>51</v>
      </c>
      <c r="U114" s="29" t="s">
        <v>56</v>
      </c>
      <c r="V114" s="29" t="s">
        <v>56</v>
      </c>
      <c r="W114" s="29" t="s">
        <v>56</v>
      </c>
      <c r="X114" s="29" t="s">
        <v>56</v>
      </c>
      <c r="Y114" s="29" t="s">
        <v>56</v>
      </c>
      <c r="Z114" s="29" t="s">
        <v>56</v>
      </c>
      <c r="AA114" s="29" t="s">
        <v>56</v>
      </c>
      <c r="AB114" s="29" t="s">
        <v>56</v>
      </c>
      <c r="AC114" s="29" t="s">
        <v>56</v>
      </c>
      <c r="AD114" s="29" t="s">
        <v>56</v>
      </c>
      <c r="AE114" s="29" t="s">
        <v>973</v>
      </c>
      <c r="AF114" s="29" t="s">
        <v>56</v>
      </c>
      <c r="AG114" s="29" t="s">
        <v>51</v>
      </c>
      <c r="AH114" s="29">
        <v>4.74</v>
      </c>
      <c r="AI114" s="29" t="s">
        <v>51</v>
      </c>
      <c r="AJ114" s="29">
        <v>1.183E-2</v>
      </c>
      <c r="AK114" s="29" t="s">
        <v>51</v>
      </c>
      <c r="AL114" s="29">
        <v>0.1772</v>
      </c>
      <c r="AM114" s="29">
        <v>2.94</v>
      </c>
      <c r="AN114" s="29" t="s">
        <v>51</v>
      </c>
      <c r="AO114" s="29">
        <v>1351.3</v>
      </c>
      <c r="AP114" s="29">
        <v>1286.2</v>
      </c>
      <c r="AQ114" s="29">
        <v>1350.3</v>
      </c>
      <c r="AR114" s="29">
        <v>1630</v>
      </c>
      <c r="AS114" s="29">
        <v>1244.7</v>
      </c>
      <c r="AT114" s="29">
        <v>1092.5999999999999</v>
      </c>
      <c r="AU114" s="29">
        <v>1176</v>
      </c>
      <c r="AV114" s="29">
        <v>1051.4000000000001</v>
      </c>
      <c r="AW114" s="29">
        <v>1178.4000000000001</v>
      </c>
      <c r="AX114" s="29">
        <v>933.8</v>
      </c>
      <c r="AY114" s="29">
        <f t="shared" si="3"/>
        <v>0.79157741347905286</v>
      </c>
      <c r="AZ114" s="29">
        <f t="shared" si="2"/>
        <v>6.3889593405465021E-3</v>
      </c>
    </row>
    <row r="115" spans="1:52" x14ac:dyDescent="0.2">
      <c r="A115" s="47" t="s">
        <v>50</v>
      </c>
      <c r="B115" s="29" t="s">
        <v>165</v>
      </c>
      <c r="C115" s="29" t="s">
        <v>1378</v>
      </c>
      <c r="D115" s="29" t="s">
        <v>1379</v>
      </c>
      <c r="E115" s="29" t="s">
        <v>1380</v>
      </c>
      <c r="F115" s="29">
        <v>1.6335900000000001E-6</v>
      </c>
      <c r="G115" s="29">
        <v>0</v>
      </c>
      <c r="H115" s="29">
        <v>1</v>
      </c>
      <c r="I115" s="29">
        <v>2</v>
      </c>
      <c r="J115" s="29">
        <v>1</v>
      </c>
      <c r="K115" s="29" t="s">
        <v>164</v>
      </c>
      <c r="L115" s="29" t="s">
        <v>1381</v>
      </c>
      <c r="M115" s="29">
        <v>0</v>
      </c>
      <c r="N115" s="29">
        <v>3156.7717499999999</v>
      </c>
      <c r="O115" s="29">
        <v>0</v>
      </c>
      <c r="P115" s="29">
        <v>9.6</v>
      </c>
      <c r="Q115" s="29">
        <v>11.3</v>
      </c>
      <c r="R115" s="29">
        <v>22.38</v>
      </c>
      <c r="S115" s="29">
        <v>7.45</v>
      </c>
      <c r="T115" s="29" t="s">
        <v>51</v>
      </c>
      <c r="U115" s="29" t="s">
        <v>50</v>
      </c>
      <c r="V115" s="29" t="s">
        <v>50</v>
      </c>
      <c r="W115" s="29" t="s">
        <v>50</v>
      </c>
      <c r="X115" s="29" t="s">
        <v>50</v>
      </c>
      <c r="Y115" s="29" t="s">
        <v>50</v>
      </c>
      <c r="Z115" s="29" t="s">
        <v>50</v>
      </c>
      <c r="AA115" s="29" t="s">
        <v>50</v>
      </c>
      <c r="AB115" s="29" t="s">
        <v>50</v>
      </c>
      <c r="AC115" s="29" t="s">
        <v>50</v>
      </c>
      <c r="AD115" s="29" t="s">
        <v>50</v>
      </c>
      <c r="AE115" s="29" t="s">
        <v>973</v>
      </c>
      <c r="AF115" s="29" t="s">
        <v>50</v>
      </c>
      <c r="AG115" s="29" t="s">
        <v>51</v>
      </c>
      <c r="AH115" s="29">
        <v>3.27</v>
      </c>
      <c r="AI115" s="29" t="s">
        <v>51</v>
      </c>
      <c r="AJ115" s="29">
        <v>0</v>
      </c>
      <c r="AK115" s="29" t="s">
        <v>51</v>
      </c>
      <c r="AL115" s="29">
        <v>5.1989999999999998E-8</v>
      </c>
      <c r="AM115" s="29">
        <v>5.13</v>
      </c>
      <c r="AN115" s="29" t="s">
        <v>51</v>
      </c>
      <c r="AO115" s="29">
        <v>9.9</v>
      </c>
      <c r="AP115" s="29">
        <v>7</v>
      </c>
      <c r="AQ115" s="29">
        <v>9.4</v>
      </c>
      <c r="AR115" s="29">
        <v>6.6</v>
      </c>
      <c r="AS115" s="29">
        <v>9.8000000000000007</v>
      </c>
      <c r="AT115" s="29">
        <v>11.1</v>
      </c>
      <c r="AU115" s="29">
        <v>11.3</v>
      </c>
      <c r="AV115" s="29">
        <v>10.9</v>
      </c>
      <c r="AW115" s="29">
        <v>13</v>
      </c>
      <c r="AX115" s="29">
        <v>12.3</v>
      </c>
      <c r="AY115" s="29">
        <f t="shared" si="3"/>
        <v>1.3723653395784541</v>
      </c>
      <c r="AZ115" s="29">
        <f t="shared" si="2"/>
        <v>3.0573129595170508E-2</v>
      </c>
    </row>
    <row r="116" spans="1:52" x14ac:dyDescent="0.2">
      <c r="A116" s="47" t="s">
        <v>50</v>
      </c>
      <c r="B116" s="29" t="s">
        <v>167</v>
      </c>
      <c r="C116" s="29" t="s">
        <v>1382</v>
      </c>
      <c r="D116" s="29" t="s">
        <v>1383</v>
      </c>
      <c r="E116" s="29" t="s">
        <v>1384</v>
      </c>
      <c r="F116" s="29">
        <v>9.2356999999999995E-2</v>
      </c>
      <c r="G116" s="29">
        <v>6.66075E-3</v>
      </c>
      <c r="H116" s="29">
        <v>1</v>
      </c>
      <c r="I116" s="29">
        <v>2</v>
      </c>
      <c r="J116" s="29">
        <v>3</v>
      </c>
      <c r="K116" s="29" t="s">
        <v>166</v>
      </c>
      <c r="L116" s="29" t="s">
        <v>1385</v>
      </c>
      <c r="M116" s="29">
        <v>0</v>
      </c>
      <c r="N116" s="29">
        <v>1898.11599</v>
      </c>
      <c r="O116" s="29">
        <v>0</v>
      </c>
      <c r="P116" s="29">
        <v>14.5</v>
      </c>
      <c r="Q116" s="29">
        <v>16.3</v>
      </c>
      <c r="R116" s="29">
        <v>15.65</v>
      </c>
      <c r="S116" s="29">
        <v>11.91</v>
      </c>
      <c r="T116" s="29" t="s">
        <v>51</v>
      </c>
      <c r="U116" s="29" t="s">
        <v>50</v>
      </c>
      <c r="V116" s="29" t="s">
        <v>50</v>
      </c>
      <c r="W116" s="29" t="s">
        <v>50</v>
      </c>
      <c r="X116" s="29" t="s">
        <v>50</v>
      </c>
      <c r="Y116" s="29" t="s">
        <v>50</v>
      </c>
      <c r="Z116" s="29" t="s">
        <v>50</v>
      </c>
      <c r="AA116" s="29" t="s">
        <v>50</v>
      </c>
      <c r="AB116" s="29" t="s">
        <v>50</v>
      </c>
      <c r="AC116" s="29" t="s">
        <v>50</v>
      </c>
      <c r="AD116" s="29" t="s">
        <v>50</v>
      </c>
      <c r="AE116" s="29" t="s">
        <v>973</v>
      </c>
      <c r="AF116" s="29" t="s">
        <v>50</v>
      </c>
      <c r="AG116" s="29" t="s">
        <v>51</v>
      </c>
      <c r="AH116" s="29">
        <v>-0.26</v>
      </c>
      <c r="AI116" s="29" t="s">
        <v>51</v>
      </c>
      <c r="AJ116" s="29">
        <v>1.7520000000000001E-3</v>
      </c>
      <c r="AK116" s="29" t="s">
        <v>51</v>
      </c>
      <c r="AL116" s="29">
        <v>2.3709999999999998E-2</v>
      </c>
      <c r="AM116" s="29">
        <v>1.67</v>
      </c>
      <c r="AN116" s="29" t="s">
        <v>51</v>
      </c>
      <c r="AO116" s="29">
        <v>16.7</v>
      </c>
      <c r="AP116" s="29">
        <v>14</v>
      </c>
      <c r="AQ116" s="29">
        <v>13.7</v>
      </c>
      <c r="AR116" s="29">
        <v>15</v>
      </c>
      <c r="AS116" s="29">
        <v>13.7</v>
      </c>
      <c r="AT116" s="29">
        <v>13.9</v>
      </c>
      <c r="AU116" s="29">
        <v>17.2</v>
      </c>
      <c r="AV116" s="29">
        <v>19.2</v>
      </c>
      <c r="AW116" s="29">
        <v>16.3</v>
      </c>
      <c r="AX116" s="29">
        <v>15.8</v>
      </c>
      <c r="AY116" s="29">
        <f t="shared" si="3"/>
        <v>1.1272229822161421</v>
      </c>
      <c r="AZ116" s="29">
        <f t="shared" si="2"/>
        <v>0.24396916727043572</v>
      </c>
    </row>
    <row r="117" spans="1:52" x14ac:dyDescent="0.2">
      <c r="A117" s="47" t="s">
        <v>56</v>
      </c>
      <c r="B117" s="29" t="s">
        <v>169</v>
      </c>
      <c r="C117" s="29" t="s">
        <v>1386</v>
      </c>
      <c r="D117" s="29" t="s">
        <v>1387</v>
      </c>
      <c r="E117" s="29" t="s">
        <v>1388</v>
      </c>
      <c r="F117" s="29">
        <v>0.407059</v>
      </c>
      <c r="G117" s="29">
        <v>3.5300900000000003E-2</v>
      </c>
      <c r="H117" s="29">
        <v>1</v>
      </c>
      <c r="I117" s="29">
        <v>1</v>
      </c>
      <c r="J117" s="29">
        <v>1</v>
      </c>
      <c r="K117" s="29" t="s">
        <v>168</v>
      </c>
      <c r="L117" s="29" t="s">
        <v>1389</v>
      </c>
      <c r="M117" s="29">
        <v>0</v>
      </c>
      <c r="N117" s="29">
        <v>1332.8138899999999</v>
      </c>
      <c r="O117" s="29">
        <v>0</v>
      </c>
      <c r="P117" s="29" t="s">
        <v>51</v>
      </c>
      <c r="Q117" s="29" t="s">
        <v>51</v>
      </c>
      <c r="R117" s="29" t="s">
        <v>51</v>
      </c>
      <c r="S117" s="29" t="s">
        <v>51</v>
      </c>
      <c r="T117" s="29" t="s">
        <v>982</v>
      </c>
      <c r="U117" s="29" t="s">
        <v>56</v>
      </c>
      <c r="V117" s="29" t="s">
        <v>56</v>
      </c>
      <c r="W117" s="29" t="s">
        <v>56</v>
      </c>
      <c r="X117" s="29" t="s">
        <v>56</v>
      </c>
      <c r="Y117" s="29" t="s">
        <v>56</v>
      </c>
      <c r="Z117" s="29" t="s">
        <v>56</v>
      </c>
      <c r="AA117" s="29" t="s">
        <v>56</v>
      </c>
      <c r="AB117" s="29" t="s">
        <v>56</v>
      </c>
      <c r="AC117" s="29" t="s">
        <v>56</v>
      </c>
      <c r="AD117" s="29" t="s">
        <v>56</v>
      </c>
      <c r="AE117" s="29" t="s">
        <v>56</v>
      </c>
      <c r="AF117" s="29" t="s">
        <v>973</v>
      </c>
      <c r="AG117" s="29">
        <v>4.3499999999999996</v>
      </c>
      <c r="AH117" s="29" t="s">
        <v>51</v>
      </c>
      <c r="AI117" s="29">
        <v>1.133E-2</v>
      </c>
      <c r="AJ117" s="29" t="s">
        <v>51</v>
      </c>
      <c r="AK117" s="29">
        <v>0.16950000000000001</v>
      </c>
      <c r="AL117" s="29" t="s">
        <v>51</v>
      </c>
      <c r="AM117" s="29" t="s">
        <v>51</v>
      </c>
      <c r="AN117" s="29">
        <v>19</v>
      </c>
      <c r="AO117" s="29" t="s">
        <v>51</v>
      </c>
      <c r="AP117" s="29" t="s">
        <v>51</v>
      </c>
      <c r="AQ117" s="29" t="s">
        <v>51</v>
      </c>
      <c r="AR117" s="29" t="s">
        <v>51</v>
      </c>
      <c r="AS117" s="29" t="s">
        <v>51</v>
      </c>
      <c r="AT117" s="29" t="s">
        <v>51</v>
      </c>
      <c r="AU117" s="29" t="s">
        <v>51</v>
      </c>
      <c r="AV117" s="29" t="s">
        <v>51</v>
      </c>
      <c r="AW117" s="29" t="s">
        <v>51</v>
      </c>
      <c r="AX117" s="29" t="s">
        <v>51</v>
      </c>
      <c r="AY117" s="29" t="e">
        <f t="shared" si="3"/>
        <v>#DIV/0!</v>
      </c>
      <c r="AZ117" s="29" t="e">
        <f t="shared" si="2"/>
        <v>#DIV/0!</v>
      </c>
    </row>
    <row r="118" spans="1:52" x14ac:dyDescent="0.2">
      <c r="A118" s="47" t="s">
        <v>50</v>
      </c>
      <c r="B118" s="29" t="s">
        <v>171</v>
      </c>
      <c r="C118" s="29" t="s">
        <v>1390</v>
      </c>
      <c r="D118" s="29" t="s">
        <v>1391</v>
      </c>
      <c r="E118" s="29" t="s">
        <v>1392</v>
      </c>
      <c r="F118" s="29">
        <v>8.6495899999999997E-10</v>
      </c>
      <c r="G118" s="29">
        <v>0</v>
      </c>
      <c r="H118" s="29">
        <v>1</v>
      </c>
      <c r="I118" s="29">
        <v>2</v>
      </c>
      <c r="J118" s="29">
        <v>6</v>
      </c>
      <c r="K118" s="29" t="s">
        <v>170</v>
      </c>
      <c r="L118" s="29" t="s">
        <v>1393</v>
      </c>
      <c r="M118" s="29">
        <v>0</v>
      </c>
      <c r="N118" s="29">
        <v>3218.64689</v>
      </c>
      <c r="O118" s="29">
        <v>0</v>
      </c>
      <c r="P118" s="29">
        <v>451</v>
      </c>
      <c r="Q118" s="29">
        <v>445.7</v>
      </c>
      <c r="R118" s="29">
        <v>5.0199999999999996</v>
      </c>
      <c r="S118" s="29">
        <v>7.11</v>
      </c>
      <c r="T118" s="29" t="s">
        <v>51</v>
      </c>
      <c r="U118" s="29" t="s">
        <v>50</v>
      </c>
      <c r="V118" s="29" t="s">
        <v>50</v>
      </c>
      <c r="W118" s="29" t="s">
        <v>50</v>
      </c>
      <c r="X118" s="29" t="s">
        <v>50</v>
      </c>
      <c r="Y118" s="29" t="s">
        <v>50</v>
      </c>
      <c r="Z118" s="29" t="s">
        <v>50</v>
      </c>
      <c r="AA118" s="29" t="s">
        <v>50</v>
      </c>
      <c r="AB118" s="29" t="s">
        <v>50</v>
      </c>
      <c r="AC118" s="29" t="s">
        <v>50</v>
      </c>
      <c r="AD118" s="29" t="s">
        <v>50</v>
      </c>
      <c r="AE118" s="29" t="s">
        <v>50</v>
      </c>
      <c r="AF118" s="29" t="s">
        <v>50</v>
      </c>
      <c r="AG118" s="29">
        <v>11.21</v>
      </c>
      <c r="AH118" s="29">
        <v>11.21</v>
      </c>
      <c r="AI118" s="29">
        <v>0</v>
      </c>
      <c r="AJ118" s="29">
        <v>0</v>
      </c>
      <c r="AK118" s="29">
        <v>2.0179999999999999E-10</v>
      </c>
      <c r="AL118" s="29">
        <v>1.6339999999999999E-8</v>
      </c>
      <c r="AM118" s="29">
        <v>7.43</v>
      </c>
      <c r="AN118" s="29">
        <v>63</v>
      </c>
      <c r="AO118" s="29">
        <v>470.9</v>
      </c>
      <c r="AP118" s="29">
        <v>432.3</v>
      </c>
      <c r="AQ118" s="29">
        <v>458.5</v>
      </c>
      <c r="AR118" s="29">
        <v>410.6</v>
      </c>
      <c r="AS118" s="29">
        <v>443.6</v>
      </c>
      <c r="AT118" s="29">
        <v>445.7</v>
      </c>
      <c r="AU118" s="29">
        <v>460.9</v>
      </c>
      <c r="AV118" s="29">
        <v>486.2</v>
      </c>
      <c r="AW118" s="29">
        <v>417.9</v>
      </c>
      <c r="AX118" s="29">
        <v>409</v>
      </c>
      <c r="AY118" s="29">
        <f t="shared" si="3"/>
        <v>1.0017148788302719</v>
      </c>
      <c r="AZ118" s="29">
        <f t="shared" si="2"/>
        <v>0.95674280666703471</v>
      </c>
    </row>
    <row r="119" spans="1:52" x14ac:dyDescent="0.2">
      <c r="A119" s="47" t="s">
        <v>56</v>
      </c>
      <c r="B119" s="29" t="s">
        <v>171</v>
      </c>
      <c r="C119" s="29" t="s">
        <v>1394</v>
      </c>
      <c r="D119" s="29" t="s">
        <v>1129</v>
      </c>
      <c r="E119" s="29" t="s">
        <v>1395</v>
      </c>
      <c r="F119" s="29">
        <v>0.407059</v>
      </c>
      <c r="G119" s="29">
        <v>3.5300900000000003E-2</v>
      </c>
      <c r="H119" s="29">
        <v>1</v>
      </c>
      <c r="I119" s="29">
        <v>1</v>
      </c>
      <c r="J119" s="29">
        <v>2</v>
      </c>
      <c r="K119" s="29" t="s">
        <v>170</v>
      </c>
      <c r="L119" s="29" t="s">
        <v>1396</v>
      </c>
      <c r="M119" s="29">
        <v>0</v>
      </c>
      <c r="N119" s="29">
        <v>1002.50535</v>
      </c>
      <c r="O119" s="29">
        <v>0</v>
      </c>
      <c r="P119" s="29" t="s">
        <v>51</v>
      </c>
      <c r="Q119" s="29" t="s">
        <v>51</v>
      </c>
      <c r="R119" s="29" t="s">
        <v>51</v>
      </c>
      <c r="S119" s="29" t="s">
        <v>51</v>
      </c>
      <c r="T119" s="29" t="s">
        <v>982</v>
      </c>
      <c r="U119" s="29" t="s">
        <v>56</v>
      </c>
      <c r="V119" s="29" t="s">
        <v>56</v>
      </c>
      <c r="W119" s="29" t="s">
        <v>56</v>
      </c>
      <c r="X119" s="29" t="s">
        <v>56</v>
      </c>
      <c r="Y119" s="29" t="s">
        <v>56</v>
      </c>
      <c r="Z119" s="29" t="s">
        <v>56</v>
      </c>
      <c r="AA119" s="29" t="s">
        <v>56</v>
      </c>
      <c r="AB119" s="29" t="s">
        <v>56</v>
      </c>
      <c r="AC119" s="29" t="s">
        <v>56</v>
      </c>
      <c r="AD119" s="29" t="s">
        <v>56</v>
      </c>
      <c r="AE119" s="29" t="s">
        <v>56</v>
      </c>
      <c r="AF119" s="29" t="s">
        <v>1003</v>
      </c>
      <c r="AG119" s="29">
        <v>-1.1399999999999999</v>
      </c>
      <c r="AH119" s="29">
        <v>-7.6</v>
      </c>
      <c r="AI119" s="29">
        <v>1.136E-2</v>
      </c>
      <c r="AJ119" s="29">
        <v>0.7671</v>
      </c>
      <c r="AK119" s="29">
        <v>0.16980000000000001</v>
      </c>
      <c r="AL119" s="29">
        <v>1</v>
      </c>
      <c r="AM119" s="29">
        <v>0.87</v>
      </c>
      <c r="AN119" s="29">
        <v>8</v>
      </c>
      <c r="AO119" s="29" t="s">
        <v>51</v>
      </c>
      <c r="AP119" s="29" t="s">
        <v>51</v>
      </c>
      <c r="AQ119" s="29" t="s">
        <v>51</v>
      </c>
      <c r="AR119" s="29" t="s">
        <v>51</v>
      </c>
      <c r="AS119" s="29" t="s">
        <v>51</v>
      </c>
      <c r="AT119" s="29" t="s">
        <v>51</v>
      </c>
      <c r="AU119" s="29" t="s">
        <v>51</v>
      </c>
      <c r="AV119" s="29" t="s">
        <v>51</v>
      </c>
      <c r="AW119" s="29" t="s">
        <v>51</v>
      </c>
      <c r="AX119" s="29" t="s">
        <v>51</v>
      </c>
      <c r="AY119" s="29" t="e">
        <f t="shared" si="3"/>
        <v>#DIV/0!</v>
      </c>
      <c r="AZ119" s="29" t="e">
        <f t="shared" si="2"/>
        <v>#DIV/0!</v>
      </c>
    </row>
    <row r="120" spans="1:52" x14ac:dyDescent="0.2">
      <c r="A120" s="47" t="s">
        <v>50</v>
      </c>
      <c r="B120" s="29" t="s">
        <v>171</v>
      </c>
      <c r="C120" s="29" t="s">
        <v>1390</v>
      </c>
      <c r="D120" s="29" t="s">
        <v>1397</v>
      </c>
      <c r="E120" s="29" t="s">
        <v>1392</v>
      </c>
      <c r="F120" s="29">
        <v>1.9675600000000001E-2</v>
      </c>
      <c r="G120" s="29">
        <v>8.9347500000000002E-4</v>
      </c>
      <c r="H120" s="29">
        <v>1</v>
      </c>
      <c r="I120" s="29">
        <v>2</v>
      </c>
      <c r="J120" s="29">
        <v>2</v>
      </c>
      <c r="K120" s="29" t="s">
        <v>170</v>
      </c>
      <c r="L120" s="29" t="s">
        <v>1393</v>
      </c>
      <c r="M120" s="29">
        <v>0</v>
      </c>
      <c r="N120" s="29">
        <v>3219.6309000000001</v>
      </c>
      <c r="O120" s="29">
        <v>0</v>
      </c>
      <c r="P120" s="29">
        <v>18.2</v>
      </c>
      <c r="Q120" s="29">
        <v>23.5</v>
      </c>
      <c r="R120" s="29">
        <v>12.93</v>
      </c>
      <c r="S120" s="29">
        <v>21.37</v>
      </c>
      <c r="T120" s="29" t="s">
        <v>51</v>
      </c>
      <c r="U120" s="29" t="s">
        <v>50</v>
      </c>
      <c r="V120" s="29" t="s">
        <v>50</v>
      </c>
      <c r="W120" s="29" t="s">
        <v>50</v>
      </c>
      <c r="X120" s="29" t="s">
        <v>50</v>
      </c>
      <c r="Y120" s="29" t="s">
        <v>50</v>
      </c>
      <c r="Z120" s="29" t="s">
        <v>50</v>
      </c>
      <c r="AA120" s="29" t="s">
        <v>50</v>
      </c>
      <c r="AB120" s="29" t="s">
        <v>50</v>
      </c>
      <c r="AC120" s="29" t="s">
        <v>50</v>
      </c>
      <c r="AD120" s="29" t="s">
        <v>50</v>
      </c>
      <c r="AE120" s="29" t="s">
        <v>50</v>
      </c>
      <c r="AF120" s="29" t="s">
        <v>50</v>
      </c>
      <c r="AG120" s="29">
        <v>13.16</v>
      </c>
      <c r="AH120" s="29">
        <v>13.16</v>
      </c>
      <c r="AI120" s="29">
        <v>2.8519999999999999E-4</v>
      </c>
      <c r="AJ120" s="29">
        <v>2.6620000000000002E-4</v>
      </c>
      <c r="AK120" s="29">
        <v>5.607E-3</v>
      </c>
      <c r="AL120" s="29">
        <v>3.6080000000000001E-3</v>
      </c>
      <c r="AM120" s="29">
        <v>3</v>
      </c>
      <c r="AN120" s="29">
        <v>3</v>
      </c>
      <c r="AO120" s="29">
        <v>18.7</v>
      </c>
      <c r="AP120" s="29">
        <v>21.6</v>
      </c>
      <c r="AQ120" s="29">
        <v>17.8</v>
      </c>
      <c r="AR120" s="29">
        <v>15.6</v>
      </c>
      <c r="AS120" s="29">
        <v>15.3</v>
      </c>
      <c r="AT120" s="29">
        <v>23.5</v>
      </c>
      <c r="AU120" s="29">
        <v>15.2</v>
      </c>
      <c r="AV120" s="29">
        <v>18.100000000000001</v>
      </c>
      <c r="AW120" s="29">
        <v>24.4</v>
      </c>
      <c r="AX120" s="29">
        <v>26.1</v>
      </c>
      <c r="AY120" s="29">
        <f t="shared" si="3"/>
        <v>1.2056179775280902</v>
      </c>
      <c r="AZ120" s="29">
        <f t="shared" si="2"/>
        <v>0.30205127775101548</v>
      </c>
    </row>
    <row r="121" spans="1:52" x14ac:dyDescent="0.2">
      <c r="A121" s="47" t="s">
        <v>50</v>
      </c>
      <c r="B121" s="29" t="s">
        <v>171</v>
      </c>
      <c r="C121" s="29" t="s">
        <v>1398</v>
      </c>
      <c r="D121" s="29" t="s">
        <v>1399</v>
      </c>
      <c r="E121" s="29" t="s">
        <v>1400</v>
      </c>
      <c r="F121" s="29">
        <v>1.3901200000000001E-2</v>
      </c>
      <c r="G121" s="29">
        <v>6.2980200000000005E-4</v>
      </c>
      <c r="H121" s="29">
        <v>1</v>
      </c>
      <c r="I121" s="29">
        <v>2</v>
      </c>
      <c r="J121" s="29">
        <v>1</v>
      </c>
      <c r="K121" s="29" t="s">
        <v>170</v>
      </c>
      <c r="L121" s="29" t="s">
        <v>1401</v>
      </c>
      <c r="M121" s="29">
        <v>0</v>
      </c>
      <c r="N121" s="29">
        <v>3483.86364</v>
      </c>
      <c r="O121" s="29">
        <v>0</v>
      </c>
      <c r="P121" s="29" t="s">
        <v>51</v>
      </c>
      <c r="Q121" s="29" t="s">
        <v>51</v>
      </c>
      <c r="R121" s="29" t="s">
        <v>51</v>
      </c>
      <c r="S121" s="29" t="s">
        <v>51</v>
      </c>
      <c r="T121" s="29" t="s">
        <v>982</v>
      </c>
      <c r="U121" s="29" t="s">
        <v>50</v>
      </c>
      <c r="V121" s="29" t="s">
        <v>50</v>
      </c>
      <c r="W121" s="29" t="s">
        <v>50</v>
      </c>
      <c r="X121" s="29" t="s">
        <v>50</v>
      </c>
      <c r="Y121" s="29" t="s">
        <v>50</v>
      </c>
      <c r="Z121" s="29" t="s">
        <v>50</v>
      </c>
      <c r="AA121" s="29" t="s">
        <v>50</v>
      </c>
      <c r="AB121" s="29" t="s">
        <v>50</v>
      </c>
      <c r="AC121" s="29" t="s">
        <v>50</v>
      </c>
      <c r="AD121" s="29" t="s">
        <v>50</v>
      </c>
      <c r="AE121" s="29" t="s">
        <v>973</v>
      </c>
      <c r="AF121" s="29" t="s">
        <v>50</v>
      </c>
      <c r="AG121" s="29" t="s">
        <v>51</v>
      </c>
      <c r="AH121" s="29">
        <v>8.09</v>
      </c>
      <c r="AI121" s="29" t="s">
        <v>51</v>
      </c>
      <c r="AJ121" s="29">
        <v>1.9689999999999999E-4</v>
      </c>
      <c r="AK121" s="29" t="s">
        <v>51</v>
      </c>
      <c r="AL121" s="29">
        <v>2.4020000000000001E-3</v>
      </c>
      <c r="AM121" s="29">
        <v>5.39</v>
      </c>
      <c r="AN121" s="29" t="s">
        <v>51</v>
      </c>
      <c r="AO121" s="29" t="s">
        <v>51</v>
      </c>
      <c r="AP121" s="29" t="s">
        <v>51</v>
      </c>
      <c r="AQ121" s="29" t="s">
        <v>51</v>
      </c>
      <c r="AR121" s="29" t="s">
        <v>51</v>
      </c>
      <c r="AS121" s="29" t="s">
        <v>51</v>
      </c>
      <c r="AT121" s="29" t="s">
        <v>51</v>
      </c>
      <c r="AU121" s="29" t="s">
        <v>51</v>
      </c>
      <c r="AV121" s="29" t="s">
        <v>51</v>
      </c>
      <c r="AW121" s="29" t="s">
        <v>51</v>
      </c>
      <c r="AX121" s="29" t="s">
        <v>51</v>
      </c>
      <c r="AY121" s="29" t="e">
        <f t="shared" si="3"/>
        <v>#DIV/0!</v>
      </c>
      <c r="AZ121" s="29" t="e">
        <f t="shared" si="2"/>
        <v>#DIV/0!</v>
      </c>
    </row>
    <row r="122" spans="1:52" x14ac:dyDescent="0.2">
      <c r="A122" s="47" t="s">
        <v>50</v>
      </c>
      <c r="B122" s="29" t="s">
        <v>173</v>
      </c>
      <c r="C122" s="29" t="s">
        <v>1402</v>
      </c>
      <c r="D122" s="29" t="s">
        <v>1403</v>
      </c>
      <c r="E122" s="29" t="s">
        <v>1404</v>
      </c>
      <c r="F122" s="29">
        <v>4.28354E-6</v>
      </c>
      <c r="G122" s="29">
        <v>0</v>
      </c>
      <c r="H122" s="29">
        <v>1</v>
      </c>
      <c r="I122" s="29">
        <v>1</v>
      </c>
      <c r="J122" s="29">
        <v>4</v>
      </c>
      <c r="K122" s="29" t="s">
        <v>172</v>
      </c>
      <c r="L122" s="29" t="s">
        <v>1405</v>
      </c>
      <c r="M122" s="29">
        <v>0</v>
      </c>
      <c r="N122" s="29">
        <v>2889.4632299999998</v>
      </c>
      <c r="O122" s="29">
        <v>0</v>
      </c>
      <c r="P122" s="29">
        <v>64.900000000000006</v>
      </c>
      <c r="Q122" s="29">
        <v>63.4</v>
      </c>
      <c r="R122" s="29">
        <v>6.74</v>
      </c>
      <c r="S122" s="29">
        <v>7.19</v>
      </c>
      <c r="T122" s="29" t="s">
        <v>51</v>
      </c>
      <c r="U122" s="29" t="s">
        <v>50</v>
      </c>
      <c r="V122" s="29" t="s">
        <v>50</v>
      </c>
      <c r="W122" s="29" t="s">
        <v>50</v>
      </c>
      <c r="X122" s="29" t="s">
        <v>50</v>
      </c>
      <c r="Y122" s="29" t="s">
        <v>50</v>
      </c>
      <c r="Z122" s="29" t="s">
        <v>50</v>
      </c>
      <c r="AA122" s="29" t="s">
        <v>50</v>
      </c>
      <c r="AB122" s="29" t="s">
        <v>50</v>
      </c>
      <c r="AC122" s="29" t="s">
        <v>50</v>
      </c>
      <c r="AD122" s="29" t="s">
        <v>50</v>
      </c>
      <c r="AE122" s="29" t="s">
        <v>50</v>
      </c>
      <c r="AF122" s="29" t="s">
        <v>50</v>
      </c>
      <c r="AG122" s="29">
        <v>2.65</v>
      </c>
      <c r="AH122" s="29">
        <v>2.65</v>
      </c>
      <c r="AI122" s="29">
        <v>0</v>
      </c>
      <c r="AJ122" s="29">
        <v>0</v>
      </c>
      <c r="AK122" s="29">
        <v>9.5739999999999993E-7</v>
      </c>
      <c r="AL122" s="29">
        <v>1.6150000000000001E-7</v>
      </c>
      <c r="AM122" s="29">
        <v>5.25</v>
      </c>
      <c r="AN122" s="29">
        <v>38</v>
      </c>
      <c r="AO122" s="29">
        <v>67.8</v>
      </c>
      <c r="AP122" s="29">
        <v>58.3</v>
      </c>
      <c r="AQ122" s="29">
        <v>63.3</v>
      </c>
      <c r="AR122" s="29">
        <v>63.1</v>
      </c>
      <c r="AS122" s="29">
        <v>70.8</v>
      </c>
      <c r="AT122" s="29">
        <v>55.4</v>
      </c>
      <c r="AU122" s="29">
        <v>63.4</v>
      </c>
      <c r="AV122" s="29">
        <v>60.1</v>
      </c>
      <c r="AW122" s="29">
        <v>63.6</v>
      </c>
      <c r="AX122" s="29">
        <v>67.2</v>
      </c>
      <c r="AY122" s="29">
        <f t="shared" si="3"/>
        <v>0.95793380760903191</v>
      </c>
      <c r="AZ122" s="29">
        <f t="shared" si="2"/>
        <v>0.39885788366883423</v>
      </c>
    </row>
    <row r="123" spans="1:52" x14ac:dyDescent="0.2">
      <c r="A123" s="47" t="s">
        <v>50</v>
      </c>
      <c r="B123" s="29" t="s">
        <v>173</v>
      </c>
      <c r="C123" s="29" t="s">
        <v>1406</v>
      </c>
      <c r="D123" s="29" t="s">
        <v>1407</v>
      </c>
      <c r="E123" s="29" t="s">
        <v>1404</v>
      </c>
      <c r="F123" s="29">
        <v>5.2159599999999997E-8</v>
      </c>
      <c r="G123" s="29">
        <v>0</v>
      </c>
      <c r="H123" s="29">
        <v>1</v>
      </c>
      <c r="I123" s="29">
        <v>3</v>
      </c>
      <c r="J123" s="29">
        <v>50</v>
      </c>
      <c r="K123" s="29" t="s">
        <v>172</v>
      </c>
      <c r="L123" s="29" t="s">
        <v>1408</v>
      </c>
      <c r="M123" s="29">
        <v>0</v>
      </c>
      <c r="N123" s="29">
        <v>2588.3504499999999</v>
      </c>
      <c r="O123" s="29">
        <v>0</v>
      </c>
      <c r="P123" s="29">
        <v>1774.8</v>
      </c>
      <c r="Q123" s="29">
        <v>1580.9</v>
      </c>
      <c r="R123" s="29">
        <v>7.85</v>
      </c>
      <c r="S123" s="29">
        <v>6.02</v>
      </c>
      <c r="T123" s="29" t="s">
        <v>51</v>
      </c>
      <c r="U123" s="29" t="s">
        <v>50</v>
      </c>
      <c r="V123" s="29" t="s">
        <v>50</v>
      </c>
      <c r="W123" s="29" t="s">
        <v>50</v>
      </c>
      <c r="X123" s="29" t="s">
        <v>50</v>
      </c>
      <c r="Y123" s="29" t="s">
        <v>50</v>
      </c>
      <c r="Z123" s="29" t="s">
        <v>50</v>
      </c>
      <c r="AA123" s="29" t="s">
        <v>50</v>
      </c>
      <c r="AB123" s="29" t="s">
        <v>50</v>
      </c>
      <c r="AC123" s="29" t="s">
        <v>50</v>
      </c>
      <c r="AD123" s="29" t="s">
        <v>50</v>
      </c>
      <c r="AE123" s="29" t="s">
        <v>50</v>
      </c>
      <c r="AF123" s="29" t="s">
        <v>50</v>
      </c>
      <c r="AG123" s="29">
        <v>3.21</v>
      </c>
      <c r="AH123" s="29">
        <v>2.4700000000000002</v>
      </c>
      <c r="AI123" s="29">
        <v>0</v>
      </c>
      <c r="AJ123" s="29">
        <v>0</v>
      </c>
      <c r="AK123" s="29">
        <v>8.554E-9</v>
      </c>
      <c r="AL123" s="29">
        <v>3.3560000000000001E-6</v>
      </c>
      <c r="AM123" s="29">
        <v>5.84</v>
      </c>
      <c r="AN123" s="29">
        <v>49</v>
      </c>
      <c r="AO123" s="29">
        <v>1589</v>
      </c>
      <c r="AP123" s="29">
        <v>1769.4</v>
      </c>
      <c r="AQ123" s="29">
        <v>1909.1</v>
      </c>
      <c r="AR123" s="29">
        <v>1753.7</v>
      </c>
      <c r="AS123" s="29">
        <v>1780.2</v>
      </c>
      <c r="AT123" s="29">
        <v>1508.9</v>
      </c>
      <c r="AU123" s="29">
        <v>1580.7</v>
      </c>
      <c r="AV123" s="29">
        <v>1580.9</v>
      </c>
      <c r="AW123" s="29">
        <v>1769.6</v>
      </c>
      <c r="AX123" s="29">
        <v>1598.9</v>
      </c>
      <c r="AY123" s="29">
        <f t="shared" si="3"/>
        <v>0.91337741722907717</v>
      </c>
      <c r="AZ123" s="29">
        <f t="shared" si="2"/>
        <v>5.7451636447249918E-2</v>
      </c>
    </row>
    <row r="124" spans="1:52" x14ac:dyDescent="0.2">
      <c r="A124" s="47" t="s">
        <v>50</v>
      </c>
      <c r="B124" s="29" t="s">
        <v>175</v>
      </c>
      <c r="C124" s="29" t="s">
        <v>1409</v>
      </c>
      <c r="D124" s="29" t="s">
        <v>1410</v>
      </c>
      <c r="E124" s="29" t="s">
        <v>1411</v>
      </c>
      <c r="F124" s="29">
        <v>2.0836499999999999E-6</v>
      </c>
      <c r="G124" s="29">
        <v>0</v>
      </c>
      <c r="H124" s="29">
        <v>1</v>
      </c>
      <c r="I124" s="29">
        <v>1</v>
      </c>
      <c r="J124" s="29">
        <v>2</v>
      </c>
      <c r="K124" s="29" t="s">
        <v>174</v>
      </c>
      <c r="L124" s="29" t="s">
        <v>1412</v>
      </c>
      <c r="M124" s="29">
        <v>0</v>
      </c>
      <c r="N124" s="29">
        <v>3025.6320300000002</v>
      </c>
      <c r="O124" s="29">
        <v>0</v>
      </c>
      <c r="P124" s="29">
        <v>140.1</v>
      </c>
      <c r="Q124" s="29">
        <v>144.1</v>
      </c>
      <c r="R124" s="29">
        <v>8.0299999999999994</v>
      </c>
      <c r="S124" s="29">
        <v>3.92</v>
      </c>
      <c r="T124" s="29" t="s">
        <v>51</v>
      </c>
      <c r="U124" s="29" t="s">
        <v>50</v>
      </c>
      <c r="V124" s="29" t="s">
        <v>50</v>
      </c>
      <c r="W124" s="29" t="s">
        <v>50</v>
      </c>
      <c r="X124" s="29" t="s">
        <v>50</v>
      </c>
      <c r="Y124" s="29" t="s">
        <v>50</v>
      </c>
      <c r="Z124" s="29" t="s">
        <v>50</v>
      </c>
      <c r="AA124" s="29" t="s">
        <v>50</v>
      </c>
      <c r="AB124" s="29" t="s">
        <v>50</v>
      </c>
      <c r="AC124" s="29" t="s">
        <v>50</v>
      </c>
      <c r="AD124" s="29" t="s">
        <v>50</v>
      </c>
      <c r="AE124" s="29" t="s">
        <v>50</v>
      </c>
      <c r="AF124" s="29" t="s">
        <v>50</v>
      </c>
      <c r="AG124" s="29">
        <v>0.33</v>
      </c>
      <c r="AH124" s="29">
        <v>0.33</v>
      </c>
      <c r="AI124" s="29">
        <v>0</v>
      </c>
      <c r="AJ124" s="29">
        <v>0</v>
      </c>
      <c r="AK124" s="29">
        <v>1.948E-7</v>
      </c>
      <c r="AL124" s="29">
        <v>2.16E-5</v>
      </c>
      <c r="AM124" s="29">
        <v>4.72</v>
      </c>
      <c r="AN124" s="29">
        <v>30</v>
      </c>
      <c r="AO124" s="29">
        <v>136.69999999999999</v>
      </c>
      <c r="AP124" s="29">
        <v>143.5</v>
      </c>
      <c r="AQ124" s="29">
        <v>152.1</v>
      </c>
      <c r="AR124" s="29">
        <v>127.3</v>
      </c>
      <c r="AS124" s="29">
        <v>127</v>
      </c>
      <c r="AT124" s="29">
        <v>152.6</v>
      </c>
      <c r="AU124" s="29">
        <v>149.69999999999999</v>
      </c>
      <c r="AV124" s="29">
        <v>139.4</v>
      </c>
      <c r="AW124" s="29">
        <v>144.1</v>
      </c>
      <c r="AX124" s="29">
        <v>140.9</v>
      </c>
      <c r="AY124" s="29">
        <f t="shared" si="3"/>
        <v>1.0584037285173316</v>
      </c>
      <c r="AZ124" s="29">
        <f t="shared" si="2"/>
        <v>0.21897058782384796</v>
      </c>
    </row>
    <row r="125" spans="1:52" x14ac:dyDescent="0.2">
      <c r="A125" s="47" t="s">
        <v>50</v>
      </c>
      <c r="B125" s="29" t="s">
        <v>177</v>
      </c>
      <c r="C125" s="29" t="s">
        <v>1413</v>
      </c>
      <c r="D125" s="29" t="s">
        <v>1414</v>
      </c>
      <c r="E125" s="29" t="s">
        <v>1415</v>
      </c>
      <c r="F125" s="29">
        <v>4.7945999999999998E-8</v>
      </c>
      <c r="G125" s="29">
        <v>0</v>
      </c>
      <c r="H125" s="29">
        <v>1</v>
      </c>
      <c r="I125" s="29">
        <v>1</v>
      </c>
      <c r="J125" s="29">
        <v>12</v>
      </c>
      <c r="K125" s="29" t="s">
        <v>176</v>
      </c>
      <c r="L125" s="29" t="s">
        <v>1416</v>
      </c>
      <c r="M125" s="29">
        <v>0</v>
      </c>
      <c r="N125" s="29">
        <v>3165.6480200000001</v>
      </c>
      <c r="O125" s="29">
        <v>0</v>
      </c>
      <c r="P125" s="29">
        <v>651.4</v>
      </c>
      <c r="Q125" s="29">
        <v>703.9</v>
      </c>
      <c r="R125" s="29">
        <v>5.83</v>
      </c>
      <c r="S125" s="29">
        <v>4.96</v>
      </c>
      <c r="T125" s="29" t="s">
        <v>51</v>
      </c>
      <c r="U125" s="29" t="s">
        <v>50</v>
      </c>
      <c r="V125" s="29" t="s">
        <v>50</v>
      </c>
      <c r="W125" s="29" t="s">
        <v>50</v>
      </c>
      <c r="X125" s="29" t="s">
        <v>50</v>
      </c>
      <c r="Y125" s="29" t="s">
        <v>50</v>
      </c>
      <c r="Z125" s="29" t="s">
        <v>50</v>
      </c>
      <c r="AA125" s="29" t="s">
        <v>50</v>
      </c>
      <c r="AB125" s="29" t="s">
        <v>50</v>
      </c>
      <c r="AC125" s="29" t="s">
        <v>50</v>
      </c>
      <c r="AD125" s="29" t="s">
        <v>50</v>
      </c>
      <c r="AE125" s="29" t="s">
        <v>50</v>
      </c>
      <c r="AF125" s="29" t="s">
        <v>50</v>
      </c>
      <c r="AG125" s="29">
        <v>2.87</v>
      </c>
      <c r="AH125" s="29">
        <v>-0.41</v>
      </c>
      <c r="AI125" s="29">
        <v>0</v>
      </c>
      <c r="AJ125" s="29">
        <v>0</v>
      </c>
      <c r="AK125" s="29">
        <v>1.5370000000000001E-8</v>
      </c>
      <c r="AL125" s="29">
        <v>5.7749999999999998E-8</v>
      </c>
      <c r="AM125" s="29">
        <v>5.86</v>
      </c>
      <c r="AN125" s="29">
        <v>34</v>
      </c>
      <c r="AO125" s="29">
        <v>582.1</v>
      </c>
      <c r="AP125" s="29">
        <v>647.4</v>
      </c>
      <c r="AQ125" s="29">
        <v>683.6</v>
      </c>
      <c r="AR125" s="29">
        <v>619.1</v>
      </c>
      <c r="AS125" s="29">
        <v>655.4</v>
      </c>
      <c r="AT125" s="29">
        <v>743.3</v>
      </c>
      <c r="AU125" s="29">
        <v>740.8</v>
      </c>
      <c r="AV125" s="29">
        <v>703.9</v>
      </c>
      <c r="AW125" s="29">
        <v>659.7</v>
      </c>
      <c r="AX125" s="29">
        <v>692</v>
      </c>
      <c r="AY125" s="29">
        <f t="shared" si="3"/>
        <v>1.1104592797088719</v>
      </c>
      <c r="AZ125" s="29">
        <f t="shared" si="2"/>
        <v>5.2479682953869969E-2</v>
      </c>
    </row>
    <row r="126" spans="1:52" x14ac:dyDescent="0.2">
      <c r="A126" s="47" t="s">
        <v>56</v>
      </c>
      <c r="B126" s="29" t="s">
        <v>179</v>
      </c>
      <c r="C126" s="29" t="s">
        <v>1417</v>
      </c>
      <c r="D126" s="29" t="s">
        <v>1129</v>
      </c>
      <c r="E126" s="29" t="s">
        <v>1418</v>
      </c>
      <c r="F126" s="29">
        <v>0.474796</v>
      </c>
      <c r="G126" s="29">
        <v>4.4687600000000001E-2</v>
      </c>
      <c r="H126" s="29">
        <v>1</v>
      </c>
      <c r="I126" s="29">
        <v>2</v>
      </c>
      <c r="J126" s="29">
        <v>1</v>
      </c>
      <c r="K126" s="29" t="s">
        <v>178</v>
      </c>
      <c r="L126" s="29" t="s">
        <v>1419</v>
      </c>
      <c r="M126" s="29">
        <v>1</v>
      </c>
      <c r="N126" s="29">
        <v>1086.6581100000001</v>
      </c>
      <c r="O126" s="29">
        <v>0</v>
      </c>
      <c r="P126" s="29" t="s">
        <v>51</v>
      </c>
      <c r="Q126" s="29" t="s">
        <v>51</v>
      </c>
      <c r="R126" s="29" t="s">
        <v>51</v>
      </c>
      <c r="S126" s="29" t="s">
        <v>51</v>
      </c>
      <c r="T126" s="29" t="s">
        <v>982</v>
      </c>
      <c r="U126" s="29" t="s">
        <v>56</v>
      </c>
      <c r="V126" s="29" t="s">
        <v>56</v>
      </c>
      <c r="W126" s="29" t="s">
        <v>56</v>
      </c>
      <c r="X126" s="29" t="s">
        <v>56</v>
      </c>
      <c r="Y126" s="29" t="s">
        <v>56</v>
      </c>
      <c r="Z126" s="29" t="s">
        <v>56</v>
      </c>
      <c r="AA126" s="29" t="s">
        <v>56</v>
      </c>
      <c r="AB126" s="29" t="s">
        <v>56</v>
      </c>
      <c r="AC126" s="29" t="s">
        <v>56</v>
      </c>
      <c r="AD126" s="29" t="s">
        <v>56</v>
      </c>
      <c r="AE126" s="29" t="s">
        <v>973</v>
      </c>
      <c r="AF126" s="29" t="s">
        <v>56</v>
      </c>
      <c r="AG126" s="29" t="s">
        <v>51</v>
      </c>
      <c r="AH126" s="29">
        <v>-2.61</v>
      </c>
      <c r="AI126" s="29" t="s">
        <v>51</v>
      </c>
      <c r="AJ126" s="29">
        <v>1.576E-2</v>
      </c>
      <c r="AK126" s="29" t="s">
        <v>51</v>
      </c>
      <c r="AL126" s="29">
        <v>0.21249999999999999</v>
      </c>
      <c r="AM126" s="29">
        <v>1.83</v>
      </c>
      <c r="AN126" s="29" t="s">
        <v>51</v>
      </c>
      <c r="AO126" s="29" t="s">
        <v>51</v>
      </c>
      <c r="AP126" s="29" t="s">
        <v>51</v>
      </c>
      <c r="AQ126" s="29" t="s">
        <v>51</v>
      </c>
      <c r="AR126" s="29" t="s">
        <v>51</v>
      </c>
      <c r="AS126" s="29" t="s">
        <v>51</v>
      </c>
      <c r="AT126" s="29" t="s">
        <v>51</v>
      </c>
      <c r="AU126" s="29" t="s">
        <v>51</v>
      </c>
      <c r="AV126" s="29" t="s">
        <v>51</v>
      </c>
      <c r="AW126" s="29" t="s">
        <v>51</v>
      </c>
      <c r="AX126" s="29" t="s">
        <v>51</v>
      </c>
      <c r="AY126" s="29" t="e">
        <f t="shared" si="3"/>
        <v>#DIV/0!</v>
      </c>
      <c r="AZ126" s="29" t="e">
        <f t="shared" si="2"/>
        <v>#DIV/0!</v>
      </c>
    </row>
    <row r="127" spans="1:52" x14ac:dyDescent="0.2">
      <c r="A127" s="47" t="s">
        <v>50</v>
      </c>
      <c r="B127" s="29" t="s">
        <v>181</v>
      </c>
      <c r="C127" s="29" t="s">
        <v>1420</v>
      </c>
      <c r="D127" s="29" t="s">
        <v>1421</v>
      </c>
      <c r="E127" s="29" t="s">
        <v>1422</v>
      </c>
      <c r="F127" s="29">
        <v>1.03736E-3</v>
      </c>
      <c r="G127" s="29">
        <v>5.0395100000000001E-5</v>
      </c>
      <c r="H127" s="29">
        <v>1</v>
      </c>
      <c r="I127" s="29">
        <v>2</v>
      </c>
      <c r="J127" s="29">
        <v>4</v>
      </c>
      <c r="K127" s="29" t="s">
        <v>180</v>
      </c>
      <c r="L127" s="29" t="s">
        <v>1423</v>
      </c>
      <c r="M127" s="29">
        <v>1</v>
      </c>
      <c r="N127" s="29">
        <v>2523.3351400000001</v>
      </c>
      <c r="O127" s="29">
        <v>0</v>
      </c>
      <c r="P127" s="29">
        <v>486.4</v>
      </c>
      <c r="Q127" s="29">
        <v>432.7</v>
      </c>
      <c r="R127" s="29">
        <v>6.82</v>
      </c>
      <c r="S127" s="29">
        <v>15.65</v>
      </c>
      <c r="T127" s="29" t="s">
        <v>51</v>
      </c>
      <c r="U127" s="29" t="s">
        <v>50</v>
      </c>
      <c r="V127" s="29" t="s">
        <v>50</v>
      </c>
      <c r="W127" s="29" t="s">
        <v>50</v>
      </c>
      <c r="X127" s="29" t="s">
        <v>50</v>
      </c>
      <c r="Y127" s="29" t="s">
        <v>50</v>
      </c>
      <c r="Z127" s="29" t="s">
        <v>50</v>
      </c>
      <c r="AA127" s="29" t="s">
        <v>50</v>
      </c>
      <c r="AB127" s="29" t="s">
        <v>50</v>
      </c>
      <c r="AC127" s="29" t="s">
        <v>50</v>
      </c>
      <c r="AD127" s="29" t="s">
        <v>50</v>
      </c>
      <c r="AE127" s="29" t="s">
        <v>50</v>
      </c>
      <c r="AF127" s="29" t="s">
        <v>50</v>
      </c>
      <c r="AG127" s="29">
        <v>1.04</v>
      </c>
      <c r="AH127" s="29">
        <v>2.06</v>
      </c>
      <c r="AI127" s="29">
        <v>0</v>
      </c>
      <c r="AJ127" s="29">
        <v>2.5339999999999998E-4</v>
      </c>
      <c r="AK127" s="29">
        <v>2.042E-4</v>
      </c>
      <c r="AL127" s="29">
        <v>3.4910000000000002E-3</v>
      </c>
      <c r="AM127" s="29">
        <v>3.78</v>
      </c>
      <c r="AN127" s="29">
        <v>3</v>
      </c>
      <c r="AO127" s="29">
        <v>482.7</v>
      </c>
      <c r="AP127" s="29">
        <v>416.2</v>
      </c>
      <c r="AQ127" s="29">
        <v>469.6</v>
      </c>
      <c r="AR127" s="29">
        <v>494.2</v>
      </c>
      <c r="AS127" s="29">
        <v>509.4</v>
      </c>
      <c r="AT127" s="29">
        <v>402.7</v>
      </c>
      <c r="AU127" s="29">
        <v>422.6</v>
      </c>
      <c r="AV127" s="29">
        <v>467.4</v>
      </c>
      <c r="AW127" s="29">
        <v>584.20000000000005</v>
      </c>
      <c r="AX127" s="29">
        <v>432.7</v>
      </c>
      <c r="AY127" s="29">
        <f t="shared" si="3"/>
        <v>0.97365203827831881</v>
      </c>
      <c r="AZ127" s="29">
        <f t="shared" si="2"/>
        <v>0.71040289536161749</v>
      </c>
    </row>
    <row r="128" spans="1:52" x14ac:dyDescent="0.2">
      <c r="A128" s="47" t="s">
        <v>50</v>
      </c>
      <c r="B128" s="29" t="s">
        <v>181</v>
      </c>
      <c r="C128" s="29" t="s">
        <v>1424</v>
      </c>
      <c r="D128" s="29" t="s">
        <v>1425</v>
      </c>
      <c r="E128" s="29" t="s">
        <v>1426</v>
      </c>
      <c r="F128" s="29">
        <v>6.5910100000000005E-8</v>
      </c>
      <c r="G128" s="29">
        <v>0</v>
      </c>
      <c r="H128" s="29">
        <v>1</v>
      </c>
      <c r="I128" s="29">
        <v>3</v>
      </c>
      <c r="J128" s="29">
        <v>2</v>
      </c>
      <c r="K128" s="29" t="s">
        <v>180</v>
      </c>
      <c r="L128" s="29" t="s">
        <v>1427</v>
      </c>
      <c r="M128" s="29">
        <v>0</v>
      </c>
      <c r="N128" s="29">
        <v>2954.4792400000001</v>
      </c>
      <c r="O128" s="29">
        <v>0</v>
      </c>
      <c r="P128" s="29" t="s">
        <v>51</v>
      </c>
      <c r="Q128" s="29" t="s">
        <v>51</v>
      </c>
      <c r="R128" s="29" t="s">
        <v>51</v>
      </c>
      <c r="S128" s="29" t="s">
        <v>51</v>
      </c>
      <c r="T128" s="29" t="s">
        <v>982</v>
      </c>
      <c r="U128" s="29" t="s">
        <v>50</v>
      </c>
      <c r="V128" s="29" t="s">
        <v>50</v>
      </c>
      <c r="W128" s="29" t="s">
        <v>50</v>
      </c>
      <c r="X128" s="29" t="s">
        <v>50</v>
      </c>
      <c r="Y128" s="29" t="s">
        <v>50</v>
      </c>
      <c r="Z128" s="29" t="s">
        <v>50</v>
      </c>
      <c r="AA128" s="29" t="s">
        <v>50</v>
      </c>
      <c r="AB128" s="29" t="s">
        <v>50</v>
      </c>
      <c r="AC128" s="29" t="s">
        <v>50</v>
      </c>
      <c r="AD128" s="29" t="s">
        <v>50</v>
      </c>
      <c r="AE128" s="29" t="s">
        <v>50</v>
      </c>
      <c r="AF128" s="29" t="s">
        <v>50</v>
      </c>
      <c r="AG128" s="29">
        <v>7.42</v>
      </c>
      <c r="AH128" s="29">
        <v>7.42</v>
      </c>
      <c r="AI128" s="29">
        <v>0</v>
      </c>
      <c r="AJ128" s="29">
        <v>0</v>
      </c>
      <c r="AK128" s="29">
        <v>4.0709999999999997E-9</v>
      </c>
      <c r="AL128" s="29">
        <v>2.136E-6</v>
      </c>
      <c r="AM128" s="29">
        <v>5.77</v>
      </c>
      <c r="AN128" s="29">
        <v>72</v>
      </c>
      <c r="AO128" s="29" t="s">
        <v>51</v>
      </c>
      <c r="AP128" s="29" t="s">
        <v>51</v>
      </c>
      <c r="AQ128" s="29" t="s">
        <v>51</v>
      </c>
      <c r="AR128" s="29" t="s">
        <v>51</v>
      </c>
      <c r="AS128" s="29" t="s">
        <v>51</v>
      </c>
      <c r="AT128" s="29" t="s">
        <v>51</v>
      </c>
      <c r="AU128" s="29" t="s">
        <v>51</v>
      </c>
      <c r="AV128" s="29" t="s">
        <v>51</v>
      </c>
      <c r="AW128" s="29" t="s">
        <v>51</v>
      </c>
      <c r="AX128" s="29" t="s">
        <v>51</v>
      </c>
      <c r="AY128" s="29" t="e">
        <f t="shared" si="3"/>
        <v>#DIV/0!</v>
      </c>
      <c r="AZ128" s="29" t="e">
        <f t="shared" si="2"/>
        <v>#DIV/0!</v>
      </c>
    </row>
    <row r="129" spans="1:52" x14ac:dyDescent="0.2">
      <c r="A129" s="47" t="s">
        <v>50</v>
      </c>
      <c r="B129" s="29" t="s">
        <v>181</v>
      </c>
      <c r="C129" s="29" t="s">
        <v>1424</v>
      </c>
      <c r="D129" s="29" t="s">
        <v>1428</v>
      </c>
      <c r="E129" s="29" t="s">
        <v>1426</v>
      </c>
      <c r="F129" s="29">
        <v>5.7288200000000001E-9</v>
      </c>
      <c r="G129" s="29">
        <v>0</v>
      </c>
      <c r="H129" s="29">
        <v>1</v>
      </c>
      <c r="I129" s="29">
        <v>3</v>
      </c>
      <c r="J129" s="29">
        <v>6</v>
      </c>
      <c r="K129" s="29" t="s">
        <v>180</v>
      </c>
      <c r="L129" s="29" t="s">
        <v>1427</v>
      </c>
      <c r="M129" s="29">
        <v>0</v>
      </c>
      <c r="N129" s="29">
        <v>2953.4952199999998</v>
      </c>
      <c r="O129" s="29">
        <v>0</v>
      </c>
      <c r="P129" s="29">
        <v>291.5</v>
      </c>
      <c r="Q129" s="29">
        <v>291.8</v>
      </c>
      <c r="R129" s="29">
        <v>2.96</v>
      </c>
      <c r="S129" s="29">
        <v>12.52</v>
      </c>
      <c r="T129" s="29" t="s">
        <v>51</v>
      </c>
      <c r="U129" s="29" t="s">
        <v>50</v>
      </c>
      <c r="V129" s="29" t="s">
        <v>50</v>
      </c>
      <c r="W129" s="29" t="s">
        <v>50</v>
      </c>
      <c r="X129" s="29" t="s">
        <v>50</v>
      </c>
      <c r="Y129" s="29" t="s">
        <v>50</v>
      </c>
      <c r="Z129" s="29" t="s">
        <v>50</v>
      </c>
      <c r="AA129" s="29" t="s">
        <v>50</v>
      </c>
      <c r="AB129" s="29" t="s">
        <v>50</v>
      </c>
      <c r="AC129" s="29" t="s">
        <v>50</v>
      </c>
      <c r="AD129" s="29" t="s">
        <v>50</v>
      </c>
      <c r="AE129" s="29" t="s">
        <v>50</v>
      </c>
      <c r="AF129" s="29" t="s">
        <v>50</v>
      </c>
      <c r="AG129" s="29">
        <v>-0.1</v>
      </c>
      <c r="AH129" s="29">
        <v>1.02</v>
      </c>
      <c r="AI129" s="29">
        <v>0</v>
      </c>
      <c r="AJ129" s="29">
        <v>0</v>
      </c>
      <c r="AK129" s="29">
        <v>1.8800000000000001E-9</v>
      </c>
      <c r="AL129" s="29">
        <v>4.1080000000000001E-8</v>
      </c>
      <c r="AM129" s="29">
        <v>7.31</v>
      </c>
      <c r="AN129" s="29">
        <v>62</v>
      </c>
      <c r="AO129" s="29">
        <v>288</v>
      </c>
      <c r="AP129" s="29">
        <v>284.10000000000002</v>
      </c>
      <c r="AQ129" s="29">
        <v>287.2</v>
      </c>
      <c r="AR129" s="29">
        <v>295.2</v>
      </c>
      <c r="AS129" s="29">
        <v>304.3</v>
      </c>
      <c r="AT129" s="29">
        <v>246.4</v>
      </c>
      <c r="AU129" s="29">
        <v>287.2</v>
      </c>
      <c r="AV129" s="29">
        <v>294.39999999999998</v>
      </c>
      <c r="AW129" s="29">
        <v>349.7</v>
      </c>
      <c r="AX129" s="29">
        <v>291.8</v>
      </c>
      <c r="AY129" s="29">
        <f t="shared" si="3"/>
        <v>1.0073347957225116</v>
      </c>
      <c r="AZ129" s="29">
        <f t="shared" si="2"/>
        <v>0.89781226273059511</v>
      </c>
    </row>
    <row r="130" spans="1:52" x14ac:dyDescent="0.2">
      <c r="A130" s="47" t="s">
        <v>50</v>
      </c>
      <c r="B130" s="29" t="s">
        <v>183</v>
      </c>
      <c r="C130" s="29" t="s">
        <v>1429</v>
      </c>
      <c r="D130" s="29" t="s">
        <v>1430</v>
      </c>
      <c r="E130" s="29" t="s">
        <v>1431</v>
      </c>
      <c r="F130" s="29">
        <v>3.2967099999999999E-7</v>
      </c>
      <c r="G130" s="29">
        <v>0</v>
      </c>
      <c r="H130" s="29">
        <v>1</v>
      </c>
      <c r="I130" s="29">
        <v>2</v>
      </c>
      <c r="J130" s="29">
        <v>2</v>
      </c>
      <c r="K130" s="29" t="s">
        <v>182</v>
      </c>
      <c r="L130" s="29" t="s">
        <v>1432</v>
      </c>
      <c r="M130" s="29">
        <v>0</v>
      </c>
      <c r="N130" s="29">
        <v>4381.08835</v>
      </c>
      <c r="O130" s="29">
        <v>0</v>
      </c>
      <c r="P130" s="29">
        <v>28.5</v>
      </c>
      <c r="Q130" s="29">
        <v>30.9</v>
      </c>
      <c r="R130" s="29">
        <v>13.33</v>
      </c>
      <c r="S130" s="29">
        <v>11.49</v>
      </c>
      <c r="T130" s="29" t="s">
        <v>51</v>
      </c>
      <c r="U130" s="29" t="s">
        <v>50</v>
      </c>
      <c r="V130" s="29" t="s">
        <v>50</v>
      </c>
      <c r="W130" s="29" t="s">
        <v>50</v>
      </c>
      <c r="X130" s="29" t="s">
        <v>50</v>
      </c>
      <c r="Y130" s="29" t="s">
        <v>50</v>
      </c>
      <c r="Z130" s="29" t="s">
        <v>50</v>
      </c>
      <c r="AA130" s="29" t="s">
        <v>50</v>
      </c>
      <c r="AB130" s="29" t="s">
        <v>50</v>
      </c>
      <c r="AC130" s="29" t="s">
        <v>50</v>
      </c>
      <c r="AD130" s="29" t="s">
        <v>50</v>
      </c>
      <c r="AE130" s="29" t="s">
        <v>50</v>
      </c>
      <c r="AF130" s="29" t="s">
        <v>50</v>
      </c>
      <c r="AG130" s="29">
        <v>7.48</v>
      </c>
      <c r="AH130" s="29">
        <v>7.48</v>
      </c>
      <c r="AI130" s="29">
        <v>0</v>
      </c>
      <c r="AJ130" s="29">
        <v>0</v>
      </c>
      <c r="AK130" s="29">
        <v>2.4690000000000001E-8</v>
      </c>
      <c r="AL130" s="29">
        <v>5.8350000000000003E-8</v>
      </c>
      <c r="AM130" s="29">
        <v>5.34</v>
      </c>
      <c r="AN130" s="29">
        <v>23</v>
      </c>
      <c r="AO130" s="29">
        <v>27.3</v>
      </c>
      <c r="AP130" s="29">
        <v>33.299999999999997</v>
      </c>
      <c r="AQ130" s="29">
        <v>29.8</v>
      </c>
      <c r="AR130" s="29">
        <v>23.1</v>
      </c>
      <c r="AS130" s="29">
        <v>25.2</v>
      </c>
      <c r="AT130" s="29">
        <v>37.4</v>
      </c>
      <c r="AU130" s="29">
        <v>31.5</v>
      </c>
      <c r="AV130" s="29">
        <v>28.3</v>
      </c>
      <c r="AW130" s="29">
        <v>30.9</v>
      </c>
      <c r="AX130" s="29">
        <v>28.8</v>
      </c>
      <c r="AY130" s="29">
        <f t="shared" si="3"/>
        <v>1.1312184571016584</v>
      </c>
      <c r="AZ130" s="29">
        <f t="shared" si="2"/>
        <v>0.2037099582609857</v>
      </c>
    </row>
    <row r="131" spans="1:52" x14ac:dyDescent="0.2">
      <c r="A131" s="47" t="s">
        <v>56</v>
      </c>
      <c r="B131" s="29" t="s">
        <v>185</v>
      </c>
      <c r="C131" s="29" t="s">
        <v>1433</v>
      </c>
      <c r="D131" s="29" t="s">
        <v>1434</v>
      </c>
      <c r="E131" s="29" t="s">
        <v>1435</v>
      </c>
      <c r="F131" s="29">
        <v>0.48862</v>
      </c>
      <c r="G131" s="29">
        <v>4.6741199999999997E-2</v>
      </c>
      <c r="H131" s="29">
        <v>1</v>
      </c>
      <c r="I131" s="29">
        <v>2</v>
      </c>
      <c r="J131" s="29">
        <v>1</v>
      </c>
      <c r="K131" s="29" t="s">
        <v>184</v>
      </c>
      <c r="L131" s="29" t="s">
        <v>1436</v>
      </c>
      <c r="M131" s="29">
        <v>0</v>
      </c>
      <c r="N131" s="29">
        <v>2726.38465</v>
      </c>
      <c r="O131" s="29">
        <v>0</v>
      </c>
      <c r="P131" s="29">
        <v>19</v>
      </c>
      <c r="Q131" s="29">
        <v>16.3</v>
      </c>
      <c r="R131" s="29">
        <v>7.83</v>
      </c>
      <c r="S131" s="29">
        <v>8.07</v>
      </c>
      <c r="T131" s="29" t="s">
        <v>51</v>
      </c>
      <c r="U131" s="29" t="s">
        <v>56</v>
      </c>
      <c r="V131" s="29" t="s">
        <v>56</v>
      </c>
      <c r="W131" s="29" t="s">
        <v>56</v>
      </c>
      <c r="X131" s="29" t="s">
        <v>56</v>
      </c>
      <c r="Y131" s="29" t="s">
        <v>56</v>
      </c>
      <c r="Z131" s="29" t="s">
        <v>56</v>
      </c>
      <c r="AA131" s="29" t="s">
        <v>56</v>
      </c>
      <c r="AB131" s="29" t="s">
        <v>56</v>
      </c>
      <c r="AC131" s="29" t="s">
        <v>56</v>
      </c>
      <c r="AD131" s="29" t="s">
        <v>56</v>
      </c>
      <c r="AE131" s="29" t="s">
        <v>973</v>
      </c>
      <c r="AF131" s="29" t="s">
        <v>56</v>
      </c>
      <c r="AG131" s="29" t="s">
        <v>51</v>
      </c>
      <c r="AH131" s="29">
        <v>-0.45</v>
      </c>
      <c r="AI131" s="29" t="s">
        <v>51</v>
      </c>
      <c r="AJ131" s="29">
        <v>1.6760000000000001E-2</v>
      </c>
      <c r="AK131" s="29" t="s">
        <v>51</v>
      </c>
      <c r="AL131" s="29">
        <v>0.2213</v>
      </c>
      <c r="AM131" s="29">
        <v>1.17</v>
      </c>
      <c r="AN131" s="29" t="s">
        <v>51</v>
      </c>
      <c r="AO131" s="29">
        <v>20.100000000000001</v>
      </c>
      <c r="AP131" s="29">
        <v>18.3</v>
      </c>
      <c r="AQ131" s="29">
        <v>17.2</v>
      </c>
      <c r="AR131" s="29">
        <v>19.7</v>
      </c>
      <c r="AS131" s="29">
        <v>20.9</v>
      </c>
      <c r="AT131" s="29">
        <v>18.2</v>
      </c>
      <c r="AU131" s="29">
        <v>16</v>
      </c>
      <c r="AV131" s="29">
        <v>16.3</v>
      </c>
      <c r="AW131" s="29">
        <v>14.9</v>
      </c>
      <c r="AX131" s="29">
        <v>17.8</v>
      </c>
      <c r="AY131" s="29">
        <f t="shared" si="3"/>
        <v>0.8648648648648648</v>
      </c>
      <c r="AZ131" s="29">
        <f t="shared" si="2"/>
        <v>1.6480523222318726E-2</v>
      </c>
    </row>
    <row r="132" spans="1:52" x14ac:dyDescent="0.2">
      <c r="A132" s="47" t="s">
        <v>50</v>
      </c>
      <c r="B132" s="29" t="s">
        <v>187</v>
      </c>
      <c r="C132" s="29" t="s">
        <v>1437</v>
      </c>
      <c r="D132" s="29" t="s">
        <v>1438</v>
      </c>
      <c r="E132" s="29" t="s">
        <v>1439</v>
      </c>
      <c r="F132" s="29">
        <v>9.7686999999999996E-10</v>
      </c>
      <c r="G132" s="29">
        <v>0</v>
      </c>
      <c r="H132" s="29">
        <v>1</v>
      </c>
      <c r="I132" s="29">
        <v>1</v>
      </c>
      <c r="J132" s="29">
        <v>4</v>
      </c>
      <c r="K132" s="29" t="s">
        <v>186</v>
      </c>
      <c r="L132" s="29" t="s">
        <v>1440</v>
      </c>
      <c r="M132" s="29">
        <v>0</v>
      </c>
      <c r="N132" s="29">
        <v>3063.8069599999999</v>
      </c>
      <c r="O132" s="29">
        <v>0</v>
      </c>
      <c r="P132" s="29">
        <v>88.3</v>
      </c>
      <c r="Q132" s="29">
        <v>78.900000000000006</v>
      </c>
      <c r="R132" s="29">
        <v>9.77</v>
      </c>
      <c r="S132" s="29">
        <v>11.86</v>
      </c>
      <c r="T132" s="29" t="s">
        <v>51</v>
      </c>
      <c r="U132" s="29" t="s">
        <v>50</v>
      </c>
      <c r="V132" s="29" t="s">
        <v>50</v>
      </c>
      <c r="W132" s="29" t="s">
        <v>50</v>
      </c>
      <c r="X132" s="29" t="s">
        <v>50</v>
      </c>
      <c r="Y132" s="29" t="s">
        <v>50</v>
      </c>
      <c r="Z132" s="29" t="s">
        <v>50</v>
      </c>
      <c r="AA132" s="29" t="s">
        <v>50</v>
      </c>
      <c r="AB132" s="29" t="s">
        <v>50</v>
      </c>
      <c r="AC132" s="29" t="s">
        <v>50</v>
      </c>
      <c r="AD132" s="29" t="s">
        <v>50</v>
      </c>
      <c r="AE132" s="29" t="s">
        <v>50</v>
      </c>
      <c r="AF132" s="29" t="s">
        <v>50</v>
      </c>
      <c r="AG132" s="29">
        <v>12.3</v>
      </c>
      <c r="AH132" s="29">
        <v>12.3</v>
      </c>
      <c r="AI132" s="29">
        <v>0</v>
      </c>
      <c r="AJ132" s="29">
        <v>0</v>
      </c>
      <c r="AK132" s="29">
        <v>5.7539999999999998E-8</v>
      </c>
      <c r="AL132" s="29">
        <v>2.1169999999999998E-6</v>
      </c>
      <c r="AM132" s="29">
        <v>5.56</v>
      </c>
      <c r="AN132" s="29">
        <v>25</v>
      </c>
      <c r="AO132" s="29">
        <v>88.7</v>
      </c>
      <c r="AP132" s="29">
        <v>101.3</v>
      </c>
      <c r="AQ132" s="29">
        <v>80.2</v>
      </c>
      <c r="AR132" s="29">
        <v>95.5</v>
      </c>
      <c r="AS132" s="29">
        <v>87.9</v>
      </c>
      <c r="AT132" s="29">
        <v>81.5</v>
      </c>
      <c r="AU132" s="29">
        <v>77.099999999999994</v>
      </c>
      <c r="AV132" s="29">
        <v>78.900000000000006</v>
      </c>
      <c r="AW132" s="29">
        <v>86.9</v>
      </c>
      <c r="AX132" s="29">
        <v>62.3</v>
      </c>
      <c r="AY132" s="29">
        <f t="shared" si="3"/>
        <v>0.85251322751322756</v>
      </c>
      <c r="AZ132" s="29">
        <f t="shared" si="2"/>
        <v>5.1361404870046867E-2</v>
      </c>
    </row>
    <row r="133" spans="1:52" x14ac:dyDescent="0.2">
      <c r="A133" s="47" t="s">
        <v>56</v>
      </c>
      <c r="B133" s="29" t="s">
        <v>187</v>
      </c>
      <c r="C133" s="29" t="s">
        <v>1441</v>
      </c>
      <c r="D133" s="29" t="s">
        <v>1442</v>
      </c>
      <c r="E133" s="29" t="s">
        <v>1443</v>
      </c>
      <c r="F133" s="29">
        <v>0.348667</v>
      </c>
      <c r="G133" s="29">
        <v>2.8296700000000001E-2</v>
      </c>
      <c r="H133" s="29">
        <v>1</v>
      </c>
      <c r="I133" s="29">
        <v>1</v>
      </c>
      <c r="J133" s="29">
        <v>2</v>
      </c>
      <c r="K133" s="29" t="s">
        <v>186</v>
      </c>
      <c r="L133" s="29" t="s">
        <v>1444</v>
      </c>
      <c r="M133" s="29">
        <v>0</v>
      </c>
      <c r="N133" s="29">
        <v>1968.00242</v>
      </c>
      <c r="O133" s="29">
        <v>0</v>
      </c>
      <c r="P133" s="29">
        <v>236.5</v>
      </c>
      <c r="Q133" s="29">
        <v>250.5</v>
      </c>
      <c r="R133" s="29">
        <v>3.37</v>
      </c>
      <c r="S133" s="29">
        <v>5.12</v>
      </c>
      <c r="T133" s="29" t="s">
        <v>51</v>
      </c>
      <c r="U133" s="29" t="s">
        <v>50</v>
      </c>
      <c r="V133" s="29" t="s">
        <v>50</v>
      </c>
      <c r="W133" s="29" t="s">
        <v>50</v>
      </c>
      <c r="X133" s="29" t="s">
        <v>50</v>
      </c>
      <c r="Y133" s="29" t="s">
        <v>50</v>
      </c>
      <c r="Z133" s="29" t="s">
        <v>50</v>
      </c>
      <c r="AA133" s="29" t="s">
        <v>50</v>
      </c>
      <c r="AB133" s="29" t="s">
        <v>50</v>
      </c>
      <c r="AC133" s="29" t="s">
        <v>50</v>
      </c>
      <c r="AD133" s="29" t="s">
        <v>50</v>
      </c>
      <c r="AE133" s="29" t="s">
        <v>50</v>
      </c>
      <c r="AF133" s="29" t="s">
        <v>56</v>
      </c>
      <c r="AG133" s="29">
        <v>4.53</v>
      </c>
      <c r="AH133" s="29">
        <v>4.53</v>
      </c>
      <c r="AI133" s="29">
        <v>9.1400000000000006E-3</v>
      </c>
      <c r="AJ133" s="29">
        <v>2.7720000000000002E-2</v>
      </c>
      <c r="AK133" s="29">
        <v>0.1429</v>
      </c>
      <c r="AL133" s="29">
        <v>0.31969999999999998</v>
      </c>
      <c r="AM133" s="29">
        <v>2.46</v>
      </c>
      <c r="AN133" s="29">
        <v>7</v>
      </c>
      <c r="AO133" s="29">
        <v>238.2</v>
      </c>
      <c r="AP133" s="29">
        <v>253.7</v>
      </c>
      <c r="AQ133" s="29">
        <v>234.8</v>
      </c>
      <c r="AR133" s="29">
        <v>234.9</v>
      </c>
      <c r="AS133" s="29">
        <v>244.9</v>
      </c>
      <c r="AT133" s="29">
        <v>263.2</v>
      </c>
      <c r="AU133" s="29">
        <v>246.2</v>
      </c>
      <c r="AV133" s="29">
        <v>232.4</v>
      </c>
      <c r="AW133" s="29">
        <v>263</v>
      </c>
      <c r="AX133" s="29">
        <v>250.5</v>
      </c>
      <c r="AY133" s="29">
        <f t="shared" si="3"/>
        <v>1.0404475756319933</v>
      </c>
      <c r="AZ133" s="29">
        <f t="shared" ref="AZ133:AZ196" si="4">TTEST(AO133:AS133,AT133:AX133,2,1)</f>
        <v>0.24575121653132548</v>
      </c>
    </row>
    <row r="134" spans="1:52" x14ac:dyDescent="0.2">
      <c r="A134" s="47" t="s">
        <v>50</v>
      </c>
      <c r="B134" s="29" t="s">
        <v>189</v>
      </c>
      <c r="C134" s="29" t="s">
        <v>1445</v>
      </c>
      <c r="D134" s="29" t="s">
        <v>1446</v>
      </c>
      <c r="E134" s="29" t="s">
        <v>1447</v>
      </c>
      <c r="F134" s="29">
        <v>4.1178699999999999E-4</v>
      </c>
      <c r="G134" s="29">
        <v>0</v>
      </c>
      <c r="H134" s="29">
        <v>1</v>
      </c>
      <c r="I134" s="29">
        <v>1</v>
      </c>
      <c r="J134" s="29">
        <v>1</v>
      </c>
      <c r="K134" s="29" t="s">
        <v>188</v>
      </c>
      <c r="L134" s="29" t="s">
        <v>1448</v>
      </c>
      <c r="M134" s="29">
        <v>0</v>
      </c>
      <c r="N134" s="29">
        <v>1565.89393</v>
      </c>
      <c r="O134" s="29">
        <v>1</v>
      </c>
      <c r="P134" s="29">
        <v>160.19999999999999</v>
      </c>
      <c r="Q134" s="29">
        <v>186.1</v>
      </c>
      <c r="R134" s="29">
        <v>11.36</v>
      </c>
      <c r="S134" s="29">
        <v>12.2</v>
      </c>
      <c r="T134" s="29" t="s">
        <v>51</v>
      </c>
      <c r="U134" s="29" t="s">
        <v>50</v>
      </c>
      <c r="V134" s="29" t="s">
        <v>50</v>
      </c>
      <c r="W134" s="29" t="s">
        <v>50</v>
      </c>
      <c r="X134" s="29" t="s">
        <v>50</v>
      </c>
      <c r="Y134" s="29" t="s">
        <v>50</v>
      </c>
      <c r="Z134" s="29" t="s">
        <v>50</v>
      </c>
      <c r="AA134" s="29" t="s">
        <v>50</v>
      </c>
      <c r="AB134" s="29" t="s">
        <v>50</v>
      </c>
      <c r="AC134" s="29" t="s">
        <v>50</v>
      </c>
      <c r="AD134" s="29" t="s">
        <v>50</v>
      </c>
      <c r="AE134" s="29" t="s">
        <v>50</v>
      </c>
      <c r="AF134" s="29" t="s">
        <v>973</v>
      </c>
      <c r="AG134" s="29">
        <v>2.98</v>
      </c>
      <c r="AH134" s="29" t="s">
        <v>51</v>
      </c>
      <c r="AI134" s="29">
        <v>0</v>
      </c>
      <c r="AJ134" s="29" t="s">
        <v>51</v>
      </c>
      <c r="AK134" s="29">
        <v>7.2410000000000006E-5</v>
      </c>
      <c r="AL134" s="29" t="s">
        <v>51</v>
      </c>
      <c r="AM134" s="29" t="s">
        <v>51</v>
      </c>
      <c r="AN134" s="29">
        <v>31</v>
      </c>
      <c r="AO134" s="29">
        <v>197.9</v>
      </c>
      <c r="AP134" s="29">
        <v>155.4</v>
      </c>
      <c r="AQ134" s="29">
        <v>165.1</v>
      </c>
      <c r="AR134" s="29">
        <v>176.6</v>
      </c>
      <c r="AS134" s="29">
        <v>145.69999999999999</v>
      </c>
      <c r="AT134" s="29">
        <v>188.2</v>
      </c>
      <c r="AU134" s="29">
        <v>161</v>
      </c>
      <c r="AV134" s="29">
        <v>160.19999999999999</v>
      </c>
      <c r="AW134" s="29">
        <v>186.1</v>
      </c>
      <c r="AX134" s="29">
        <v>213.5</v>
      </c>
      <c r="AY134" s="29">
        <f t="shared" ref="AY134:AY197" si="5">AVERAGE(AT134:AX134)/AVERAGE(AO134:AS134)</f>
        <v>1.0812418222909479</v>
      </c>
      <c r="AZ134" s="29">
        <f t="shared" si="4"/>
        <v>0.38355333262009983</v>
      </c>
    </row>
    <row r="135" spans="1:52" x14ac:dyDescent="0.2">
      <c r="A135" s="47" t="s">
        <v>50</v>
      </c>
      <c r="B135" s="29" t="s">
        <v>191</v>
      </c>
      <c r="C135" s="29" t="s">
        <v>1449</v>
      </c>
      <c r="D135" s="29" t="s">
        <v>1450</v>
      </c>
      <c r="E135" s="29" t="s">
        <v>1451</v>
      </c>
      <c r="F135" s="29">
        <v>1.7442E-6</v>
      </c>
      <c r="G135" s="29">
        <v>0</v>
      </c>
      <c r="H135" s="29">
        <v>1</v>
      </c>
      <c r="I135" s="29">
        <v>1</v>
      </c>
      <c r="J135" s="29">
        <v>2</v>
      </c>
      <c r="K135" s="29" t="s">
        <v>190</v>
      </c>
      <c r="L135" s="29" t="s">
        <v>1452</v>
      </c>
      <c r="M135" s="29">
        <v>0</v>
      </c>
      <c r="N135" s="29">
        <v>2881.41437</v>
      </c>
      <c r="O135" s="29">
        <v>0</v>
      </c>
      <c r="P135" s="29">
        <v>158.5</v>
      </c>
      <c r="Q135" s="29">
        <v>162.19999999999999</v>
      </c>
      <c r="R135" s="29">
        <v>5.41</v>
      </c>
      <c r="S135" s="29">
        <v>9.0500000000000007</v>
      </c>
      <c r="T135" s="29" t="s">
        <v>51</v>
      </c>
      <c r="U135" s="29" t="s">
        <v>50</v>
      </c>
      <c r="V135" s="29" t="s">
        <v>50</v>
      </c>
      <c r="W135" s="29" t="s">
        <v>50</v>
      </c>
      <c r="X135" s="29" t="s">
        <v>50</v>
      </c>
      <c r="Y135" s="29" t="s">
        <v>50</v>
      </c>
      <c r="Z135" s="29" t="s">
        <v>50</v>
      </c>
      <c r="AA135" s="29" t="s">
        <v>50</v>
      </c>
      <c r="AB135" s="29" t="s">
        <v>50</v>
      </c>
      <c r="AC135" s="29" t="s">
        <v>50</v>
      </c>
      <c r="AD135" s="29" t="s">
        <v>50</v>
      </c>
      <c r="AE135" s="29" t="s">
        <v>50</v>
      </c>
      <c r="AF135" s="29" t="s">
        <v>50</v>
      </c>
      <c r="AG135" s="29">
        <v>0.2</v>
      </c>
      <c r="AH135" s="29">
        <v>0.2</v>
      </c>
      <c r="AI135" s="29">
        <v>0</v>
      </c>
      <c r="AJ135" s="29">
        <v>0</v>
      </c>
      <c r="AK135" s="29">
        <v>1.5949999999999999E-7</v>
      </c>
      <c r="AL135" s="29">
        <v>3.3739999999999999E-5</v>
      </c>
      <c r="AM135" s="29">
        <v>4.6100000000000003</v>
      </c>
      <c r="AN135" s="29">
        <v>36</v>
      </c>
      <c r="AO135" s="29">
        <v>155.80000000000001</v>
      </c>
      <c r="AP135" s="29">
        <v>167.2</v>
      </c>
      <c r="AQ135" s="29">
        <v>155.1</v>
      </c>
      <c r="AR135" s="29">
        <v>161.19999999999999</v>
      </c>
      <c r="AS135" s="29">
        <v>163.5</v>
      </c>
      <c r="AT135" s="29">
        <v>162.80000000000001</v>
      </c>
      <c r="AU135" s="29">
        <v>162.19999999999999</v>
      </c>
      <c r="AV135" s="29">
        <v>137.4</v>
      </c>
      <c r="AW135" s="29">
        <v>140.5</v>
      </c>
      <c r="AX135" s="29">
        <v>167.2</v>
      </c>
      <c r="AY135" s="29">
        <f t="shared" si="5"/>
        <v>0.95926756352765308</v>
      </c>
      <c r="AZ135" s="29">
        <f t="shared" si="4"/>
        <v>0.30381028994761955</v>
      </c>
    </row>
    <row r="136" spans="1:52" x14ac:dyDescent="0.2">
      <c r="A136" s="47" t="s">
        <v>50</v>
      </c>
      <c r="B136" s="29" t="s">
        <v>191</v>
      </c>
      <c r="C136" s="29" t="s">
        <v>1453</v>
      </c>
      <c r="D136" s="29" t="s">
        <v>1454</v>
      </c>
      <c r="E136" s="29" t="s">
        <v>1455</v>
      </c>
      <c r="F136" s="29">
        <v>1.9153199999999998E-6</v>
      </c>
      <c r="G136" s="29">
        <v>0</v>
      </c>
      <c r="H136" s="29">
        <v>1</v>
      </c>
      <c r="I136" s="29">
        <v>1</v>
      </c>
      <c r="J136" s="29">
        <v>4</v>
      </c>
      <c r="K136" s="29" t="s">
        <v>190</v>
      </c>
      <c r="L136" s="29" t="s">
        <v>1456</v>
      </c>
      <c r="M136" s="29">
        <v>0</v>
      </c>
      <c r="N136" s="29">
        <v>3695.7666399999998</v>
      </c>
      <c r="O136" s="29">
        <v>0</v>
      </c>
      <c r="P136" s="29">
        <v>178</v>
      </c>
      <c r="Q136" s="29">
        <v>170.1</v>
      </c>
      <c r="R136" s="29">
        <v>3.61</v>
      </c>
      <c r="S136" s="29">
        <v>10.6</v>
      </c>
      <c r="T136" s="29" t="s">
        <v>51</v>
      </c>
      <c r="U136" s="29" t="s">
        <v>50</v>
      </c>
      <c r="V136" s="29" t="s">
        <v>50</v>
      </c>
      <c r="W136" s="29" t="s">
        <v>50</v>
      </c>
      <c r="X136" s="29" t="s">
        <v>50</v>
      </c>
      <c r="Y136" s="29" t="s">
        <v>50</v>
      </c>
      <c r="Z136" s="29" t="s">
        <v>50</v>
      </c>
      <c r="AA136" s="29" t="s">
        <v>50</v>
      </c>
      <c r="AB136" s="29" t="s">
        <v>50</v>
      </c>
      <c r="AC136" s="29" t="s">
        <v>50</v>
      </c>
      <c r="AD136" s="29" t="s">
        <v>50</v>
      </c>
      <c r="AE136" s="29" t="s">
        <v>50</v>
      </c>
      <c r="AF136" s="29" t="s">
        <v>50</v>
      </c>
      <c r="AG136" s="29">
        <v>-0.19</v>
      </c>
      <c r="AH136" s="29">
        <v>-0.19</v>
      </c>
      <c r="AI136" s="29">
        <v>0</v>
      </c>
      <c r="AJ136" s="29">
        <v>1.4530000000000001E-3</v>
      </c>
      <c r="AK136" s="29">
        <v>1.776E-7</v>
      </c>
      <c r="AL136" s="29">
        <v>2.0729999999999998E-2</v>
      </c>
      <c r="AM136" s="29">
        <v>4.6100000000000003</v>
      </c>
      <c r="AN136" s="29">
        <v>38</v>
      </c>
      <c r="AO136" s="29">
        <v>180.2</v>
      </c>
      <c r="AP136" s="29">
        <v>176.6</v>
      </c>
      <c r="AQ136" s="29">
        <v>179.5</v>
      </c>
      <c r="AR136" s="29">
        <v>172.6</v>
      </c>
      <c r="AS136" s="29">
        <v>169.8</v>
      </c>
      <c r="AT136" s="29">
        <v>203.2</v>
      </c>
      <c r="AU136" s="29">
        <v>194.9</v>
      </c>
      <c r="AV136" s="29">
        <v>170.1</v>
      </c>
      <c r="AW136" s="29">
        <v>164.8</v>
      </c>
      <c r="AX136" s="29">
        <v>161.19999999999999</v>
      </c>
      <c r="AY136" s="29">
        <f t="shared" si="5"/>
        <v>1.0176396950039832</v>
      </c>
      <c r="AZ136" s="29">
        <f t="shared" si="4"/>
        <v>0.68928182178195518</v>
      </c>
    </row>
    <row r="137" spans="1:52" x14ac:dyDescent="0.2">
      <c r="A137" s="47" t="s">
        <v>56</v>
      </c>
      <c r="B137" s="29" t="s">
        <v>193</v>
      </c>
      <c r="C137" s="29" t="s">
        <v>1457</v>
      </c>
      <c r="D137" s="29" t="s">
        <v>1458</v>
      </c>
      <c r="E137" s="29" t="s">
        <v>1459</v>
      </c>
      <c r="F137" s="29">
        <v>0.424595</v>
      </c>
      <c r="G137" s="29">
        <v>3.7470200000000002E-2</v>
      </c>
      <c r="H137" s="29">
        <v>1</v>
      </c>
      <c r="I137" s="29">
        <v>1</v>
      </c>
      <c r="J137" s="29">
        <v>2</v>
      </c>
      <c r="K137" s="29" t="s">
        <v>192</v>
      </c>
      <c r="L137" s="29" t="s">
        <v>1460</v>
      </c>
      <c r="M137" s="29">
        <v>0</v>
      </c>
      <c r="N137" s="29">
        <v>2234.1956500000001</v>
      </c>
      <c r="O137" s="29">
        <v>0</v>
      </c>
      <c r="P137" s="29">
        <v>122</v>
      </c>
      <c r="Q137" s="29">
        <v>118.4</v>
      </c>
      <c r="R137" s="29">
        <v>16.57</v>
      </c>
      <c r="S137" s="29">
        <v>4.4000000000000004</v>
      </c>
      <c r="T137" s="29" t="s">
        <v>51</v>
      </c>
      <c r="U137" s="29" t="s">
        <v>56</v>
      </c>
      <c r="V137" s="29" t="s">
        <v>56</v>
      </c>
      <c r="W137" s="29" t="s">
        <v>56</v>
      </c>
      <c r="X137" s="29" t="s">
        <v>56</v>
      </c>
      <c r="Y137" s="29" t="s">
        <v>56</v>
      </c>
      <c r="Z137" s="29" t="s">
        <v>56</v>
      </c>
      <c r="AA137" s="29" t="s">
        <v>56</v>
      </c>
      <c r="AB137" s="29" t="s">
        <v>56</v>
      </c>
      <c r="AC137" s="29" t="s">
        <v>56</v>
      </c>
      <c r="AD137" s="29" t="s">
        <v>56</v>
      </c>
      <c r="AE137" s="29" t="s">
        <v>973</v>
      </c>
      <c r="AF137" s="29" t="s">
        <v>56</v>
      </c>
      <c r="AG137" s="29" t="s">
        <v>51</v>
      </c>
      <c r="AH137" s="29">
        <v>-0.17</v>
      </c>
      <c r="AI137" s="29" t="s">
        <v>51</v>
      </c>
      <c r="AJ137" s="29">
        <v>1.222E-2</v>
      </c>
      <c r="AK137" s="29" t="s">
        <v>51</v>
      </c>
      <c r="AL137" s="29">
        <v>0.18079999999999999</v>
      </c>
      <c r="AM137" s="29">
        <v>2.09</v>
      </c>
      <c r="AN137" s="29" t="s">
        <v>51</v>
      </c>
      <c r="AO137" s="29">
        <v>113.9</v>
      </c>
      <c r="AP137" s="29">
        <v>136.5</v>
      </c>
      <c r="AQ137" s="29">
        <v>122.2</v>
      </c>
      <c r="AR137" s="29">
        <v>121.9</v>
      </c>
      <c r="AS137" s="29">
        <v>92</v>
      </c>
      <c r="AT137" s="29">
        <v>118.4</v>
      </c>
      <c r="AU137" s="29">
        <v>122</v>
      </c>
      <c r="AV137" s="29">
        <v>109.8</v>
      </c>
      <c r="AW137" s="29">
        <v>122.6</v>
      </c>
      <c r="AX137" s="29">
        <v>116.4</v>
      </c>
      <c r="AY137" s="29">
        <f t="shared" si="5"/>
        <v>1.0046035805626599</v>
      </c>
      <c r="AZ137" s="29">
        <f t="shared" si="4"/>
        <v>0.94217479154371542</v>
      </c>
    </row>
    <row r="138" spans="1:52" x14ac:dyDescent="0.2">
      <c r="A138" s="47" t="s">
        <v>50</v>
      </c>
      <c r="B138" s="29" t="s">
        <v>195</v>
      </c>
      <c r="C138" s="29" t="s">
        <v>1461</v>
      </c>
      <c r="D138" s="29" t="s">
        <v>1034</v>
      </c>
      <c r="E138" s="29" t="s">
        <v>1462</v>
      </c>
      <c r="F138" s="29">
        <v>3.3464899999999999E-2</v>
      </c>
      <c r="G138" s="29">
        <v>1.9352499999999999E-3</v>
      </c>
      <c r="H138" s="29">
        <v>1</v>
      </c>
      <c r="I138" s="29">
        <v>1</v>
      </c>
      <c r="J138" s="29">
        <v>2</v>
      </c>
      <c r="K138" s="29" t="s">
        <v>194</v>
      </c>
      <c r="L138" s="29" t="s">
        <v>1463</v>
      </c>
      <c r="M138" s="29">
        <v>0</v>
      </c>
      <c r="N138" s="29">
        <v>1572.8906899999999</v>
      </c>
      <c r="O138" s="29">
        <v>0</v>
      </c>
      <c r="P138" s="29">
        <v>77.900000000000006</v>
      </c>
      <c r="Q138" s="29">
        <v>78.5</v>
      </c>
      <c r="R138" s="29">
        <v>7.45</v>
      </c>
      <c r="S138" s="29">
        <v>11.35</v>
      </c>
      <c r="T138" s="29" t="s">
        <v>51</v>
      </c>
      <c r="U138" s="29" t="s">
        <v>50</v>
      </c>
      <c r="V138" s="29" t="s">
        <v>50</v>
      </c>
      <c r="W138" s="29" t="s">
        <v>50</v>
      </c>
      <c r="X138" s="29" t="s">
        <v>50</v>
      </c>
      <c r="Y138" s="29" t="s">
        <v>50</v>
      </c>
      <c r="Z138" s="29" t="s">
        <v>50</v>
      </c>
      <c r="AA138" s="29" t="s">
        <v>50</v>
      </c>
      <c r="AB138" s="29" t="s">
        <v>50</v>
      </c>
      <c r="AC138" s="29" t="s">
        <v>50</v>
      </c>
      <c r="AD138" s="29" t="s">
        <v>50</v>
      </c>
      <c r="AE138" s="29" t="s">
        <v>50</v>
      </c>
      <c r="AF138" s="29" t="s">
        <v>56</v>
      </c>
      <c r="AG138" s="29">
        <v>2.09</v>
      </c>
      <c r="AH138" s="29">
        <v>2.09</v>
      </c>
      <c r="AI138" s="29">
        <v>5.5619999999999997E-4</v>
      </c>
      <c r="AJ138" s="29">
        <v>1.6480000000000002E-2</v>
      </c>
      <c r="AK138" s="29">
        <v>9.8390000000000005E-3</v>
      </c>
      <c r="AL138" s="29">
        <v>0.219</v>
      </c>
      <c r="AM138" s="29">
        <v>3.23</v>
      </c>
      <c r="AN138" s="29">
        <v>15</v>
      </c>
      <c r="AO138" s="29">
        <v>78.599999999999994</v>
      </c>
      <c r="AP138" s="29">
        <v>86.9</v>
      </c>
      <c r="AQ138" s="29">
        <v>74.099999999999994</v>
      </c>
      <c r="AR138" s="29">
        <v>69.5</v>
      </c>
      <c r="AS138" s="29">
        <v>78.900000000000006</v>
      </c>
      <c r="AT138" s="29">
        <v>78.5</v>
      </c>
      <c r="AU138" s="29">
        <v>74.5</v>
      </c>
      <c r="AV138" s="29">
        <v>74.7</v>
      </c>
      <c r="AW138" s="29">
        <v>79.400000000000006</v>
      </c>
      <c r="AX138" s="29">
        <v>96.7</v>
      </c>
      <c r="AY138" s="29">
        <f t="shared" si="5"/>
        <v>1.0407216494845362</v>
      </c>
      <c r="AZ138" s="29">
        <f t="shared" si="4"/>
        <v>0.5686575097666382</v>
      </c>
    </row>
    <row r="139" spans="1:52" x14ac:dyDescent="0.2">
      <c r="A139" s="47" t="s">
        <v>50</v>
      </c>
      <c r="B139" s="29" t="s">
        <v>197</v>
      </c>
      <c r="C139" s="29" t="s">
        <v>1464</v>
      </c>
      <c r="D139" s="29" t="s">
        <v>1465</v>
      </c>
      <c r="E139" s="29" t="s">
        <v>1466</v>
      </c>
      <c r="F139" s="29">
        <v>1.89701E-5</v>
      </c>
      <c r="G139" s="29">
        <v>0</v>
      </c>
      <c r="H139" s="29">
        <v>1</v>
      </c>
      <c r="I139" s="29">
        <v>1</v>
      </c>
      <c r="J139" s="29">
        <v>1</v>
      </c>
      <c r="K139" s="29" t="s">
        <v>196</v>
      </c>
      <c r="L139" s="29" t="s">
        <v>1467</v>
      </c>
      <c r="M139" s="29">
        <v>0</v>
      </c>
      <c r="N139" s="29">
        <v>3666.8579399999999</v>
      </c>
      <c r="O139" s="29">
        <v>0</v>
      </c>
      <c r="P139" s="29">
        <v>49.1</v>
      </c>
      <c r="Q139" s="29">
        <v>49.2</v>
      </c>
      <c r="R139" s="29">
        <v>10.46</v>
      </c>
      <c r="S139" s="29">
        <v>9.59</v>
      </c>
      <c r="T139" s="29" t="s">
        <v>51</v>
      </c>
      <c r="U139" s="29" t="s">
        <v>50</v>
      </c>
      <c r="V139" s="29" t="s">
        <v>50</v>
      </c>
      <c r="W139" s="29" t="s">
        <v>50</v>
      </c>
      <c r="X139" s="29" t="s">
        <v>50</v>
      </c>
      <c r="Y139" s="29" t="s">
        <v>50</v>
      </c>
      <c r="Z139" s="29" t="s">
        <v>50</v>
      </c>
      <c r="AA139" s="29" t="s">
        <v>50</v>
      </c>
      <c r="AB139" s="29" t="s">
        <v>50</v>
      </c>
      <c r="AC139" s="29" t="s">
        <v>50</v>
      </c>
      <c r="AD139" s="29" t="s">
        <v>50</v>
      </c>
      <c r="AE139" s="29" t="s">
        <v>50</v>
      </c>
      <c r="AF139" s="29" t="s">
        <v>973</v>
      </c>
      <c r="AG139" s="29">
        <v>14.96</v>
      </c>
      <c r="AH139" s="29" t="s">
        <v>51</v>
      </c>
      <c r="AI139" s="29">
        <v>0</v>
      </c>
      <c r="AJ139" s="29" t="s">
        <v>51</v>
      </c>
      <c r="AK139" s="29">
        <v>2.2970000000000002E-6</v>
      </c>
      <c r="AL139" s="29" t="s">
        <v>51</v>
      </c>
      <c r="AM139" s="29" t="s">
        <v>51</v>
      </c>
      <c r="AN139" s="29">
        <v>29</v>
      </c>
      <c r="AO139" s="29">
        <v>55.4</v>
      </c>
      <c r="AP139" s="29">
        <v>46.6</v>
      </c>
      <c r="AQ139" s="29">
        <v>53</v>
      </c>
      <c r="AR139" s="29">
        <v>45.4</v>
      </c>
      <c r="AS139" s="29">
        <v>51.7</v>
      </c>
      <c r="AT139" s="29">
        <v>43.9</v>
      </c>
      <c r="AU139" s="29">
        <v>49.2</v>
      </c>
      <c r="AV139" s="29">
        <v>46.2</v>
      </c>
      <c r="AW139" s="29">
        <v>55.2</v>
      </c>
      <c r="AX139" s="29">
        <v>53.5</v>
      </c>
      <c r="AY139" s="29">
        <f t="shared" si="5"/>
        <v>0.9837366124553748</v>
      </c>
      <c r="AZ139" s="29">
        <f t="shared" si="4"/>
        <v>0.83759022440238229</v>
      </c>
    </row>
    <row r="140" spans="1:52" x14ac:dyDescent="0.2">
      <c r="A140" s="47" t="s">
        <v>56</v>
      </c>
      <c r="B140" s="29" t="s">
        <v>199</v>
      </c>
      <c r="C140" s="29" t="s">
        <v>1468</v>
      </c>
      <c r="D140" s="29" t="s">
        <v>1469</v>
      </c>
      <c r="E140" s="29" t="s">
        <v>1470</v>
      </c>
      <c r="F140" s="29">
        <v>0.39244400000000002</v>
      </c>
      <c r="G140" s="29">
        <v>3.3175700000000002E-2</v>
      </c>
      <c r="H140" s="29">
        <v>1</v>
      </c>
      <c r="I140" s="29">
        <v>1</v>
      </c>
      <c r="J140" s="29">
        <v>1</v>
      </c>
      <c r="K140" s="29" t="s">
        <v>198</v>
      </c>
      <c r="L140" s="29" t="s">
        <v>1471</v>
      </c>
      <c r="M140" s="29">
        <v>0</v>
      </c>
      <c r="N140" s="29">
        <v>2885.56943</v>
      </c>
      <c r="O140" s="29">
        <v>0</v>
      </c>
      <c r="P140" s="29">
        <v>84.2</v>
      </c>
      <c r="Q140" s="29">
        <v>73.900000000000006</v>
      </c>
      <c r="R140" s="29">
        <v>10.43</v>
      </c>
      <c r="S140" s="29">
        <v>16.12</v>
      </c>
      <c r="T140" s="29" t="s">
        <v>51</v>
      </c>
      <c r="U140" s="29" t="s">
        <v>56</v>
      </c>
      <c r="V140" s="29" t="s">
        <v>56</v>
      </c>
      <c r="W140" s="29" t="s">
        <v>56</v>
      </c>
      <c r="X140" s="29" t="s">
        <v>56</v>
      </c>
      <c r="Y140" s="29" t="s">
        <v>56</v>
      </c>
      <c r="Z140" s="29" t="s">
        <v>56</v>
      </c>
      <c r="AA140" s="29" t="s">
        <v>56</v>
      </c>
      <c r="AB140" s="29" t="s">
        <v>56</v>
      </c>
      <c r="AC140" s="29" t="s">
        <v>56</v>
      </c>
      <c r="AD140" s="29" t="s">
        <v>56</v>
      </c>
      <c r="AE140" s="29" t="s">
        <v>973</v>
      </c>
      <c r="AF140" s="29" t="s">
        <v>56</v>
      </c>
      <c r="AG140" s="29" t="s">
        <v>51</v>
      </c>
      <c r="AH140" s="29">
        <v>0.08</v>
      </c>
      <c r="AI140" s="29" t="s">
        <v>51</v>
      </c>
      <c r="AJ140" s="29">
        <v>1.064E-2</v>
      </c>
      <c r="AK140" s="29" t="s">
        <v>51</v>
      </c>
      <c r="AL140" s="29">
        <v>0.1628</v>
      </c>
      <c r="AM140" s="29">
        <v>3.02</v>
      </c>
      <c r="AN140" s="29" t="s">
        <v>51</v>
      </c>
      <c r="AO140" s="29">
        <v>67</v>
      </c>
      <c r="AP140" s="29">
        <v>79.5</v>
      </c>
      <c r="AQ140" s="29">
        <v>80.5</v>
      </c>
      <c r="AR140" s="29">
        <v>88.9</v>
      </c>
      <c r="AS140" s="29">
        <v>88.1</v>
      </c>
      <c r="AT140" s="29">
        <v>61.7</v>
      </c>
      <c r="AU140" s="29">
        <v>66.900000000000006</v>
      </c>
      <c r="AV140" s="29">
        <v>73.900000000000006</v>
      </c>
      <c r="AW140" s="29">
        <v>93</v>
      </c>
      <c r="AX140" s="29">
        <v>79.3</v>
      </c>
      <c r="AY140" s="29">
        <f t="shared" si="5"/>
        <v>0.92772277227722788</v>
      </c>
      <c r="AZ140" s="29">
        <f t="shared" si="4"/>
        <v>0.1032226859307496</v>
      </c>
    </row>
    <row r="141" spans="1:52" x14ac:dyDescent="0.2">
      <c r="A141" s="47" t="s">
        <v>50</v>
      </c>
      <c r="B141" s="29" t="s">
        <v>201</v>
      </c>
      <c r="C141" s="29" t="s">
        <v>1472</v>
      </c>
      <c r="D141" s="29" t="s">
        <v>1473</v>
      </c>
      <c r="E141" s="29" t="s">
        <v>1474</v>
      </c>
      <c r="F141" s="29">
        <v>5.8723499999999997E-4</v>
      </c>
      <c r="G141" s="29">
        <v>0</v>
      </c>
      <c r="H141" s="29">
        <v>1</v>
      </c>
      <c r="I141" s="29">
        <v>1</v>
      </c>
      <c r="J141" s="29">
        <v>2</v>
      </c>
      <c r="K141" s="29" t="s">
        <v>200</v>
      </c>
      <c r="L141" s="29" t="s">
        <v>1475</v>
      </c>
      <c r="M141" s="29">
        <v>0</v>
      </c>
      <c r="N141" s="29">
        <v>2834.4282499999999</v>
      </c>
      <c r="O141" s="29">
        <v>0</v>
      </c>
      <c r="P141" s="29" t="s">
        <v>51</v>
      </c>
      <c r="Q141" s="29" t="s">
        <v>51</v>
      </c>
      <c r="R141" s="29" t="s">
        <v>51</v>
      </c>
      <c r="S141" s="29" t="s">
        <v>51</v>
      </c>
      <c r="T141" s="29" t="s">
        <v>982</v>
      </c>
      <c r="U141" s="29" t="s">
        <v>50</v>
      </c>
      <c r="V141" s="29" t="s">
        <v>50</v>
      </c>
      <c r="W141" s="29" t="s">
        <v>50</v>
      </c>
      <c r="X141" s="29" t="s">
        <v>50</v>
      </c>
      <c r="Y141" s="29" t="s">
        <v>50</v>
      </c>
      <c r="Z141" s="29" t="s">
        <v>50</v>
      </c>
      <c r="AA141" s="29" t="s">
        <v>50</v>
      </c>
      <c r="AB141" s="29" t="s">
        <v>50</v>
      </c>
      <c r="AC141" s="29" t="s">
        <v>50</v>
      </c>
      <c r="AD141" s="29" t="s">
        <v>50</v>
      </c>
      <c r="AE141" s="29" t="s">
        <v>50</v>
      </c>
      <c r="AF141" s="29" t="s">
        <v>973</v>
      </c>
      <c r="AG141" s="29">
        <v>12.44</v>
      </c>
      <c r="AH141" s="29" t="s">
        <v>51</v>
      </c>
      <c r="AI141" s="29">
        <v>0</v>
      </c>
      <c r="AJ141" s="29" t="s">
        <v>51</v>
      </c>
      <c r="AK141" s="29">
        <v>1.075E-4</v>
      </c>
      <c r="AL141" s="29" t="s">
        <v>51</v>
      </c>
      <c r="AM141" s="29" t="s">
        <v>51</v>
      </c>
      <c r="AN141" s="29">
        <v>12</v>
      </c>
      <c r="AO141" s="29" t="s">
        <v>51</v>
      </c>
      <c r="AP141" s="29" t="s">
        <v>51</v>
      </c>
      <c r="AQ141" s="29" t="s">
        <v>51</v>
      </c>
      <c r="AR141" s="29" t="s">
        <v>51</v>
      </c>
      <c r="AS141" s="29" t="s">
        <v>51</v>
      </c>
      <c r="AT141" s="29" t="s">
        <v>51</v>
      </c>
      <c r="AU141" s="29" t="s">
        <v>51</v>
      </c>
      <c r="AV141" s="29" t="s">
        <v>51</v>
      </c>
      <c r="AW141" s="29" t="s">
        <v>51</v>
      </c>
      <c r="AX141" s="29" t="s">
        <v>51</v>
      </c>
      <c r="AY141" s="29" t="e">
        <f t="shared" si="5"/>
        <v>#DIV/0!</v>
      </c>
      <c r="AZ141" s="29" t="e">
        <f t="shared" si="4"/>
        <v>#DIV/0!</v>
      </c>
    </row>
    <row r="142" spans="1:52" x14ac:dyDescent="0.2">
      <c r="A142" s="47" t="s">
        <v>50</v>
      </c>
      <c r="B142" s="29" t="s">
        <v>203</v>
      </c>
      <c r="C142" s="29" t="s">
        <v>1476</v>
      </c>
      <c r="D142" s="29" t="s">
        <v>1477</v>
      </c>
      <c r="E142" s="29" t="s">
        <v>1478</v>
      </c>
      <c r="F142" s="29">
        <v>2.8062199999999999E-3</v>
      </c>
      <c r="G142" s="29">
        <v>2.5253100000000001E-4</v>
      </c>
      <c r="H142" s="29">
        <v>1</v>
      </c>
      <c r="I142" s="29">
        <v>1</v>
      </c>
      <c r="J142" s="29">
        <v>1</v>
      </c>
      <c r="K142" s="29" t="s">
        <v>202</v>
      </c>
      <c r="L142" s="29" t="s">
        <v>1479</v>
      </c>
      <c r="M142" s="29">
        <v>0</v>
      </c>
      <c r="N142" s="29">
        <v>2989.5366100000001</v>
      </c>
      <c r="O142" s="29">
        <v>0</v>
      </c>
      <c r="P142" s="29">
        <v>34.5</v>
      </c>
      <c r="Q142" s="29">
        <v>27.6</v>
      </c>
      <c r="R142" s="29">
        <v>20.96</v>
      </c>
      <c r="S142" s="29">
        <v>13.65</v>
      </c>
      <c r="T142" s="29" t="s">
        <v>51</v>
      </c>
      <c r="U142" s="29" t="s">
        <v>50</v>
      </c>
      <c r="V142" s="29" t="s">
        <v>50</v>
      </c>
      <c r="W142" s="29" t="s">
        <v>50</v>
      </c>
      <c r="X142" s="29" t="s">
        <v>50</v>
      </c>
      <c r="Y142" s="29" t="s">
        <v>50</v>
      </c>
      <c r="Z142" s="29" t="s">
        <v>50</v>
      </c>
      <c r="AA142" s="29" t="s">
        <v>50</v>
      </c>
      <c r="AB142" s="29" t="s">
        <v>50</v>
      </c>
      <c r="AC142" s="29" t="s">
        <v>50</v>
      </c>
      <c r="AD142" s="29" t="s">
        <v>50</v>
      </c>
      <c r="AE142" s="29" t="s">
        <v>50</v>
      </c>
      <c r="AF142" s="29" t="s">
        <v>973</v>
      </c>
      <c r="AG142" s="29">
        <v>15</v>
      </c>
      <c r="AH142" s="29" t="s">
        <v>51</v>
      </c>
      <c r="AI142" s="29">
        <v>5.7590000000000003E-5</v>
      </c>
      <c r="AJ142" s="29" t="s">
        <v>51</v>
      </c>
      <c r="AK142" s="29">
        <v>6.1640000000000002E-4</v>
      </c>
      <c r="AL142" s="29" t="s">
        <v>51</v>
      </c>
      <c r="AM142" s="29" t="s">
        <v>51</v>
      </c>
      <c r="AN142" s="29">
        <v>32</v>
      </c>
      <c r="AO142" s="29">
        <v>42</v>
      </c>
      <c r="AP142" s="29">
        <v>32.799999999999997</v>
      </c>
      <c r="AQ142" s="29">
        <v>37.4</v>
      </c>
      <c r="AR142" s="29">
        <v>21.7</v>
      </c>
      <c r="AS142" s="29">
        <v>30.4</v>
      </c>
      <c r="AT142" s="29">
        <v>26</v>
      </c>
      <c r="AU142" s="29">
        <v>27.6</v>
      </c>
      <c r="AV142" s="29">
        <v>25.2</v>
      </c>
      <c r="AW142" s="29">
        <v>35</v>
      </c>
      <c r="AX142" s="29">
        <v>28.4</v>
      </c>
      <c r="AY142" s="29">
        <f t="shared" si="5"/>
        <v>0.86548995739500911</v>
      </c>
      <c r="AZ142" s="29">
        <f t="shared" si="4"/>
        <v>0.43292957353910427</v>
      </c>
    </row>
    <row r="143" spans="1:52" x14ac:dyDescent="0.2">
      <c r="A143" s="47" t="s">
        <v>56</v>
      </c>
      <c r="B143" s="29" t="s">
        <v>205</v>
      </c>
      <c r="C143" s="29" t="s">
        <v>1480</v>
      </c>
      <c r="D143" s="29" t="s">
        <v>966</v>
      </c>
      <c r="E143" s="29" t="s">
        <v>1481</v>
      </c>
      <c r="F143" s="29">
        <v>0.27944999999999998</v>
      </c>
      <c r="G143" s="29">
        <v>2.1272900000000001E-2</v>
      </c>
      <c r="H143" s="29">
        <v>1</v>
      </c>
      <c r="I143" s="29">
        <v>1</v>
      </c>
      <c r="J143" s="29">
        <v>1</v>
      </c>
      <c r="K143" s="29" t="s">
        <v>204</v>
      </c>
      <c r="L143" s="29" t="s">
        <v>1482</v>
      </c>
      <c r="M143" s="29">
        <v>0</v>
      </c>
      <c r="N143" s="29">
        <v>2097.10655</v>
      </c>
      <c r="O143" s="29">
        <v>0</v>
      </c>
      <c r="P143" s="29" t="s">
        <v>51</v>
      </c>
      <c r="Q143" s="29" t="s">
        <v>51</v>
      </c>
      <c r="R143" s="29" t="s">
        <v>51</v>
      </c>
      <c r="S143" s="29" t="s">
        <v>51</v>
      </c>
      <c r="T143" s="29" t="s">
        <v>982</v>
      </c>
      <c r="U143" s="29" t="s">
        <v>50</v>
      </c>
      <c r="V143" s="29" t="s">
        <v>50</v>
      </c>
      <c r="W143" s="29" t="s">
        <v>50</v>
      </c>
      <c r="X143" s="29" t="s">
        <v>50</v>
      </c>
      <c r="Y143" s="29" t="s">
        <v>50</v>
      </c>
      <c r="Z143" s="29" t="s">
        <v>50</v>
      </c>
      <c r="AA143" s="29" t="s">
        <v>50</v>
      </c>
      <c r="AB143" s="29" t="s">
        <v>50</v>
      </c>
      <c r="AC143" s="29" t="s">
        <v>50</v>
      </c>
      <c r="AD143" s="29" t="s">
        <v>50</v>
      </c>
      <c r="AE143" s="29" t="s">
        <v>973</v>
      </c>
      <c r="AF143" s="29" t="s">
        <v>50</v>
      </c>
      <c r="AG143" s="29" t="s">
        <v>51</v>
      </c>
      <c r="AH143" s="29">
        <v>-1.51</v>
      </c>
      <c r="AI143" s="29" t="s">
        <v>51</v>
      </c>
      <c r="AJ143" s="29">
        <v>6.6860000000000001E-3</v>
      </c>
      <c r="AK143" s="29" t="s">
        <v>51</v>
      </c>
      <c r="AL143" s="29">
        <v>0.1008</v>
      </c>
      <c r="AM143" s="29">
        <v>1.31</v>
      </c>
      <c r="AN143" s="29" t="s">
        <v>51</v>
      </c>
      <c r="AO143" s="29" t="s">
        <v>51</v>
      </c>
      <c r="AP143" s="29" t="s">
        <v>51</v>
      </c>
      <c r="AQ143" s="29" t="s">
        <v>51</v>
      </c>
      <c r="AR143" s="29" t="s">
        <v>51</v>
      </c>
      <c r="AS143" s="29" t="s">
        <v>51</v>
      </c>
      <c r="AT143" s="29" t="s">
        <v>51</v>
      </c>
      <c r="AU143" s="29" t="s">
        <v>51</v>
      </c>
      <c r="AV143" s="29" t="s">
        <v>51</v>
      </c>
      <c r="AW143" s="29" t="s">
        <v>51</v>
      </c>
      <c r="AX143" s="29" t="s">
        <v>51</v>
      </c>
      <c r="AY143" s="29" t="e">
        <f t="shared" si="5"/>
        <v>#DIV/0!</v>
      </c>
      <c r="AZ143" s="29" t="e">
        <f t="shared" si="4"/>
        <v>#DIV/0!</v>
      </c>
    </row>
    <row r="144" spans="1:52" x14ac:dyDescent="0.2">
      <c r="A144" s="47" t="s">
        <v>56</v>
      </c>
      <c r="B144" s="29" t="s">
        <v>205</v>
      </c>
      <c r="C144" s="29" t="s">
        <v>1483</v>
      </c>
      <c r="D144" s="29" t="s">
        <v>1484</v>
      </c>
      <c r="E144" s="29" t="s">
        <v>1485</v>
      </c>
      <c r="F144" s="29">
        <v>0.33348</v>
      </c>
      <c r="G144" s="29">
        <v>2.6401000000000001E-2</v>
      </c>
      <c r="H144" s="29">
        <v>1</v>
      </c>
      <c r="I144" s="29">
        <v>1</v>
      </c>
      <c r="J144" s="29">
        <v>2</v>
      </c>
      <c r="K144" s="29" t="s">
        <v>204</v>
      </c>
      <c r="L144" s="29" t="s">
        <v>1486</v>
      </c>
      <c r="M144" s="29">
        <v>0</v>
      </c>
      <c r="N144" s="29">
        <v>3183.67751</v>
      </c>
      <c r="O144" s="29">
        <v>0</v>
      </c>
      <c r="P144" s="29">
        <v>8.8000000000000007</v>
      </c>
      <c r="Q144" s="29">
        <v>10.4</v>
      </c>
      <c r="R144" s="29">
        <v>26.45</v>
      </c>
      <c r="S144" s="29">
        <v>12.36</v>
      </c>
      <c r="T144" s="29" t="s">
        <v>51</v>
      </c>
      <c r="U144" s="29" t="s">
        <v>50</v>
      </c>
      <c r="V144" s="29" t="s">
        <v>50</v>
      </c>
      <c r="W144" s="29" t="s">
        <v>50</v>
      </c>
      <c r="X144" s="29" t="s">
        <v>50</v>
      </c>
      <c r="Y144" s="29" t="s">
        <v>50</v>
      </c>
      <c r="Z144" s="29" t="s">
        <v>50</v>
      </c>
      <c r="AA144" s="29" t="s">
        <v>50</v>
      </c>
      <c r="AB144" s="29" t="s">
        <v>50</v>
      </c>
      <c r="AC144" s="29" t="s">
        <v>50</v>
      </c>
      <c r="AD144" s="29" t="s">
        <v>50</v>
      </c>
      <c r="AE144" s="29" t="s">
        <v>973</v>
      </c>
      <c r="AF144" s="29" t="s">
        <v>50</v>
      </c>
      <c r="AG144" s="29" t="s">
        <v>51</v>
      </c>
      <c r="AH144" s="29">
        <v>-1.73</v>
      </c>
      <c r="AI144" s="29" t="s">
        <v>51</v>
      </c>
      <c r="AJ144" s="29">
        <v>8.4209999999999997E-3</v>
      </c>
      <c r="AK144" s="29" t="s">
        <v>51</v>
      </c>
      <c r="AL144" s="29">
        <v>0.1293</v>
      </c>
      <c r="AM144" s="29">
        <v>1.57</v>
      </c>
      <c r="AN144" s="29" t="s">
        <v>51</v>
      </c>
      <c r="AO144" s="29">
        <v>13.3</v>
      </c>
      <c r="AP144" s="29">
        <v>10.8</v>
      </c>
      <c r="AQ144" s="29">
        <v>8.1999999999999993</v>
      </c>
      <c r="AR144" s="29">
        <v>7.4</v>
      </c>
      <c r="AS144" s="29">
        <v>6.6</v>
      </c>
      <c r="AT144" s="29">
        <v>10.199999999999999</v>
      </c>
      <c r="AU144" s="29">
        <v>13.1</v>
      </c>
      <c r="AV144" s="29">
        <v>11.9</v>
      </c>
      <c r="AW144" s="29">
        <v>9.8000000000000007</v>
      </c>
      <c r="AX144" s="29">
        <v>10.4</v>
      </c>
      <c r="AY144" s="29">
        <f t="shared" si="5"/>
        <v>1.1965442764578833</v>
      </c>
      <c r="AZ144" s="29">
        <f t="shared" si="4"/>
        <v>0.22494659966393585</v>
      </c>
    </row>
    <row r="145" spans="1:52" x14ac:dyDescent="0.2">
      <c r="A145" s="47" t="s">
        <v>56</v>
      </c>
      <c r="B145" s="29" t="s">
        <v>207</v>
      </c>
      <c r="C145" s="29" t="s">
        <v>1487</v>
      </c>
      <c r="D145" s="29" t="s">
        <v>1488</v>
      </c>
      <c r="E145" s="29" t="s">
        <v>1489</v>
      </c>
      <c r="F145" s="29">
        <v>0.37821199999999999</v>
      </c>
      <c r="G145" s="29">
        <v>3.1576399999999998E-2</v>
      </c>
      <c r="H145" s="29">
        <v>1</v>
      </c>
      <c r="I145" s="29">
        <v>1</v>
      </c>
      <c r="J145" s="29">
        <v>1</v>
      </c>
      <c r="K145" s="29" t="s">
        <v>206</v>
      </c>
      <c r="L145" s="29" t="s">
        <v>1490</v>
      </c>
      <c r="M145" s="29">
        <v>0</v>
      </c>
      <c r="N145" s="29">
        <v>2404.27099</v>
      </c>
      <c r="O145" s="29">
        <v>0</v>
      </c>
      <c r="P145" s="29">
        <v>55.9</v>
      </c>
      <c r="Q145" s="29">
        <v>51.9</v>
      </c>
      <c r="R145" s="29">
        <v>33.74</v>
      </c>
      <c r="S145" s="29">
        <v>43.8</v>
      </c>
      <c r="T145" s="29" t="s">
        <v>51</v>
      </c>
      <c r="U145" s="29" t="s">
        <v>56</v>
      </c>
      <c r="V145" s="29" t="s">
        <v>56</v>
      </c>
      <c r="W145" s="29" t="s">
        <v>56</v>
      </c>
      <c r="X145" s="29" t="s">
        <v>56</v>
      </c>
      <c r="Y145" s="29" t="s">
        <v>56</v>
      </c>
      <c r="Z145" s="29" t="s">
        <v>56</v>
      </c>
      <c r="AA145" s="29" t="s">
        <v>56</v>
      </c>
      <c r="AB145" s="29" t="s">
        <v>56</v>
      </c>
      <c r="AC145" s="29" t="s">
        <v>56</v>
      </c>
      <c r="AD145" s="29" t="s">
        <v>56</v>
      </c>
      <c r="AE145" s="29" t="s">
        <v>973</v>
      </c>
      <c r="AF145" s="29" t="s">
        <v>56</v>
      </c>
      <c r="AG145" s="29" t="s">
        <v>51</v>
      </c>
      <c r="AH145" s="29">
        <v>3.04</v>
      </c>
      <c r="AI145" s="29" t="s">
        <v>51</v>
      </c>
      <c r="AJ145" s="29">
        <v>1.008E-2</v>
      </c>
      <c r="AK145" s="29" t="s">
        <v>51</v>
      </c>
      <c r="AL145" s="29">
        <v>0.15340000000000001</v>
      </c>
      <c r="AM145" s="29">
        <v>2.59</v>
      </c>
      <c r="AN145" s="29" t="s">
        <v>51</v>
      </c>
      <c r="AO145" s="29">
        <v>43.2</v>
      </c>
      <c r="AP145" s="29">
        <v>90</v>
      </c>
      <c r="AQ145" s="29">
        <v>71.099999999999994</v>
      </c>
      <c r="AR145" s="29">
        <v>36.6</v>
      </c>
      <c r="AS145" s="29">
        <v>63.4</v>
      </c>
      <c r="AT145" s="29">
        <v>110.4</v>
      </c>
      <c r="AU145" s="29">
        <v>44.5</v>
      </c>
      <c r="AV145" s="29">
        <v>57.5</v>
      </c>
      <c r="AW145" s="29">
        <v>51.9</v>
      </c>
      <c r="AX145" s="29">
        <v>47.5</v>
      </c>
      <c r="AY145" s="29">
        <f t="shared" si="5"/>
        <v>1.0246467302004603</v>
      </c>
      <c r="AZ145" s="29">
        <f t="shared" si="4"/>
        <v>0.94097498756323916</v>
      </c>
    </row>
    <row r="146" spans="1:52" x14ac:dyDescent="0.2">
      <c r="A146" s="47" t="s">
        <v>50</v>
      </c>
      <c r="B146" s="29" t="s">
        <v>209</v>
      </c>
      <c r="C146" s="29" t="s">
        <v>1491</v>
      </c>
      <c r="D146" s="29" t="s">
        <v>1492</v>
      </c>
      <c r="E146" s="29" t="s">
        <v>1493</v>
      </c>
      <c r="F146" s="29">
        <v>0.135995</v>
      </c>
      <c r="G146" s="29">
        <v>9.7306500000000004E-3</v>
      </c>
      <c r="H146" s="29">
        <v>1</v>
      </c>
      <c r="I146" s="29">
        <v>1</v>
      </c>
      <c r="J146" s="29">
        <v>1</v>
      </c>
      <c r="K146" s="29" t="s">
        <v>208</v>
      </c>
      <c r="L146" s="29" t="s">
        <v>1494</v>
      </c>
      <c r="M146" s="29">
        <v>0</v>
      </c>
      <c r="N146" s="29">
        <v>3788.7911100000001</v>
      </c>
      <c r="O146" s="29">
        <v>0</v>
      </c>
      <c r="P146" s="29" t="s">
        <v>51</v>
      </c>
      <c r="Q146" s="29" t="s">
        <v>51</v>
      </c>
      <c r="R146" s="29" t="s">
        <v>51</v>
      </c>
      <c r="S146" s="29" t="s">
        <v>51</v>
      </c>
      <c r="T146" s="29" t="s">
        <v>1495</v>
      </c>
      <c r="U146" s="29" t="s">
        <v>50</v>
      </c>
      <c r="V146" s="29" t="s">
        <v>50</v>
      </c>
      <c r="W146" s="29" t="s">
        <v>50</v>
      </c>
      <c r="X146" s="29" t="s">
        <v>50</v>
      </c>
      <c r="Y146" s="29" t="s">
        <v>50</v>
      </c>
      <c r="Z146" s="29" t="s">
        <v>50</v>
      </c>
      <c r="AA146" s="29" t="s">
        <v>50</v>
      </c>
      <c r="AB146" s="29" t="s">
        <v>50</v>
      </c>
      <c r="AC146" s="29" t="s">
        <v>50</v>
      </c>
      <c r="AD146" s="29" t="s">
        <v>50</v>
      </c>
      <c r="AE146" s="29" t="s">
        <v>973</v>
      </c>
      <c r="AF146" s="29" t="s">
        <v>50</v>
      </c>
      <c r="AG146" s="29" t="s">
        <v>51</v>
      </c>
      <c r="AH146" s="29">
        <v>4.29</v>
      </c>
      <c r="AI146" s="29" t="s">
        <v>51</v>
      </c>
      <c r="AJ146" s="29">
        <v>2.9459999999999998E-3</v>
      </c>
      <c r="AK146" s="29" t="s">
        <v>51</v>
      </c>
      <c r="AL146" s="29">
        <v>3.8379999999999997E-2</v>
      </c>
      <c r="AM146" s="29">
        <v>4.3600000000000003</v>
      </c>
      <c r="AN146" s="29" t="s">
        <v>51</v>
      </c>
      <c r="AO146" s="29" t="s">
        <v>51</v>
      </c>
      <c r="AP146" s="29" t="s">
        <v>51</v>
      </c>
      <c r="AQ146" s="29" t="s">
        <v>51</v>
      </c>
      <c r="AR146" s="29" t="s">
        <v>51</v>
      </c>
      <c r="AS146" s="29" t="s">
        <v>51</v>
      </c>
      <c r="AT146" s="29" t="s">
        <v>51</v>
      </c>
      <c r="AU146" s="29" t="s">
        <v>51</v>
      </c>
      <c r="AV146" s="29" t="s">
        <v>51</v>
      </c>
      <c r="AW146" s="29" t="s">
        <v>51</v>
      </c>
      <c r="AX146" s="29" t="s">
        <v>51</v>
      </c>
      <c r="AY146" s="29" t="e">
        <f t="shared" si="5"/>
        <v>#DIV/0!</v>
      </c>
      <c r="AZ146" s="29" t="e">
        <f t="shared" si="4"/>
        <v>#DIV/0!</v>
      </c>
    </row>
    <row r="147" spans="1:52" x14ac:dyDescent="0.2">
      <c r="A147" s="47" t="s">
        <v>50</v>
      </c>
      <c r="B147" s="29" t="s">
        <v>211</v>
      </c>
      <c r="C147" s="29" t="s">
        <v>1496</v>
      </c>
      <c r="D147" s="29" t="s">
        <v>1497</v>
      </c>
      <c r="E147" s="29" t="s">
        <v>1498</v>
      </c>
      <c r="F147" s="29">
        <v>8.88445E-5</v>
      </c>
      <c r="G147" s="29">
        <v>0</v>
      </c>
      <c r="H147" s="29">
        <v>1</v>
      </c>
      <c r="I147" s="29">
        <v>3</v>
      </c>
      <c r="J147" s="29">
        <v>4</v>
      </c>
      <c r="K147" s="29" t="s">
        <v>210</v>
      </c>
      <c r="L147" s="29" t="s">
        <v>1499</v>
      </c>
      <c r="M147" s="29">
        <v>0</v>
      </c>
      <c r="N147" s="29">
        <v>2879.4503599999998</v>
      </c>
      <c r="O147" s="29">
        <v>0</v>
      </c>
      <c r="P147" s="29">
        <v>131</v>
      </c>
      <c r="Q147" s="29">
        <v>133.9</v>
      </c>
      <c r="R147" s="29">
        <v>5.86</v>
      </c>
      <c r="S147" s="29">
        <v>6.09</v>
      </c>
      <c r="T147" s="29" t="s">
        <v>51</v>
      </c>
      <c r="U147" s="29" t="s">
        <v>50</v>
      </c>
      <c r="V147" s="29" t="s">
        <v>50</v>
      </c>
      <c r="W147" s="29" t="s">
        <v>50</v>
      </c>
      <c r="X147" s="29" t="s">
        <v>50</v>
      </c>
      <c r="Y147" s="29" t="s">
        <v>50</v>
      </c>
      <c r="Z147" s="29" t="s">
        <v>50</v>
      </c>
      <c r="AA147" s="29" t="s">
        <v>50</v>
      </c>
      <c r="AB147" s="29" t="s">
        <v>50</v>
      </c>
      <c r="AC147" s="29" t="s">
        <v>50</v>
      </c>
      <c r="AD147" s="29" t="s">
        <v>50</v>
      </c>
      <c r="AE147" s="29" t="s">
        <v>50</v>
      </c>
      <c r="AF147" s="29" t="s">
        <v>50</v>
      </c>
      <c r="AG147" s="29">
        <v>-1</v>
      </c>
      <c r="AH147" s="29">
        <v>-1</v>
      </c>
      <c r="AI147" s="29">
        <v>0</v>
      </c>
      <c r="AJ147" s="29">
        <v>1.1960000000000001E-5</v>
      </c>
      <c r="AK147" s="29">
        <v>1.296E-5</v>
      </c>
      <c r="AL147" s="29">
        <v>1.0179999999999999E-4</v>
      </c>
      <c r="AM147" s="29">
        <v>3.85</v>
      </c>
      <c r="AN147" s="29">
        <v>21</v>
      </c>
      <c r="AO147" s="29">
        <v>135.6</v>
      </c>
      <c r="AP147" s="29">
        <v>134.19999999999999</v>
      </c>
      <c r="AQ147" s="29">
        <v>133.6</v>
      </c>
      <c r="AR147" s="29">
        <v>115.2</v>
      </c>
      <c r="AS147" s="29">
        <v>128.5</v>
      </c>
      <c r="AT147" s="29">
        <v>139.1</v>
      </c>
      <c r="AU147" s="29">
        <v>133.9</v>
      </c>
      <c r="AV147" s="29">
        <v>122.7</v>
      </c>
      <c r="AW147" s="29">
        <v>121.1</v>
      </c>
      <c r="AX147" s="29">
        <v>134.69999999999999</v>
      </c>
      <c r="AY147" s="29">
        <f t="shared" si="5"/>
        <v>1.0067995673002628</v>
      </c>
      <c r="AZ147" s="29">
        <f t="shared" si="4"/>
        <v>0.79485191048755366</v>
      </c>
    </row>
    <row r="148" spans="1:52" x14ac:dyDescent="0.2">
      <c r="A148" s="47" t="s">
        <v>56</v>
      </c>
      <c r="B148" s="29" t="s">
        <v>213</v>
      </c>
      <c r="C148" s="29" t="s">
        <v>1500</v>
      </c>
      <c r="D148" s="29" t="s">
        <v>1501</v>
      </c>
      <c r="E148" s="29" t="s">
        <v>1502</v>
      </c>
      <c r="F148" s="29">
        <v>0.445274</v>
      </c>
      <c r="G148" s="29">
        <v>4.0556399999999999E-2</v>
      </c>
      <c r="H148" s="29">
        <v>1</v>
      </c>
      <c r="I148" s="29">
        <v>3</v>
      </c>
      <c r="J148" s="29">
        <v>2</v>
      </c>
      <c r="K148" s="29" t="s">
        <v>212</v>
      </c>
      <c r="L148" s="29" t="s">
        <v>1503</v>
      </c>
      <c r="M148" s="29">
        <v>0</v>
      </c>
      <c r="N148" s="29">
        <v>1954.03559</v>
      </c>
      <c r="O148" s="29">
        <v>0</v>
      </c>
      <c r="P148" s="29">
        <v>127.1</v>
      </c>
      <c r="Q148" s="29">
        <v>124.8</v>
      </c>
      <c r="R148" s="29">
        <v>5.67</v>
      </c>
      <c r="S148" s="29">
        <v>10.55</v>
      </c>
      <c r="T148" s="29" t="s">
        <v>51</v>
      </c>
      <c r="U148" s="29" t="s">
        <v>56</v>
      </c>
      <c r="V148" s="29" t="s">
        <v>56</v>
      </c>
      <c r="W148" s="29" t="s">
        <v>56</v>
      </c>
      <c r="X148" s="29" t="s">
        <v>56</v>
      </c>
      <c r="Y148" s="29" t="s">
        <v>56</v>
      </c>
      <c r="Z148" s="29" t="s">
        <v>56</v>
      </c>
      <c r="AA148" s="29" t="s">
        <v>56</v>
      </c>
      <c r="AB148" s="29" t="s">
        <v>56</v>
      </c>
      <c r="AC148" s="29" t="s">
        <v>56</v>
      </c>
      <c r="AD148" s="29" t="s">
        <v>56</v>
      </c>
      <c r="AE148" s="29" t="s">
        <v>56</v>
      </c>
      <c r="AF148" s="29" t="s">
        <v>56</v>
      </c>
      <c r="AG148" s="29">
        <v>1.02</v>
      </c>
      <c r="AH148" s="29">
        <v>0.35</v>
      </c>
      <c r="AI148" s="29">
        <v>4.0370000000000003E-2</v>
      </c>
      <c r="AJ148" s="29">
        <v>1.359E-2</v>
      </c>
      <c r="AK148" s="29">
        <v>0.45490000000000003</v>
      </c>
      <c r="AL148" s="29">
        <v>0.19350000000000001</v>
      </c>
      <c r="AM148" s="29">
        <v>1.89</v>
      </c>
      <c r="AN148" s="29">
        <v>19</v>
      </c>
      <c r="AO148" s="29">
        <v>118.8</v>
      </c>
      <c r="AP148" s="29">
        <v>122.7</v>
      </c>
      <c r="AQ148" s="29">
        <v>133.69999999999999</v>
      </c>
      <c r="AR148" s="29">
        <v>127.9</v>
      </c>
      <c r="AS148" s="29">
        <v>126.2</v>
      </c>
      <c r="AT148" s="29">
        <v>146.80000000000001</v>
      </c>
      <c r="AU148" s="29">
        <v>115.7</v>
      </c>
      <c r="AV148" s="29">
        <v>114.4</v>
      </c>
      <c r="AW148" s="29">
        <v>132.5</v>
      </c>
      <c r="AX148" s="29">
        <v>124.8</v>
      </c>
      <c r="AY148" s="29">
        <f t="shared" si="5"/>
        <v>1.007786429365962</v>
      </c>
      <c r="AZ148" s="29">
        <f t="shared" si="4"/>
        <v>0.90634539545842241</v>
      </c>
    </row>
    <row r="149" spans="1:52" x14ac:dyDescent="0.2">
      <c r="A149" s="47" t="s">
        <v>56</v>
      </c>
      <c r="B149" s="29" t="s">
        <v>215</v>
      </c>
      <c r="C149" s="29" t="s">
        <v>1504</v>
      </c>
      <c r="D149" s="29" t="s">
        <v>975</v>
      </c>
      <c r="E149" s="29" t="s">
        <v>1505</v>
      </c>
      <c r="F149" s="29">
        <v>0.49985299999999999</v>
      </c>
      <c r="G149" s="29">
        <v>4.8114900000000002E-2</v>
      </c>
      <c r="H149" s="29">
        <v>1</v>
      </c>
      <c r="I149" s="29">
        <v>1</v>
      </c>
      <c r="J149" s="29">
        <v>1</v>
      </c>
      <c r="K149" s="29" t="s">
        <v>214</v>
      </c>
      <c r="L149" s="29" t="s">
        <v>1506</v>
      </c>
      <c r="M149" s="29">
        <v>0</v>
      </c>
      <c r="N149" s="29">
        <v>1864.9867099999999</v>
      </c>
      <c r="O149" s="29">
        <v>0</v>
      </c>
      <c r="P149" s="29" t="s">
        <v>51</v>
      </c>
      <c r="Q149" s="29" t="s">
        <v>51</v>
      </c>
      <c r="R149" s="29" t="s">
        <v>51</v>
      </c>
      <c r="S149" s="29" t="s">
        <v>51</v>
      </c>
      <c r="T149" s="29" t="s">
        <v>982</v>
      </c>
      <c r="U149" s="29" t="s">
        <v>56</v>
      </c>
      <c r="V149" s="29" t="s">
        <v>56</v>
      </c>
      <c r="W149" s="29" t="s">
        <v>56</v>
      </c>
      <c r="X149" s="29" t="s">
        <v>56</v>
      </c>
      <c r="Y149" s="29" t="s">
        <v>56</v>
      </c>
      <c r="Z149" s="29" t="s">
        <v>56</v>
      </c>
      <c r="AA149" s="29" t="s">
        <v>56</v>
      </c>
      <c r="AB149" s="29" t="s">
        <v>56</v>
      </c>
      <c r="AC149" s="29" t="s">
        <v>56</v>
      </c>
      <c r="AD149" s="29" t="s">
        <v>56</v>
      </c>
      <c r="AE149" s="29" t="s">
        <v>56</v>
      </c>
      <c r="AF149" s="29" t="s">
        <v>973</v>
      </c>
      <c r="AG149" s="29">
        <v>9.5299999999999994</v>
      </c>
      <c r="AH149" s="29" t="s">
        <v>51</v>
      </c>
      <c r="AI149" s="29">
        <v>1.559E-2</v>
      </c>
      <c r="AJ149" s="29" t="s">
        <v>51</v>
      </c>
      <c r="AK149" s="29">
        <v>0.21299999999999999</v>
      </c>
      <c r="AL149" s="29" t="s">
        <v>51</v>
      </c>
      <c r="AM149" s="29" t="s">
        <v>51</v>
      </c>
      <c r="AN149" s="29">
        <v>8</v>
      </c>
      <c r="AO149" s="29" t="s">
        <v>51</v>
      </c>
      <c r="AP149" s="29" t="s">
        <v>51</v>
      </c>
      <c r="AQ149" s="29" t="s">
        <v>51</v>
      </c>
      <c r="AR149" s="29" t="s">
        <v>51</v>
      </c>
      <c r="AS149" s="29" t="s">
        <v>51</v>
      </c>
      <c r="AT149" s="29" t="s">
        <v>51</v>
      </c>
      <c r="AU149" s="29" t="s">
        <v>51</v>
      </c>
      <c r="AV149" s="29" t="s">
        <v>51</v>
      </c>
      <c r="AW149" s="29" t="s">
        <v>51</v>
      </c>
      <c r="AX149" s="29" t="s">
        <v>51</v>
      </c>
      <c r="AY149" s="29" t="e">
        <f t="shared" si="5"/>
        <v>#DIV/0!</v>
      </c>
      <c r="AZ149" s="29" t="e">
        <f t="shared" si="4"/>
        <v>#DIV/0!</v>
      </c>
    </row>
    <row r="150" spans="1:52" x14ac:dyDescent="0.2">
      <c r="A150" s="47" t="s">
        <v>56</v>
      </c>
      <c r="B150" s="29" t="s">
        <v>217</v>
      </c>
      <c r="C150" s="29" t="s">
        <v>1507</v>
      </c>
      <c r="D150" s="29" t="s">
        <v>1508</v>
      </c>
      <c r="E150" s="29" t="s">
        <v>1509</v>
      </c>
      <c r="F150" s="29">
        <v>0.161166</v>
      </c>
      <c r="G150" s="29">
        <v>1.1481E-2</v>
      </c>
      <c r="H150" s="29">
        <v>1</v>
      </c>
      <c r="I150" s="29">
        <v>3</v>
      </c>
      <c r="J150" s="29">
        <v>1</v>
      </c>
      <c r="K150" s="29" t="s">
        <v>216</v>
      </c>
      <c r="L150" s="29" t="s">
        <v>1510</v>
      </c>
      <c r="M150" s="29">
        <v>0</v>
      </c>
      <c r="N150" s="29">
        <v>1373.80405</v>
      </c>
      <c r="O150" s="29">
        <v>0</v>
      </c>
      <c r="P150" s="29" t="s">
        <v>51</v>
      </c>
      <c r="Q150" s="29" t="s">
        <v>51</v>
      </c>
      <c r="R150" s="29" t="s">
        <v>51</v>
      </c>
      <c r="S150" s="29" t="s">
        <v>51</v>
      </c>
      <c r="T150" s="29" t="s">
        <v>982</v>
      </c>
      <c r="U150" s="29" t="s">
        <v>50</v>
      </c>
      <c r="V150" s="29" t="s">
        <v>50</v>
      </c>
      <c r="W150" s="29" t="s">
        <v>50</v>
      </c>
      <c r="X150" s="29" t="s">
        <v>50</v>
      </c>
      <c r="Y150" s="29" t="s">
        <v>50</v>
      </c>
      <c r="Z150" s="29" t="s">
        <v>50</v>
      </c>
      <c r="AA150" s="29" t="s">
        <v>50</v>
      </c>
      <c r="AB150" s="29" t="s">
        <v>50</v>
      </c>
      <c r="AC150" s="29" t="s">
        <v>50</v>
      </c>
      <c r="AD150" s="29" t="s">
        <v>50</v>
      </c>
      <c r="AE150" s="29" t="s">
        <v>973</v>
      </c>
      <c r="AF150" s="29" t="s">
        <v>50</v>
      </c>
      <c r="AG150" s="29" t="s">
        <v>51</v>
      </c>
      <c r="AH150" s="29">
        <v>-0.72</v>
      </c>
      <c r="AI150" s="29" t="s">
        <v>51</v>
      </c>
      <c r="AJ150" s="29">
        <v>3.532E-3</v>
      </c>
      <c r="AK150" s="29" t="s">
        <v>51</v>
      </c>
      <c r="AL150" s="29">
        <v>4.7759999999999997E-2</v>
      </c>
      <c r="AM150" s="29">
        <v>2.59</v>
      </c>
      <c r="AN150" s="29" t="s">
        <v>51</v>
      </c>
      <c r="AO150" s="29" t="s">
        <v>51</v>
      </c>
      <c r="AP150" s="29" t="s">
        <v>51</v>
      </c>
      <c r="AQ150" s="29" t="s">
        <v>51</v>
      </c>
      <c r="AR150" s="29" t="s">
        <v>51</v>
      </c>
      <c r="AS150" s="29" t="s">
        <v>51</v>
      </c>
      <c r="AT150" s="29" t="s">
        <v>51</v>
      </c>
      <c r="AU150" s="29" t="s">
        <v>51</v>
      </c>
      <c r="AV150" s="29" t="s">
        <v>51</v>
      </c>
      <c r="AW150" s="29" t="s">
        <v>51</v>
      </c>
      <c r="AX150" s="29" t="s">
        <v>51</v>
      </c>
      <c r="AY150" s="29" t="e">
        <f t="shared" si="5"/>
        <v>#DIV/0!</v>
      </c>
      <c r="AZ150" s="29" t="e">
        <f t="shared" si="4"/>
        <v>#DIV/0!</v>
      </c>
    </row>
    <row r="151" spans="1:52" x14ac:dyDescent="0.2">
      <c r="A151" s="47" t="s">
        <v>56</v>
      </c>
      <c r="B151" s="29" t="s">
        <v>219</v>
      </c>
      <c r="C151" s="29" t="s">
        <v>1511</v>
      </c>
      <c r="D151" s="29" t="s">
        <v>1512</v>
      </c>
      <c r="E151" s="29" t="s">
        <v>1513</v>
      </c>
      <c r="F151" s="29">
        <v>0.21795200000000001</v>
      </c>
      <c r="G151" s="29">
        <v>1.59539E-2</v>
      </c>
      <c r="H151" s="29">
        <v>1</v>
      </c>
      <c r="I151" s="29">
        <v>2</v>
      </c>
      <c r="J151" s="29">
        <v>6</v>
      </c>
      <c r="K151" s="29" t="s">
        <v>218</v>
      </c>
      <c r="L151" s="29" t="s">
        <v>1514</v>
      </c>
      <c r="M151" s="29">
        <v>0</v>
      </c>
      <c r="N151" s="29">
        <v>2125.1945300000002</v>
      </c>
      <c r="O151" s="29">
        <v>0</v>
      </c>
      <c r="P151" s="29">
        <v>19.100000000000001</v>
      </c>
      <c r="Q151" s="29">
        <v>16.5</v>
      </c>
      <c r="R151" s="29">
        <v>15.82</v>
      </c>
      <c r="S151" s="29">
        <v>18.670000000000002</v>
      </c>
      <c r="T151" s="29" t="s">
        <v>51</v>
      </c>
      <c r="U151" s="29" t="s">
        <v>50</v>
      </c>
      <c r="V151" s="29" t="s">
        <v>50</v>
      </c>
      <c r="W151" s="29" t="s">
        <v>50</v>
      </c>
      <c r="X151" s="29" t="s">
        <v>50</v>
      </c>
      <c r="Y151" s="29" t="s">
        <v>50</v>
      </c>
      <c r="Z151" s="29" t="s">
        <v>50</v>
      </c>
      <c r="AA151" s="29" t="s">
        <v>50</v>
      </c>
      <c r="AB151" s="29" t="s">
        <v>50</v>
      </c>
      <c r="AC151" s="29" t="s">
        <v>50</v>
      </c>
      <c r="AD151" s="29" t="s">
        <v>50</v>
      </c>
      <c r="AE151" s="29" t="s">
        <v>50</v>
      </c>
      <c r="AF151" s="29" t="s">
        <v>56</v>
      </c>
      <c r="AG151" s="29">
        <v>-4.1900000000000004</v>
      </c>
      <c r="AH151" s="29">
        <v>-3.71</v>
      </c>
      <c r="AI151" s="29">
        <v>4.8399999999999997E-3</v>
      </c>
      <c r="AJ151" s="29">
        <v>1.5689999999999999E-2</v>
      </c>
      <c r="AK151" s="29">
        <v>8.2320000000000004E-2</v>
      </c>
      <c r="AL151" s="29">
        <v>0.21190000000000001</v>
      </c>
      <c r="AM151" s="29">
        <v>1.85</v>
      </c>
      <c r="AN151" s="29">
        <v>1</v>
      </c>
      <c r="AO151" s="29">
        <v>20</v>
      </c>
      <c r="AP151" s="29">
        <v>18.3</v>
      </c>
      <c r="AQ151" s="29">
        <v>21.4</v>
      </c>
      <c r="AR151" s="29">
        <v>16.600000000000001</v>
      </c>
      <c r="AS151" s="29">
        <v>22.2</v>
      </c>
      <c r="AT151" s="29">
        <v>21.5</v>
      </c>
      <c r="AU151" s="29">
        <v>13.1</v>
      </c>
      <c r="AV151" s="29">
        <v>15.1</v>
      </c>
      <c r="AW151" s="29">
        <v>16.5</v>
      </c>
      <c r="AX151" s="29">
        <v>17.7</v>
      </c>
      <c r="AY151" s="29">
        <f t="shared" si="5"/>
        <v>0.85177664974619294</v>
      </c>
      <c r="AZ151" s="29">
        <f t="shared" si="4"/>
        <v>0.12833249165722624</v>
      </c>
    </row>
    <row r="152" spans="1:52" x14ac:dyDescent="0.2">
      <c r="A152" s="47" t="s">
        <v>56</v>
      </c>
      <c r="B152" s="29" t="s">
        <v>221</v>
      </c>
      <c r="C152" s="29" t="s">
        <v>1515</v>
      </c>
      <c r="D152" s="29" t="s">
        <v>1310</v>
      </c>
      <c r="E152" s="29" t="s">
        <v>1516</v>
      </c>
      <c r="F152" s="29">
        <v>0.50268500000000005</v>
      </c>
      <c r="G152" s="29">
        <v>4.8417200000000001E-2</v>
      </c>
      <c r="H152" s="29">
        <v>1</v>
      </c>
      <c r="I152" s="29">
        <v>2</v>
      </c>
      <c r="J152" s="29">
        <v>1</v>
      </c>
      <c r="K152" s="29" t="s">
        <v>220</v>
      </c>
      <c r="L152" s="29" t="s">
        <v>1517</v>
      </c>
      <c r="M152" s="29">
        <v>0</v>
      </c>
      <c r="N152" s="29">
        <v>1430.87716</v>
      </c>
      <c r="O152" s="29">
        <v>0</v>
      </c>
      <c r="P152" s="29">
        <v>184</v>
      </c>
      <c r="Q152" s="29">
        <v>217.5</v>
      </c>
      <c r="R152" s="29">
        <v>18.87</v>
      </c>
      <c r="S152" s="29">
        <v>10</v>
      </c>
      <c r="T152" s="29" t="s">
        <v>51</v>
      </c>
      <c r="U152" s="29" t="s">
        <v>56</v>
      </c>
      <c r="V152" s="29" t="s">
        <v>56</v>
      </c>
      <c r="W152" s="29" t="s">
        <v>56</v>
      </c>
      <c r="X152" s="29" t="s">
        <v>56</v>
      </c>
      <c r="Y152" s="29" t="s">
        <v>56</v>
      </c>
      <c r="Z152" s="29" t="s">
        <v>56</v>
      </c>
      <c r="AA152" s="29" t="s">
        <v>56</v>
      </c>
      <c r="AB152" s="29" t="s">
        <v>56</v>
      </c>
      <c r="AC152" s="29" t="s">
        <v>56</v>
      </c>
      <c r="AD152" s="29" t="s">
        <v>56</v>
      </c>
      <c r="AE152" s="29" t="s">
        <v>1003</v>
      </c>
      <c r="AF152" s="29" t="s">
        <v>56</v>
      </c>
      <c r="AG152" s="29">
        <v>-1.71</v>
      </c>
      <c r="AH152" s="29">
        <v>-0.05</v>
      </c>
      <c r="AI152" s="29">
        <v>0.41710000000000003</v>
      </c>
      <c r="AJ152" s="29">
        <v>1.7729999999999999E-2</v>
      </c>
      <c r="AK152" s="29">
        <v>1</v>
      </c>
      <c r="AL152" s="29">
        <v>0.2298</v>
      </c>
      <c r="AM152" s="29">
        <v>1.95</v>
      </c>
      <c r="AN152" s="29">
        <v>7</v>
      </c>
      <c r="AO152" s="29">
        <v>178.5</v>
      </c>
      <c r="AP152" s="29">
        <v>175.5</v>
      </c>
      <c r="AQ152" s="29">
        <v>226</v>
      </c>
      <c r="AR152" s="29">
        <v>135</v>
      </c>
      <c r="AS152" s="29">
        <v>189.6</v>
      </c>
      <c r="AT152" s="29">
        <v>208.8</v>
      </c>
      <c r="AU152" s="29">
        <v>203.9</v>
      </c>
      <c r="AV152" s="29">
        <v>217.5</v>
      </c>
      <c r="AW152" s="29">
        <v>228.7</v>
      </c>
      <c r="AX152" s="29">
        <v>260.10000000000002</v>
      </c>
      <c r="AY152" s="29">
        <f t="shared" si="5"/>
        <v>1.2370108335175767</v>
      </c>
      <c r="AZ152" s="29">
        <f t="shared" si="4"/>
        <v>7.3886581009604088E-2</v>
      </c>
    </row>
    <row r="153" spans="1:52" x14ac:dyDescent="0.2">
      <c r="A153" s="47" t="s">
        <v>56</v>
      </c>
      <c r="B153" s="29" t="s">
        <v>1518</v>
      </c>
      <c r="C153" s="29" t="s">
        <v>1519</v>
      </c>
      <c r="D153" s="29" t="s">
        <v>1520</v>
      </c>
      <c r="E153" s="29" t="s">
        <v>1521</v>
      </c>
      <c r="F153" s="29">
        <v>0.312639</v>
      </c>
      <c r="G153" s="29">
        <v>2.3848500000000002E-2</v>
      </c>
      <c r="H153" s="29">
        <v>2</v>
      </c>
      <c r="I153" s="29">
        <v>2</v>
      </c>
      <c r="J153" s="29">
        <v>18</v>
      </c>
      <c r="K153" s="29" t="s">
        <v>1522</v>
      </c>
      <c r="L153" s="29" t="s">
        <v>1523</v>
      </c>
      <c r="M153" s="29">
        <v>0</v>
      </c>
      <c r="N153" s="29">
        <v>1555.8190500000001</v>
      </c>
      <c r="O153" s="29">
        <v>0</v>
      </c>
      <c r="P153" s="29">
        <v>1623.8</v>
      </c>
      <c r="Q153" s="29">
        <v>1639.9</v>
      </c>
      <c r="R153" s="29">
        <v>4.1900000000000004</v>
      </c>
      <c r="S153" s="29">
        <v>1.29</v>
      </c>
      <c r="T153" s="29" t="s">
        <v>1100</v>
      </c>
      <c r="U153" s="29" t="s">
        <v>50</v>
      </c>
      <c r="V153" s="29" t="s">
        <v>50</v>
      </c>
      <c r="W153" s="29" t="s">
        <v>50</v>
      </c>
      <c r="X153" s="29" t="s">
        <v>50</v>
      </c>
      <c r="Y153" s="29" t="s">
        <v>50</v>
      </c>
      <c r="Z153" s="29" t="s">
        <v>50</v>
      </c>
      <c r="AA153" s="29" t="s">
        <v>50</v>
      </c>
      <c r="AB153" s="29" t="s">
        <v>50</v>
      </c>
      <c r="AC153" s="29" t="s">
        <v>50</v>
      </c>
      <c r="AD153" s="29" t="s">
        <v>50</v>
      </c>
      <c r="AE153" s="29" t="s">
        <v>50</v>
      </c>
      <c r="AF153" s="29" t="s">
        <v>56</v>
      </c>
      <c r="AG153" s="29">
        <v>-0.9</v>
      </c>
      <c r="AH153" s="29">
        <v>0.62</v>
      </c>
      <c r="AI153" s="29">
        <v>7.6940000000000003E-3</v>
      </c>
      <c r="AJ153" s="29">
        <v>3.1040000000000002E-2</v>
      </c>
      <c r="AK153" s="29">
        <v>0.12609999999999999</v>
      </c>
      <c r="AL153" s="29">
        <v>0.35339999999999999</v>
      </c>
      <c r="AM153" s="29">
        <v>2.02</v>
      </c>
      <c r="AN153" s="29">
        <v>6</v>
      </c>
      <c r="AO153" s="29">
        <v>1553</v>
      </c>
      <c r="AP153" s="29">
        <v>1550.8</v>
      </c>
      <c r="AQ153" s="29">
        <v>1713.1</v>
      </c>
      <c r="AR153" s="29">
        <v>1671.9</v>
      </c>
      <c r="AS153" s="29">
        <v>1589.2</v>
      </c>
      <c r="AT153" s="29">
        <v>1639.9</v>
      </c>
      <c r="AU153" s="29">
        <v>1649.5</v>
      </c>
      <c r="AV153" s="29">
        <v>1658.3</v>
      </c>
      <c r="AW153" s="29">
        <v>1611.3</v>
      </c>
      <c r="AX153" s="29">
        <v>1613.8</v>
      </c>
      <c r="AY153" s="29">
        <f t="shared" si="5"/>
        <v>1.0117355781133943</v>
      </c>
      <c r="AZ153" s="29">
        <f t="shared" si="4"/>
        <v>0.60421608432820217</v>
      </c>
    </row>
    <row r="154" spans="1:52" x14ac:dyDescent="0.2">
      <c r="A154" s="47" t="s">
        <v>56</v>
      </c>
      <c r="B154" s="29" t="s">
        <v>1518</v>
      </c>
      <c r="C154" s="29" t="s">
        <v>1524</v>
      </c>
      <c r="D154" s="29" t="s">
        <v>1355</v>
      </c>
      <c r="E154" s="29" t="s">
        <v>1525</v>
      </c>
      <c r="F154" s="29">
        <v>0.27387800000000001</v>
      </c>
      <c r="G154" s="29">
        <v>2.0765700000000002E-2</v>
      </c>
      <c r="H154" s="29">
        <v>2</v>
      </c>
      <c r="I154" s="29">
        <v>2</v>
      </c>
      <c r="J154" s="29">
        <v>2</v>
      </c>
      <c r="K154" s="29" t="s">
        <v>1522</v>
      </c>
      <c r="L154" s="29" t="s">
        <v>1526</v>
      </c>
      <c r="M154" s="29">
        <v>0</v>
      </c>
      <c r="N154" s="29">
        <v>2008.0436199999999</v>
      </c>
      <c r="O154" s="29">
        <v>0</v>
      </c>
      <c r="P154" s="29">
        <v>91.8</v>
      </c>
      <c r="Q154" s="29">
        <v>90.9</v>
      </c>
      <c r="R154" s="29">
        <v>8.51</v>
      </c>
      <c r="S154" s="29">
        <v>5.73</v>
      </c>
      <c r="T154" s="29" t="s">
        <v>1100</v>
      </c>
      <c r="U154" s="29" t="s">
        <v>50</v>
      </c>
      <c r="V154" s="29" t="s">
        <v>50</v>
      </c>
      <c r="W154" s="29" t="s">
        <v>50</v>
      </c>
      <c r="X154" s="29" t="s">
        <v>50</v>
      </c>
      <c r="Y154" s="29" t="s">
        <v>50</v>
      </c>
      <c r="Z154" s="29" t="s">
        <v>50</v>
      </c>
      <c r="AA154" s="29" t="s">
        <v>50</v>
      </c>
      <c r="AB154" s="29" t="s">
        <v>50</v>
      </c>
      <c r="AC154" s="29" t="s">
        <v>50</v>
      </c>
      <c r="AD154" s="29" t="s">
        <v>50</v>
      </c>
      <c r="AE154" s="29" t="s">
        <v>50</v>
      </c>
      <c r="AF154" s="29" t="s">
        <v>50</v>
      </c>
      <c r="AG154" s="29">
        <v>2.57</v>
      </c>
      <c r="AH154" s="29">
        <v>2.57</v>
      </c>
      <c r="AI154" s="29">
        <v>8.1720000000000004E-3</v>
      </c>
      <c r="AJ154" s="29">
        <v>6.5570000000000003E-3</v>
      </c>
      <c r="AK154" s="29">
        <v>0.13189999999999999</v>
      </c>
      <c r="AL154" s="29">
        <v>9.7769999999999996E-2</v>
      </c>
      <c r="AM154" s="29">
        <v>2.11</v>
      </c>
      <c r="AN154" s="29">
        <v>6</v>
      </c>
      <c r="AO154" s="29">
        <v>82.6</v>
      </c>
      <c r="AP154" s="29">
        <v>89.3</v>
      </c>
      <c r="AQ154" s="29">
        <v>99</v>
      </c>
      <c r="AR154" s="29">
        <v>102.2</v>
      </c>
      <c r="AS154" s="29">
        <v>94.4</v>
      </c>
      <c r="AT154" s="29">
        <v>90.9</v>
      </c>
      <c r="AU154" s="29">
        <v>85</v>
      </c>
      <c r="AV154" s="29">
        <v>96.7</v>
      </c>
      <c r="AW154" s="29">
        <v>94.5</v>
      </c>
      <c r="AX154" s="29">
        <v>85.7</v>
      </c>
      <c r="AY154" s="29">
        <f t="shared" si="5"/>
        <v>0.96855614973262039</v>
      </c>
      <c r="AZ154" s="29">
        <f t="shared" si="4"/>
        <v>0.38779209922592617</v>
      </c>
    </row>
    <row r="155" spans="1:52" x14ac:dyDescent="0.2">
      <c r="A155" s="47" t="s">
        <v>50</v>
      </c>
      <c r="B155" s="29" t="s">
        <v>1518</v>
      </c>
      <c r="C155" s="29" t="s">
        <v>1527</v>
      </c>
      <c r="D155" s="29" t="s">
        <v>1170</v>
      </c>
      <c r="E155" s="29" t="s">
        <v>1528</v>
      </c>
      <c r="F155" s="29">
        <v>8.7711699999999996E-4</v>
      </c>
      <c r="G155" s="29">
        <v>5.0395100000000001E-5</v>
      </c>
      <c r="H155" s="29">
        <v>2</v>
      </c>
      <c r="I155" s="29">
        <v>2</v>
      </c>
      <c r="J155" s="29">
        <v>4</v>
      </c>
      <c r="K155" s="29" t="s">
        <v>1522</v>
      </c>
      <c r="L155" s="29" t="s">
        <v>1529</v>
      </c>
      <c r="M155" s="29">
        <v>0</v>
      </c>
      <c r="N155" s="29">
        <v>1412.82115</v>
      </c>
      <c r="O155" s="29">
        <v>0</v>
      </c>
      <c r="P155" s="29">
        <v>361.1</v>
      </c>
      <c r="Q155" s="29">
        <v>382.6</v>
      </c>
      <c r="R155" s="29">
        <v>20.58</v>
      </c>
      <c r="S155" s="29">
        <v>15.68</v>
      </c>
      <c r="T155" s="29" t="s">
        <v>1100</v>
      </c>
      <c r="U155" s="29" t="s">
        <v>50</v>
      </c>
      <c r="V155" s="29" t="s">
        <v>50</v>
      </c>
      <c r="W155" s="29" t="s">
        <v>50</v>
      </c>
      <c r="X155" s="29" t="s">
        <v>50</v>
      </c>
      <c r="Y155" s="29" t="s">
        <v>50</v>
      </c>
      <c r="Z155" s="29" t="s">
        <v>50</v>
      </c>
      <c r="AA155" s="29" t="s">
        <v>50</v>
      </c>
      <c r="AB155" s="29" t="s">
        <v>50</v>
      </c>
      <c r="AC155" s="29" t="s">
        <v>50</v>
      </c>
      <c r="AD155" s="29" t="s">
        <v>50</v>
      </c>
      <c r="AE155" s="29" t="s">
        <v>50</v>
      </c>
      <c r="AF155" s="29" t="s">
        <v>50</v>
      </c>
      <c r="AG155" s="29">
        <v>-1.42</v>
      </c>
      <c r="AH155" s="29">
        <v>-1.42</v>
      </c>
      <c r="AI155" s="29">
        <v>0</v>
      </c>
      <c r="AJ155" s="29">
        <v>3.2810000000000001E-4</v>
      </c>
      <c r="AK155" s="29">
        <v>1.685E-4</v>
      </c>
      <c r="AL155" s="29">
        <v>4.5310000000000003E-3</v>
      </c>
      <c r="AM155" s="29">
        <v>4.08</v>
      </c>
      <c r="AN155" s="29">
        <v>36</v>
      </c>
      <c r="AO155" s="29">
        <v>510.7</v>
      </c>
      <c r="AP155" s="29">
        <v>374.6</v>
      </c>
      <c r="AQ155" s="29">
        <v>420</v>
      </c>
      <c r="AR155" s="29">
        <v>302.2</v>
      </c>
      <c r="AS155" s="29">
        <v>312.89999999999998</v>
      </c>
      <c r="AT155" s="29">
        <v>428</v>
      </c>
      <c r="AU155" s="29">
        <v>336.2</v>
      </c>
      <c r="AV155" s="29">
        <v>463.7</v>
      </c>
      <c r="AW155" s="29">
        <v>319.89999999999998</v>
      </c>
      <c r="AX155" s="29">
        <v>382.6</v>
      </c>
      <c r="AY155" s="29">
        <f t="shared" si="5"/>
        <v>1.005207248489898</v>
      </c>
      <c r="AZ155" s="29">
        <f t="shared" si="4"/>
        <v>0.94595824681789353</v>
      </c>
    </row>
    <row r="156" spans="1:52" x14ac:dyDescent="0.2">
      <c r="A156" s="47" t="s">
        <v>50</v>
      </c>
      <c r="B156" s="29" t="s">
        <v>223</v>
      </c>
      <c r="C156" s="29" t="s">
        <v>1530</v>
      </c>
      <c r="D156" s="29" t="s">
        <v>1531</v>
      </c>
      <c r="E156" s="29" t="s">
        <v>1532</v>
      </c>
      <c r="F156" s="29">
        <v>0.13706399999999999</v>
      </c>
      <c r="G156" s="29">
        <v>9.7757E-3</v>
      </c>
      <c r="H156" s="29">
        <v>1</v>
      </c>
      <c r="I156" s="29">
        <v>2</v>
      </c>
      <c r="J156" s="29">
        <v>1</v>
      </c>
      <c r="K156" s="29" t="s">
        <v>222</v>
      </c>
      <c r="L156" s="29" t="s">
        <v>1533</v>
      </c>
      <c r="M156" s="29">
        <v>0</v>
      </c>
      <c r="N156" s="29">
        <v>2515.4093499999999</v>
      </c>
      <c r="O156" s="29">
        <v>0</v>
      </c>
      <c r="P156" s="29">
        <v>17.2</v>
      </c>
      <c r="Q156" s="29">
        <v>20.100000000000001</v>
      </c>
      <c r="R156" s="29">
        <v>19.95</v>
      </c>
      <c r="S156" s="29">
        <v>15.67</v>
      </c>
      <c r="T156" s="29" t="s">
        <v>51</v>
      </c>
      <c r="U156" s="29" t="s">
        <v>50</v>
      </c>
      <c r="V156" s="29" t="s">
        <v>50</v>
      </c>
      <c r="W156" s="29" t="s">
        <v>50</v>
      </c>
      <c r="X156" s="29" t="s">
        <v>50</v>
      </c>
      <c r="Y156" s="29" t="s">
        <v>50</v>
      </c>
      <c r="Z156" s="29" t="s">
        <v>50</v>
      </c>
      <c r="AA156" s="29" t="s">
        <v>50</v>
      </c>
      <c r="AB156" s="29" t="s">
        <v>50</v>
      </c>
      <c r="AC156" s="29" t="s">
        <v>50</v>
      </c>
      <c r="AD156" s="29" t="s">
        <v>50</v>
      </c>
      <c r="AE156" s="29" t="s">
        <v>973</v>
      </c>
      <c r="AF156" s="29" t="s">
        <v>50</v>
      </c>
      <c r="AG156" s="29" t="s">
        <v>51</v>
      </c>
      <c r="AH156" s="29">
        <v>-0.99</v>
      </c>
      <c r="AI156" s="29" t="s">
        <v>51</v>
      </c>
      <c r="AJ156" s="29">
        <v>2.96E-3</v>
      </c>
      <c r="AK156" s="29" t="s">
        <v>51</v>
      </c>
      <c r="AL156" s="29">
        <v>3.8510000000000003E-2</v>
      </c>
      <c r="AM156" s="29">
        <v>1.34</v>
      </c>
      <c r="AN156" s="29" t="s">
        <v>51</v>
      </c>
      <c r="AO156" s="29">
        <v>11.6</v>
      </c>
      <c r="AP156" s="29">
        <v>21.1</v>
      </c>
      <c r="AQ156" s="29">
        <v>15.9</v>
      </c>
      <c r="AR156" s="29">
        <v>18.600000000000001</v>
      </c>
      <c r="AS156" s="29">
        <v>15.8</v>
      </c>
      <c r="AT156" s="29">
        <v>20.2</v>
      </c>
      <c r="AU156" s="29">
        <v>17.5</v>
      </c>
      <c r="AV156" s="29">
        <v>19.5</v>
      </c>
      <c r="AW156" s="29">
        <v>26.2</v>
      </c>
      <c r="AX156" s="29">
        <v>20.100000000000001</v>
      </c>
      <c r="AY156" s="29">
        <f t="shared" si="5"/>
        <v>1.2469879518072287</v>
      </c>
      <c r="AZ156" s="29">
        <f t="shared" si="4"/>
        <v>0.12862665423797701</v>
      </c>
    </row>
    <row r="157" spans="1:52" x14ac:dyDescent="0.2">
      <c r="A157" s="47" t="s">
        <v>50</v>
      </c>
      <c r="B157" s="29" t="s">
        <v>223</v>
      </c>
      <c r="C157" s="29" t="s">
        <v>1534</v>
      </c>
      <c r="D157" s="29" t="s">
        <v>1535</v>
      </c>
      <c r="E157" s="29" t="s">
        <v>1536</v>
      </c>
      <c r="F157" s="29">
        <v>1.08217E-6</v>
      </c>
      <c r="G157" s="29">
        <v>0</v>
      </c>
      <c r="H157" s="29">
        <v>1</v>
      </c>
      <c r="I157" s="29">
        <v>2</v>
      </c>
      <c r="J157" s="29">
        <v>2</v>
      </c>
      <c r="K157" s="29" t="s">
        <v>222</v>
      </c>
      <c r="L157" s="29" t="s">
        <v>1537</v>
      </c>
      <c r="M157" s="29">
        <v>0</v>
      </c>
      <c r="N157" s="29">
        <v>3373.6692899999998</v>
      </c>
      <c r="O157" s="29">
        <v>0</v>
      </c>
      <c r="P157" s="29" t="s">
        <v>51</v>
      </c>
      <c r="Q157" s="29" t="s">
        <v>51</v>
      </c>
      <c r="R157" s="29" t="s">
        <v>51</v>
      </c>
      <c r="S157" s="29" t="s">
        <v>51</v>
      </c>
      <c r="T157" s="29" t="s">
        <v>982</v>
      </c>
      <c r="U157" s="29" t="s">
        <v>50</v>
      </c>
      <c r="V157" s="29" t="s">
        <v>50</v>
      </c>
      <c r="W157" s="29" t="s">
        <v>50</v>
      </c>
      <c r="X157" s="29" t="s">
        <v>50</v>
      </c>
      <c r="Y157" s="29" t="s">
        <v>50</v>
      </c>
      <c r="Z157" s="29" t="s">
        <v>50</v>
      </c>
      <c r="AA157" s="29" t="s">
        <v>50</v>
      </c>
      <c r="AB157" s="29" t="s">
        <v>50</v>
      </c>
      <c r="AC157" s="29" t="s">
        <v>50</v>
      </c>
      <c r="AD157" s="29" t="s">
        <v>50</v>
      </c>
      <c r="AE157" s="29" t="s">
        <v>50</v>
      </c>
      <c r="AF157" s="29" t="s">
        <v>50</v>
      </c>
      <c r="AG157" s="29">
        <v>-1.1299999999999999</v>
      </c>
      <c r="AH157" s="29">
        <v>-1.1299999999999999</v>
      </c>
      <c r="AI157" s="29">
        <v>0</v>
      </c>
      <c r="AJ157" s="29">
        <v>0</v>
      </c>
      <c r="AK157" s="29">
        <v>9.3509999999999995E-8</v>
      </c>
      <c r="AL157" s="29">
        <v>3.7429999999999998E-8</v>
      </c>
      <c r="AM157" s="29">
        <v>5.51</v>
      </c>
      <c r="AN157" s="29">
        <v>20</v>
      </c>
      <c r="AO157" s="29" t="s">
        <v>51</v>
      </c>
      <c r="AP157" s="29" t="s">
        <v>51</v>
      </c>
      <c r="AQ157" s="29" t="s">
        <v>51</v>
      </c>
      <c r="AR157" s="29" t="s">
        <v>51</v>
      </c>
      <c r="AS157" s="29" t="s">
        <v>51</v>
      </c>
      <c r="AT157" s="29" t="s">
        <v>51</v>
      </c>
      <c r="AU157" s="29" t="s">
        <v>51</v>
      </c>
      <c r="AV157" s="29" t="s">
        <v>51</v>
      </c>
      <c r="AW157" s="29" t="s">
        <v>51</v>
      </c>
      <c r="AX157" s="29" t="s">
        <v>51</v>
      </c>
      <c r="AY157" s="29" t="e">
        <f t="shared" si="5"/>
        <v>#DIV/0!</v>
      </c>
      <c r="AZ157" s="29" t="e">
        <f t="shared" si="4"/>
        <v>#DIV/0!</v>
      </c>
    </row>
    <row r="158" spans="1:52" x14ac:dyDescent="0.2">
      <c r="A158" s="47" t="s">
        <v>50</v>
      </c>
      <c r="B158" s="29" t="s">
        <v>225</v>
      </c>
      <c r="C158" s="29" t="s">
        <v>1538</v>
      </c>
      <c r="D158" s="29" t="s">
        <v>1539</v>
      </c>
      <c r="E158" s="29" t="s">
        <v>1540</v>
      </c>
      <c r="F158" s="29">
        <v>4.3630300000000001E-5</v>
      </c>
      <c r="G158" s="29">
        <v>0</v>
      </c>
      <c r="H158" s="29">
        <v>1</v>
      </c>
      <c r="I158" s="29">
        <v>2</v>
      </c>
      <c r="J158" s="29">
        <v>2</v>
      </c>
      <c r="K158" s="29" t="s">
        <v>224</v>
      </c>
      <c r="L158" s="29" t="s">
        <v>1541</v>
      </c>
      <c r="M158" s="29">
        <v>0</v>
      </c>
      <c r="N158" s="29">
        <v>2671.41185</v>
      </c>
      <c r="O158" s="29">
        <v>0</v>
      </c>
      <c r="P158" s="29">
        <v>52.1</v>
      </c>
      <c r="Q158" s="29">
        <v>42.4</v>
      </c>
      <c r="R158" s="29">
        <v>11.84</v>
      </c>
      <c r="S158" s="29">
        <v>16.55</v>
      </c>
      <c r="T158" s="29" t="s">
        <v>51</v>
      </c>
      <c r="U158" s="29" t="s">
        <v>50</v>
      </c>
      <c r="V158" s="29" t="s">
        <v>50</v>
      </c>
      <c r="W158" s="29" t="s">
        <v>50</v>
      </c>
      <c r="X158" s="29" t="s">
        <v>50</v>
      </c>
      <c r="Y158" s="29" t="s">
        <v>50</v>
      </c>
      <c r="Z158" s="29" t="s">
        <v>50</v>
      </c>
      <c r="AA158" s="29" t="s">
        <v>50</v>
      </c>
      <c r="AB158" s="29" t="s">
        <v>50</v>
      </c>
      <c r="AC158" s="29" t="s">
        <v>50</v>
      </c>
      <c r="AD158" s="29" t="s">
        <v>50</v>
      </c>
      <c r="AE158" s="29" t="s">
        <v>50</v>
      </c>
      <c r="AF158" s="29" t="s">
        <v>50</v>
      </c>
      <c r="AG158" s="29">
        <v>14.31</v>
      </c>
      <c r="AH158" s="29">
        <v>14.31</v>
      </c>
      <c r="AI158" s="29">
        <v>0</v>
      </c>
      <c r="AJ158" s="29">
        <v>2.3280000000000001E-5</v>
      </c>
      <c r="AK158" s="29">
        <v>5.8649999999999998E-6</v>
      </c>
      <c r="AL158" s="29">
        <v>4.0119999999999999E-4</v>
      </c>
      <c r="AM158" s="29">
        <v>4.87</v>
      </c>
      <c r="AN158" s="29">
        <v>40</v>
      </c>
      <c r="AO158" s="29">
        <v>49.9</v>
      </c>
      <c r="AP158" s="29">
        <v>54.9</v>
      </c>
      <c r="AQ158" s="29">
        <v>55.9</v>
      </c>
      <c r="AR158" s="29">
        <v>43.5</v>
      </c>
      <c r="AS158" s="29">
        <v>42.5</v>
      </c>
      <c r="AT158" s="29">
        <v>56.1</v>
      </c>
      <c r="AU158" s="29">
        <v>42.4</v>
      </c>
      <c r="AV158" s="29">
        <v>37.799999999999997</v>
      </c>
      <c r="AW158" s="29">
        <v>42.3</v>
      </c>
      <c r="AX158" s="29">
        <v>52.1</v>
      </c>
      <c r="AY158" s="29">
        <f t="shared" si="5"/>
        <v>0.93514389947304422</v>
      </c>
      <c r="AZ158" s="29">
        <f t="shared" si="4"/>
        <v>0.5794991284935056</v>
      </c>
    </row>
    <row r="159" spans="1:52" x14ac:dyDescent="0.2">
      <c r="A159" s="47" t="s">
        <v>50</v>
      </c>
      <c r="B159" s="29" t="s">
        <v>225</v>
      </c>
      <c r="C159" s="29" t="s">
        <v>1542</v>
      </c>
      <c r="D159" s="29" t="s">
        <v>1543</v>
      </c>
      <c r="E159" s="29" t="s">
        <v>1544</v>
      </c>
      <c r="F159" s="29">
        <v>1.1386600000000001E-3</v>
      </c>
      <c r="G159" s="29">
        <v>5.0395100000000001E-5</v>
      </c>
      <c r="H159" s="29">
        <v>1</v>
      </c>
      <c r="I159" s="29">
        <v>2</v>
      </c>
      <c r="J159" s="29">
        <v>3</v>
      </c>
      <c r="K159" s="29" t="s">
        <v>224</v>
      </c>
      <c r="L159" s="29" t="s">
        <v>1545</v>
      </c>
      <c r="M159" s="29">
        <v>1</v>
      </c>
      <c r="N159" s="29">
        <v>2736.5579499999999</v>
      </c>
      <c r="O159" s="29">
        <v>0</v>
      </c>
      <c r="P159" s="29">
        <v>211.7</v>
      </c>
      <c r="Q159" s="29">
        <v>219.7</v>
      </c>
      <c r="R159" s="29">
        <v>6.34</v>
      </c>
      <c r="S159" s="29">
        <v>4.49</v>
      </c>
      <c r="T159" s="29" t="s">
        <v>51</v>
      </c>
      <c r="U159" s="29" t="s">
        <v>50</v>
      </c>
      <c r="V159" s="29" t="s">
        <v>50</v>
      </c>
      <c r="W159" s="29" t="s">
        <v>50</v>
      </c>
      <c r="X159" s="29" t="s">
        <v>50</v>
      </c>
      <c r="Y159" s="29" t="s">
        <v>50</v>
      </c>
      <c r="Z159" s="29" t="s">
        <v>50</v>
      </c>
      <c r="AA159" s="29" t="s">
        <v>50</v>
      </c>
      <c r="AB159" s="29" t="s">
        <v>50</v>
      </c>
      <c r="AC159" s="29" t="s">
        <v>50</v>
      </c>
      <c r="AD159" s="29" t="s">
        <v>50</v>
      </c>
      <c r="AE159" s="29" t="s">
        <v>50</v>
      </c>
      <c r="AF159" s="29" t="s">
        <v>50</v>
      </c>
      <c r="AG159" s="29">
        <v>-0.13</v>
      </c>
      <c r="AH159" s="29">
        <v>-1.34</v>
      </c>
      <c r="AI159" s="29">
        <v>5.6999999999999996E-6</v>
      </c>
      <c r="AJ159" s="29">
        <v>4.5539999999999999E-3</v>
      </c>
      <c r="AK159" s="29">
        <v>2.2489999999999999E-4</v>
      </c>
      <c r="AL159" s="29">
        <v>6.4439999999999997E-2</v>
      </c>
      <c r="AM159" s="29">
        <v>4.1900000000000004</v>
      </c>
      <c r="AN159" s="29">
        <v>11</v>
      </c>
      <c r="AO159" s="29">
        <v>225.2</v>
      </c>
      <c r="AP159" s="29">
        <v>215.9</v>
      </c>
      <c r="AQ159" s="29">
        <v>203</v>
      </c>
      <c r="AR159" s="29">
        <v>194.9</v>
      </c>
      <c r="AS159" s="29">
        <v>207.6</v>
      </c>
      <c r="AT159" s="29">
        <v>207.3</v>
      </c>
      <c r="AU159" s="29">
        <v>233.7</v>
      </c>
      <c r="AV159" s="29">
        <v>225.9</v>
      </c>
      <c r="AW159" s="29">
        <v>216.3</v>
      </c>
      <c r="AX159" s="29">
        <v>219.7</v>
      </c>
      <c r="AY159" s="29">
        <f t="shared" si="5"/>
        <v>1.0537932352379134</v>
      </c>
      <c r="AZ159" s="29">
        <f t="shared" si="4"/>
        <v>0.20883151939563965</v>
      </c>
    </row>
    <row r="160" spans="1:52" x14ac:dyDescent="0.2">
      <c r="A160" s="47" t="s">
        <v>50</v>
      </c>
      <c r="B160" s="29" t="s">
        <v>227</v>
      </c>
      <c r="C160" s="29" t="s">
        <v>1546</v>
      </c>
      <c r="D160" s="29" t="s">
        <v>1547</v>
      </c>
      <c r="E160" s="29" t="s">
        <v>1548</v>
      </c>
      <c r="F160" s="29">
        <v>7.4155599999999999E-4</v>
      </c>
      <c r="G160" s="29">
        <v>2.6006399999999999E-5</v>
      </c>
      <c r="H160" s="29">
        <v>1</v>
      </c>
      <c r="I160" s="29">
        <v>1</v>
      </c>
      <c r="J160" s="29">
        <v>2</v>
      </c>
      <c r="K160" s="29" t="s">
        <v>226</v>
      </c>
      <c r="L160" s="29" t="s">
        <v>1549</v>
      </c>
      <c r="M160" s="29">
        <v>0</v>
      </c>
      <c r="N160" s="29">
        <v>2671.41185</v>
      </c>
      <c r="O160" s="29">
        <v>0</v>
      </c>
      <c r="P160" s="29">
        <v>54.5</v>
      </c>
      <c r="Q160" s="29">
        <v>53.9</v>
      </c>
      <c r="R160" s="29">
        <v>10.28</v>
      </c>
      <c r="S160" s="29">
        <v>11.14</v>
      </c>
      <c r="T160" s="29" t="s">
        <v>51</v>
      </c>
      <c r="U160" s="29" t="s">
        <v>50</v>
      </c>
      <c r="V160" s="29" t="s">
        <v>50</v>
      </c>
      <c r="W160" s="29" t="s">
        <v>50</v>
      </c>
      <c r="X160" s="29" t="s">
        <v>50</v>
      </c>
      <c r="Y160" s="29" t="s">
        <v>50</v>
      </c>
      <c r="Z160" s="29" t="s">
        <v>50</v>
      </c>
      <c r="AA160" s="29" t="s">
        <v>50</v>
      </c>
      <c r="AB160" s="29" t="s">
        <v>50</v>
      </c>
      <c r="AC160" s="29" t="s">
        <v>50</v>
      </c>
      <c r="AD160" s="29" t="s">
        <v>50</v>
      </c>
      <c r="AE160" s="29" t="s">
        <v>50</v>
      </c>
      <c r="AF160" s="29" t="s">
        <v>50</v>
      </c>
      <c r="AG160" s="29">
        <v>14.3</v>
      </c>
      <c r="AH160" s="29">
        <v>14.3</v>
      </c>
      <c r="AI160" s="29">
        <v>0</v>
      </c>
      <c r="AJ160" s="29">
        <v>1.156E-4</v>
      </c>
      <c r="AK160" s="29">
        <v>1.3990000000000001E-4</v>
      </c>
      <c r="AL160" s="29">
        <v>1.6100000000000001E-3</v>
      </c>
      <c r="AM160" s="29">
        <v>3.96</v>
      </c>
      <c r="AN160" s="29">
        <v>21</v>
      </c>
      <c r="AO160" s="29">
        <v>60.4</v>
      </c>
      <c r="AP160" s="29">
        <v>56.8</v>
      </c>
      <c r="AQ160" s="29">
        <v>56.3</v>
      </c>
      <c r="AR160" s="29">
        <v>45.8</v>
      </c>
      <c r="AS160" s="29">
        <v>52.7</v>
      </c>
      <c r="AT160" s="29">
        <v>55.7</v>
      </c>
      <c r="AU160" s="29">
        <v>48.1</v>
      </c>
      <c r="AV160" s="29">
        <v>52.8</v>
      </c>
      <c r="AW160" s="29">
        <v>53.9</v>
      </c>
      <c r="AX160" s="29">
        <v>64.8</v>
      </c>
      <c r="AY160" s="29">
        <f t="shared" si="5"/>
        <v>1.0121323529411765</v>
      </c>
      <c r="AZ160" s="29">
        <f t="shared" si="4"/>
        <v>0.8769225736645152</v>
      </c>
    </row>
    <row r="161" spans="1:52" x14ac:dyDescent="0.2">
      <c r="A161" s="47" t="s">
        <v>50</v>
      </c>
      <c r="B161" s="29" t="s">
        <v>227</v>
      </c>
      <c r="C161" s="29" t="s">
        <v>1550</v>
      </c>
      <c r="D161" s="29" t="s">
        <v>1543</v>
      </c>
      <c r="E161" s="29" t="s">
        <v>1551</v>
      </c>
      <c r="F161" s="29">
        <v>1.79656E-3</v>
      </c>
      <c r="G161" s="29">
        <v>1.8886099999999999E-4</v>
      </c>
      <c r="H161" s="29">
        <v>1</v>
      </c>
      <c r="I161" s="29">
        <v>1</v>
      </c>
      <c r="J161" s="29">
        <v>3</v>
      </c>
      <c r="K161" s="29" t="s">
        <v>226</v>
      </c>
      <c r="L161" s="29" t="s">
        <v>1552</v>
      </c>
      <c r="M161" s="29">
        <v>1</v>
      </c>
      <c r="N161" s="29">
        <v>2709.5470500000001</v>
      </c>
      <c r="O161" s="29">
        <v>0</v>
      </c>
      <c r="P161" s="29">
        <v>193.9</v>
      </c>
      <c r="Q161" s="29">
        <v>193.5</v>
      </c>
      <c r="R161" s="29">
        <v>6.43</v>
      </c>
      <c r="S161" s="29">
        <v>4.28</v>
      </c>
      <c r="T161" s="29" t="s">
        <v>51</v>
      </c>
      <c r="U161" s="29" t="s">
        <v>50</v>
      </c>
      <c r="V161" s="29" t="s">
        <v>50</v>
      </c>
      <c r="W161" s="29" t="s">
        <v>50</v>
      </c>
      <c r="X161" s="29" t="s">
        <v>50</v>
      </c>
      <c r="Y161" s="29" t="s">
        <v>50</v>
      </c>
      <c r="Z161" s="29" t="s">
        <v>50</v>
      </c>
      <c r="AA161" s="29" t="s">
        <v>50</v>
      </c>
      <c r="AB161" s="29" t="s">
        <v>50</v>
      </c>
      <c r="AC161" s="29" t="s">
        <v>50</v>
      </c>
      <c r="AD161" s="29" t="s">
        <v>50</v>
      </c>
      <c r="AE161" s="29" t="s">
        <v>50</v>
      </c>
      <c r="AF161" s="29" t="s">
        <v>50</v>
      </c>
      <c r="AG161" s="29">
        <v>-0.3</v>
      </c>
      <c r="AH161" s="29">
        <v>-0.3</v>
      </c>
      <c r="AI161" s="29">
        <v>4.2710000000000003E-5</v>
      </c>
      <c r="AJ161" s="29">
        <v>6.5500000000000006E-5</v>
      </c>
      <c r="AK161" s="29">
        <v>3.771E-4</v>
      </c>
      <c r="AL161" s="29">
        <v>9.6960000000000004E-4</v>
      </c>
      <c r="AM161" s="29">
        <v>4.74</v>
      </c>
      <c r="AN161" s="29">
        <v>15</v>
      </c>
      <c r="AO161" s="29">
        <v>203.9</v>
      </c>
      <c r="AP161" s="29">
        <v>187.3</v>
      </c>
      <c r="AQ161" s="29">
        <v>194</v>
      </c>
      <c r="AR161" s="29">
        <v>168.1</v>
      </c>
      <c r="AS161" s="29">
        <v>193.8</v>
      </c>
      <c r="AT161" s="29">
        <v>203.5</v>
      </c>
      <c r="AU161" s="29">
        <v>193.5</v>
      </c>
      <c r="AV161" s="29">
        <v>193.9</v>
      </c>
      <c r="AW161" s="29">
        <v>185.5</v>
      </c>
      <c r="AX161" s="29">
        <v>182.6</v>
      </c>
      <c r="AY161" s="29">
        <f t="shared" si="5"/>
        <v>1.0125646711012564</v>
      </c>
      <c r="AZ161" s="29">
        <f t="shared" si="4"/>
        <v>0.63799878044336555</v>
      </c>
    </row>
    <row r="162" spans="1:52" x14ac:dyDescent="0.2">
      <c r="A162" s="47" t="s">
        <v>56</v>
      </c>
      <c r="B162" s="29" t="s">
        <v>229</v>
      </c>
      <c r="C162" s="29" t="s">
        <v>1553</v>
      </c>
      <c r="D162" s="29" t="s">
        <v>1554</v>
      </c>
      <c r="E162" s="29" t="s">
        <v>1555</v>
      </c>
      <c r="F162" s="29">
        <v>0.327123</v>
      </c>
      <c r="G162" s="29">
        <v>2.55616E-2</v>
      </c>
      <c r="H162" s="29">
        <v>1</v>
      </c>
      <c r="I162" s="29">
        <v>1</v>
      </c>
      <c r="J162" s="29">
        <v>1</v>
      </c>
      <c r="K162" s="29" t="s">
        <v>228</v>
      </c>
      <c r="L162" s="29" t="s">
        <v>1556</v>
      </c>
      <c r="M162" s="29">
        <v>0</v>
      </c>
      <c r="N162" s="29">
        <v>1504.7804699999999</v>
      </c>
      <c r="O162" s="29">
        <v>0</v>
      </c>
      <c r="P162" s="29" t="s">
        <v>51</v>
      </c>
      <c r="Q162" s="29" t="s">
        <v>51</v>
      </c>
      <c r="R162" s="29" t="s">
        <v>51</v>
      </c>
      <c r="S162" s="29" t="s">
        <v>51</v>
      </c>
      <c r="T162" s="29" t="s">
        <v>982</v>
      </c>
      <c r="U162" s="29" t="s">
        <v>50</v>
      </c>
      <c r="V162" s="29" t="s">
        <v>50</v>
      </c>
      <c r="W162" s="29" t="s">
        <v>50</v>
      </c>
      <c r="X162" s="29" t="s">
        <v>50</v>
      </c>
      <c r="Y162" s="29" t="s">
        <v>50</v>
      </c>
      <c r="Z162" s="29" t="s">
        <v>50</v>
      </c>
      <c r="AA162" s="29" t="s">
        <v>50</v>
      </c>
      <c r="AB162" s="29" t="s">
        <v>50</v>
      </c>
      <c r="AC162" s="29" t="s">
        <v>50</v>
      </c>
      <c r="AD162" s="29" t="s">
        <v>50</v>
      </c>
      <c r="AE162" s="29" t="s">
        <v>973</v>
      </c>
      <c r="AF162" s="29" t="s">
        <v>50</v>
      </c>
      <c r="AG162" s="29" t="s">
        <v>51</v>
      </c>
      <c r="AH162" s="29">
        <v>-7.01</v>
      </c>
      <c r="AI162" s="29" t="s">
        <v>51</v>
      </c>
      <c r="AJ162" s="29">
        <v>8.2050000000000005E-3</v>
      </c>
      <c r="AK162" s="29" t="s">
        <v>51</v>
      </c>
      <c r="AL162" s="29">
        <v>0.1258</v>
      </c>
      <c r="AM162" s="29">
        <v>1.46</v>
      </c>
      <c r="AN162" s="29" t="s">
        <v>51</v>
      </c>
      <c r="AO162" s="29" t="s">
        <v>51</v>
      </c>
      <c r="AP162" s="29" t="s">
        <v>51</v>
      </c>
      <c r="AQ162" s="29" t="s">
        <v>51</v>
      </c>
      <c r="AR162" s="29" t="s">
        <v>51</v>
      </c>
      <c r="AS162" s="29" t="s">
        <v>51</v>
      </c>
      <c r="AT162" s="29" t="s">
        <v>51</v>
      </c>
      <c r="AU162" s="29" t="s">
        <v>51</v>
      </c>
      <c r="AV162" s="29" t="s">
        <v>51</v>
      </c>
      <c r="AW162" s="29" t="s">
        <v>51</v>
      </c>
      <c r="AX162" s="29" t="s">
        <v>51</v>
      </c>
      <c r="AY162" s="29" t="e">
        <f t="shared" si="5"/>
        <v>#DIV/0!</v>
      </c>
      <c r="AZ162" s="29" t="e">
        <f t="shared" si="4"/>
        <v>#DIV/0!</v>
      </c>
    </row>
    <row r="163" spans="1:52" x14ac:dyDescent="0.2">
      <c r="A163" s="47" t="s">
        <v>50</v>
      </c>
      <c r="B163" s="29" t="s">
        <v>231</v>
      </c>
      <c r="C163" s="29" t="s">
        <v>1557</v>
      </c>
      <c r="D163" s="29" t="s">
        <v>1558</v>
      </c>
      <c r="E163" s="29" t="s">
        <v>1559</v>
      </c>
      <c r="F163" s="29">
        <v>2.04043E-2</v>
      </c>
      <c r="G163" s="29">
        <v>9.3162900000000001E-4</v>
      </c>
      <c r="H163" s="29">
        <v>1</v>
      </c>
      <c r="I163" s="29">
        <v>1</v>
      </c>
      <c r="J163" s="29">
        <v>2</v>
      </c>
      <c r="K163" s="29" t="s">
        <v>230</v>
      </c>
      <c r="L163" s="29" t="s">
        <v>1560</v>
      </c>
      <c r="M163" s="29">
        <v>0</v>
      </c>
      <c r="N163" s="29">
        <v>2197.18145</v>
      </c>
      <c r="O163" s="29">
        <v>0</v>
      </c>
      <c r="P163" s="29">
        <v>882.6</v>
      </c>
      <c r="Q163" s="29">
        <v>785</v>
      </c>
      <c r="R163" s="29">
        <v>3.56</v>
      </c>
      <c r="S163" s="29">
        <v>6.13</v>
      </c>
      <c r="T163" s="29" t="s">
        <v>51</v>
      </c>
      <c r="U163" s="29" t="s">
        <v>50</v>
      </c>
      <c r="V163" s="29" t="s">
        <v>50</v>
      </c>
      <c r="W163" s="29" t="s">
        <v>50</v>
      </c>
      <c r="X163" s="29" t="s">
        <v>50</v>
      </c>
      <c r="Y163" s="29" t="s">
        <v>50</v>
      </c>
      <c r="Z163" s="29" t="s">
        <v>50</v>
      </c>
      <c r="AA163" s="29" t="s">
        <v>50</v>
      </c>
      <c r="AB163" s="29" t="s">
        <v>50</v>
      </c>
      <c r="AC163" s="29" t="s">
        <v>50</v>
      </c>
      <c r="AD163" s="29" t="s">
        <v>50</v>
      </c>
      <c r="AE163" s="29" t="s">
        <v>50</v>
      </c>
      <c r="AF163" s="29" t="s">
        <v>50</v>
      </c>
      <c r="AG163" s="29">
        <v>1.42</v>
      </c>
      <c r="AH163" s="29">
        <v>1.42</v>
      </c>
      <c r="AI163" s="29">
        <v>5.6280000000000002E-3</v>
      </c>
      <c r="AJ163" s="29">
        <v>2.6620000000000002E-4</v>
      </c>
      <c r="AK163" s="29">
        <v>9.4589999999999994E-2</v>
      </c>
      <c r="AL163" s="29">
        <v>3.7599999999999999E-3</v>
      </c>
      <c r="AM163" s="29">
        <v>3.32</v>
      </c>
      <c r="AN163" s="29">
        <v>0</v>
      </c>
      <c r="AO163" s="29">
        <v>861.6</v>
      </c>
      <c r="AP163" s="29">
        <v>838</v>
      </c>
      <c r="AQ163" s="29">
        <v>859.8</v>
      </c>
      <c r="AR163" s="29">
        <v>909.2</v>
      </c>
      <c r="AS163" s="29">
        <v>911.1</v>
      </c>
      <c r="AT163" s="29">
        <v>785</v>
      </c>
      <c r="AU163" s="29">
        <v>834.1</v>
      </c>
      <c r="AV163" s="29">
        <v>778.3</v>
      </c>
      <c r="AW163" s="29">
        <v>856.7</v>
      </c>
      <c r="AX163" s="29">
        <v>732.7</v>
      </c>
      <c r="AY163" s="29">
        <f t="shared" si="5"/>
        <v>0.91029065917756924</v>
      </c>
      <c r="AZ163" s="29">
        <f t="shared" si="4"/>
        <v>5.0946326114022417E-2</v>
      </c>
    </row>
    <row r="164" spans="1:52" x14ac:dyDescent="0.2">
      <c r="A164" s="47" t="s">
        <v>56</v>
      </c>
      <c r="B164" s="29" t="s">
        <v>233</v>
      </c>
      <c r="C164" s="29" t="s">
        <v>1561</v>
      </c>
      <c r="D164" s="29" t="s">
        <v>1562</v>
      </c>
      <c r="E164" s="29" t="s">
        <v>1563</v>
      </c>
      <c r="F164" s="29">
        <v>0.20139299999999999</v>
      </c>
      <c r="G164" s="29">
        <v>1.4536800000000001E-2</v>
      </c>
      <c r="H164" s="29">
        <v>1</v>
      </c>
      <c r="I164" s="29">
        <v>3</v>
      </c>
      <c r="J164" s="29">
        <v>1</v>
      </c>
      <c r="K164" s="29" t="s">
        <v>232</v>
      </c>
      <c r="L164" s="29" t="s">
        <v>1564</v>
      </c>
      <c r="M164" s="29">
        <v>0</v>
      </c>
      <c r="N164" s="29">
        <v>2258.2090600000001</v>
      </c>
      <c r="O164" s="29">
        <v>0</v>
      </c>
      <c r="P164" s="29">
        <v>33.799999999999997</v>
      </c>
      <c r="Q164" s="29">
        <v>30</v>
      </c>
      <c r="R164" s="29">
        <v>15.26</v>
      </c>
      <c r="S164" s="29">
        <v>8.02</v>
      </c>
      <c r="T164" s="29" t="s">
        <v>51</v>
      </c>
      <c r="U164" s="29" t="s">
        <v>50</v>
      </c>
      <c r="V164" s="29" t="s">
        <v>50</v>
      </c>
      <c r="W164" s="29" t="s">
        <v>50</v>
      </c>
      <c r="X164" s="29" t="s">
        <v>50</v>
      </c>
      <c r="Y164" s="29" t="s">
        <v>50</v>
      </c>
      <c r="Z164" s="29" t="s">
        <v>50</v>
      </c>
      <c r="AA164" s="29" t="s">
        <v>50</v>
      </c>
      <c r="AB164" s="29" t="s">
        <v>50</v>
      </c>
      <c r="AC164" s="29" t="s">
        <v>50</v>
      </c>
      <c r="AD164" s="29" t="s">
        <v>50</v>
      </c>
      <c r="AE164" s="29" t="s">
        <v>973</v>
      </c>
      <c r="AF164" s="29" t="s">
        <v>50</v>
      </c>
      <c r="AG164" s="29" t="s">
        <v>51</v>
      </c>
      <c r="AH164" s="29">
        <v>-0.52</v>
      </c>
      <c r="AI164" s="29" t="s">
        <v>51</v>
      </c>
      <c r="AJ164" s="29">
        <v>4.522E-3</v>
      </c>
      <c r="AK164" s="29" t="s">
        <v>51</v>
      </c>
      <c r="AL164" s="29">
        <v>6.3759999999999997E-2</v>
      </c>
      <c r="AM164" s="29">
        <v>3.06</v>
      </c>
      <c r="AN164" s="29" t="s">
        <v>51</v>
      </c>
      <c r="AO164" s="29">
        <v>34.4</v>
      </c>
      <c r="AP164" s="29">
        <v>40.4</v>
      </c>
      <c r="AQ164" s="29">
        <v>30.7</v>
      </c>
      <c r="AR164" s="29">
        <v>45.3</v>
      </c>
      <c r="AS164" s="29">
        <v>33.1</v>
      </c>
      <c r="AT164" s="29">
        <v>28.9</v>
      </c>
      <c r="AU164" s="29">
        <v>30</v>
      </c>
      <c r="AV164" s="29">
        <v>29.6</v>
      </c>
      <c r="AW164" s="29">
        <v>35.1</v>
      </c>
      <c r="AX164" s="29">
        <v>31.7</v>
      </c>
      <c r="AY164" s="29">
        <f t="shared" si="5"/>
        <v>0.84448069603045117</v>
      </c>
      <c r="AZ164" s="29">
        <f t="shared" si="4"/>
        <v>4.7613688458529882E-2</v>
      </c>
    </row>
    <row r="165" spans="1:52" x14ac:dyDescent="0.2">
      <c r="A165" s="47" t="s">
        <v>50</v>
      </c>
      <c r="B165" s="29" t="s">
        <v>235</v>
      </c>
      <c r="C165" s="29" t="s">
        <v>1565</v>
      </c>
      <c r="D165" s="29" t="s">
        <v>1566</v>
      </c>
      <c r="E165" s="29" t="s">
        <v>1567</v>
      </c>
      <c r="F165" s="29">
        <v>6.44693E-4</v>
      </c>
      <c r="G165" s="29">
        <v>0</v>
      </c>
      <c r="H165" s="29">
        <v>1</v>
      </c>
      <c r="I165" s="29">
        <v>1</v>
      </c>
      <c r="J165" s="29">
        <v>4</v>
      </c>
      <c r="K165" s="29" t="s">
        <v>234</v>
      </c>
      <c r="L165" s="29" t="s">
        <v>1568</v>
      </c>
      <c r="M165" s="29">
        <v>0</v>
      </c>
      <c r="N165" s="29">
        <v>1333.7363700000001</v>
      </c>
      <c r="O165" s="29">
        <v>0</v>
      </c>
      <c r="P165" s="29">
        <v>260.5</v>
      </c>
      <c r="Q165" s="29">
        <v>252.6</v>
      </c>
      <c r="R165" s="29">
        <v>37.479999999999997</v>
      </c>
      <c r="S165" s="29">
        <v>12.56</v>
      </c>
      <c r="T165" s="29" t="s">
        <v>51</v>
      </c>
      <c r="U165" s="29" t="s">
        <v>50</v>
      </c>
      <c r="V165" s="29" t="s">
        <v>50</v>
      </c>
      <c r="W165" s="29" t="s">
        <v>50</v>
      </c>
      <c r="X165" s="29" t="s">
        <v>50</v>
      </c>
      <c r="Y165" s="29" t="s">
        <v>50</v>
      </c>
      <c r="Z165" s="29" t="s">
        <v>50</v>
      </c>
      <c r="AA165" s="29" t="s">
        <v>50</v>
      </c>
      <c r="AB165" s="29" t="s">
        <v>50</v>
      </c>
      <c r="AC165" s="29" t="s">
        <v>50</v>
      </c>
      <c r="AD165" s="29" t="s">
        <v>50</v>
      </c>
      <c r="AE165" s="29" t="s">
        <v>50</v>
      </c>
      <c r="AF165" s="29" t="s">
        <v>50</v>
      </c>
      <c r="AG165" s="29">
        <v>0.41</v>
      </c>
      <c r="AH165" s="29">
        <v>1.64</v>
      </c>
      <c r="AI165" s="29">
        <v>0</v>
      </c>
      <c r="AJ165" s="29">
        <v>1.1960000000000001E-5</v>
      </c>
      <c r="AK165" s="29">
        <v>1.219E-4</v>
      </c>
      <c r="AL165" s="29">
        <v>1.428E-4</v>
      </c>
      <c r="AM165" s="29">
        <v>3.46</v>
      </c>
      <c r="AN165" s="29">
        <v>26</v>
      </c>
      <c r="AO165" s="29">
        <v>473.6</v>
      </c>
      <c r="AP165" s="29">
        <v>248</v>
      </c>
      <c r="AQ165" s="29">
        <v>306</v>
      </c>
      <c r="AR165" s="29">
        <v>186.8</v>
      </c>
      <c r="AS165" s="29">
        <v>194.4</v>
      </c>
      <c r="AT165" s="29">
        <v>303.2</v>
      </c>
      <c r="AU165" s="29">
        <v>242.3</v>
      </c>
      <c r="AV165" s="29">
        <v>216.4</v>
      </c>
      <c r="AW165" s="29">
        <v>268.5</v>
      </c>
      <c r="AX165" s="29">
        <v>252.6</v>
      </c>
      <c r="AY165" s="29">
        <f t="shared" si="5"/>
        <v>0.91070414537194788</v>
      </c>
      <c r="AZ165" s="29">
        <f t="shared" si="4"/>
        <v>0.62009195947377649</v>
      </c>
    </row>
    <row r="166" spans="1:52" x14ac:dyDescent="0.2">
      <c r="A166" s="47" t="s">
        <v>50</v>
      </c>
      <c r="B166" s="29" t="s">
        <v>235</v>
      </c>
      <c r="C166" s="29" t="s">
        <v>1569</v>
      </c>
      <c r="D166" s="29" t="s">
        <v>1570</v>
      </c>
      <c r="E166" s="29" t="s">
        <v>1571</v>
      </c>
      <c r="F166" s="29">
        <v>3.3474400000000001E-3</v>
      </c>
      <c r="G166" s="29">
        <v>2.5253100000000001E-4</v>
      </c>
      <c r="H166" s="29">
        <v>1</v>
      </c>
      <c r="I166" s="29">
        <v>2</v>
      </c>
      <c r="J166" s="29">
        <v>4</v>
      </c>
      <c r="K166" s="29" t="s">
        <v>234</v>
      </c>
      <c r="L166" s="29" t="s">
        <v>1572</v>
      </c>
      <c r="M166" s="29">
        <v>0</v>
      </c>
      <c r="N166" s="29">
        <v>1190.67812</v>
      </c>
      <c r="O166" s="29">
        <v>0</v>
      </c>
      <c r="P166" s="29">
        <v>232.8</v>
      </c>
      <c r="Q166" s="29">
        <v>254.2</v>
      </c>
      <c r="R166" s="29">
        <v>34.200000000000003</v>
      </c>
      <c r="S166" s="29">
        <v>11.97</v>
      </c>
      <c r="T166" s="29" t="s">
        <v>51</v>
      </c>
      <c r="U166" s="29" t="s">
        <v>50</v>
      </c>
      <c r="V166" s="29" t="s">
        <v>50</v>
      </c>
      <c r="W166" s="29" t="s">
        <v>50</v>
      </c>
      <c r="X166" s="29" t="s">
        <v>50</v>
      </c>
      <c r="Y166" s="29" t="s">
        <v>50</v>
      </c>
      <c r="Z166" s="29" t="s">
        <v>50</v>
      </c>
      <c r="AA166" s="29" t="s">
        <v>50</v>
      </c>
      <c r="AB166" s="29" t="s">
        <v>50</v>
      </c>
      <c r="AC166" s="29" t="s">
        <v>50</v>
      </c>
      <c r="AD166" s="29" t="s">
        <v>50</v>
      </c>
      <c r="AE166" s="29" t="s">
        <v>50</v>
      </c>
      <c r="AF166" s="29" t="s">
        <v>50</v>
      </c>
      <c r="AG166" s="29">
        <v>-0.88</v>
      </c>
      <c r="AH166" s="29">
        <v>-0.88</v>
      </c>
      <c r="AI166" s="29">
        <v>6.1970000000000005E-5</v>
      </c>
      <c r="AJ166" s="29">
        <v>9.0379999999999999E-5</v>
      </c>
      <c r="AK166" s="29">
        <v>7.4830000000000003E-4</v>
      </c>
      <c r="AL166" s="29">
        <v>1.3270000000000001E-3</v>
      </c>
      <c r="AM166" s="29">
        <v>2.84</v>
      </c>
      <c r="AN166" s="29">
        <v>28</v>
      </c>
      <c r="AO166" s="29">
        <v>419</v>
      </c>
      <c r="AP166" s="29">
        <v>205.9</v>
      </c>
      <c r="AQ166" s="29">
        <v>264.5</v>
      </c>
      <c r="AR166" s="29">
        <v>188.9</v>
      </c>
      <c r="AS166" s="29">
        <v>189.8</v>
      </c>
      <c r="AT166" s="29">
        <v>276.2</v>
      </c>
      <c r="AU166" s="29">
        <v>254.2</v>
      </c>
      <c r="AV166" s="29">
        <v>201.6</v>
      </c>
      <c r="AW166" s="29">
        <v>231.4</v>
      </c>
      <c r="AX166" s="29">
        <v>262.8</v>
      </c>
      <c r="AY166" s="29">
        <f t="shared" si="5"/>
        <v>0.96695844176326806</v>
      </c>
      <c r="AZ166" s="29">
        <f t="shared" si="4"/>
        <v>0.84768210466359506</v>
      </c>
    </row>
    <row r="167" spans="1:52" x14ac:dyDescent="0.2">
      <c r="A167" s="47" t="s">
        <v>56</v>
      </c>
      <c r="B167" s="29" t="s">
        <v>235</v>
      </c>
      <c r="C167" s="29" t="s">
        <v>1573</v>
      </c>
      <c r="D167" s="29" t="s">
        <v>1570</v>
      </c>
      <c r="E167" s="29" t="s">
        <v>1574</v>
      </c>
      <c r="F167" s="29">
        <v>0.19419400000000001</v>
      </c>
      <c r="G167" s="29">
        <v>1.4018900000000001E-2</v>
      </c>
      <c r="H167" s="29">
        <v>1</v>
      </c>
      <c r="I167" s="29">
        <v>2</v>
      </c>
      <c r="J167" s="29">
        <v>2</v>
      </c>
      <c r="K167" s="29" t="s">
        <v>234</v>
      </c>
      <c r="L167" s="29" t="s">
        <v>1575</v>
      </c>
      <c r="M167" s="29">
        <v>0</v>
      </c>
      <c r="N167" s="29">
        <v>1162.6468199999999</v>
      </c>
      <c r="O167" s="29">
        <v>0</v>
      </c>
      <c r="P167" s="29">
        <v>77.099999999999994</v>
      </c>
      <c r="Q167" s="29">
        <v>91.2</v>
      </c>
      <c r="R167" s="29">
        <v>23.22</v>
      </c>
      <c r="S167" s="29">
        <v>17.329999999999998</v>
      </c>
      <c r="T167" s="29" t="s">
        <v>51</v>
      </c>
      <c r="U167" s="29" t="s">
        <v>50</v>
      </c>
      <c r="V167" s="29" t="s">
        <v>50</v>
      </c>
      <c r="W167" s="29" t="s">
        <v>50</v>
      </c>
      <c r="X167" s="29" t="s">
        <v>50</v>
      </c>
      <c r="Y167" s="29" t="s">
        <v>50</v>
      </c>
      <c r="Z167" s="29" t="s">
        <v>50</v>
      </c>
      <c r="AA167" s="29" t="s">
        <v>50</v>
      </c>
      <c r="AB167" s="29" t="s">
        <v>50</v>
      </c>
      <c r="AC167" s="29" t="s">
        <v>50</v>
      </c>
      <c r="AD167" s="29" t="s">
        <v>50</v>
      </c>
      <c r="AE167" s="29" t="s">
        <v>50</v>
      </c>
      <c r="AF167" s="29" t="s">
        <v>50</v>
      </c>
      <c r="AG167" s="29">
        <v>-2.23</v>
      </c>
      <c r="AH167" s="29">
        <v>-2.23</v>
      </c>
      <c r="AI167" s="29">
        <v>4.2640000000000004E-3</v>
      </c>
      <c r="AJ167" s="29">
        <v>4.4140000000000004E-3</v>
      </c>
      <c r="AK167" s="29">
        <v>7.2109999999999994E-2</v>
      </c>
      <c r="AL167" s="29">
        <v>6.2289999999999998E-2</v>
      </c>
      <c r="AM167" s="29">
        <v>2.14</v>
      </c>
      <c r="AN167" s="29">
        <v>15</v>
      </c>
      <c r="AO167" s="29">
        <v>119.2</v>
      </c>
      <c r="AP167" s="29">
        <v>65.8</v>
      </c>
      <c r="AQ167" s="29">
        <v>78.900000000000006</v>
      </c>
      <c r="AR167" s="29">
        <v>71.400000000000006</v>
      </c>
      <c r="AS167" s="29">
        <v>75.400000000000006</v>
      </c>
      <c r="AT167" s="29">
        <v>96.2</v>
      </c>
      <c r="AU167" s="29">
        <v>92.4</v>
      </c>
      <c r="AV167" s="29">
        <v>63</v>
      </c>
      <c r="AW167" s="29">
        <v>73</v>
      </c>
      <c r="AX167" s="29">
        <v>91.2</v>
      </c>
      <c r="AY167" s="29">
        <f t="shared" si="5"/>
        <v>1.0124178232286343</v>
      </c>
      <c r="AZ167" s="29">
        <f t="shared" si="4"/>
        <v>0.91810199110492019</v>
      </c>
    </row>
    <row r="168" spans="1:52" x14ac:dyDescent="0.2">
      <c r="A168" s="47" t="s">
        <v>50</v>
      </c>
      <c r="B168" s="29" t="s">
        <v>235</v>
      </c>
      <c r="C168" s="29" t="s">
        <v>1576</v>
      </c>
      <c r="D168" s="29" t="s">
        <v>1251</v>
      </c>
      <c r="E168" s="29" t="s">
        <v>1577</v>
      </c>
      <c r="F168" s="29">
        <v>2.8588099999999998E-3</v>
      </c>
      <c r="G168" s="29">
        <v>2.5253100000000001E-4</v>
      </c>
      <c r="H168" s="29">
        <v>1</v>
      </c>
      <c r="I168" s="29">
        <v>2</v>
      </c>
      <c r="J168" s="29">
        <v>2</v>
      </c>
      <c r="K168" s="29" t="s">
        <v>234</v>
      </c>
      <c r="L168" s="29" t="s">
        <v>1578</v>
      </c>
      <c r="M168" s="29">
        <v>0</v>
      </c>
      <c r="N168" s="29">
        <v>1334.7378100000001</v>
      </c>
      <c r="O168" s="29">
        <v>0</v>
      </c>
      <c r="P168" s="29">
        <v>105.5</v>
      </c>
      <c r="Q168" s="29">
        <v>112.1</v>
      </c>
      <c r="R168" s="29">
        <v>36.42</v>
      </c>
      <c r="S168" s="29">
        <v>13.93</v>
      </c>
      <c r="T168" s="29" t="s">
        <v>51</v>
      </c>
      <c r="U168" s="29" t="s">
        <v>50</v>
      </c>
      <c r="V168" s="29" t="s">
        <v>50</v>
      </c>
      <c r="W168" s="29" t="s">
        <v>50</v>
      </c>
      <c r="X168" s="29" t="s">
        <v>50</v>
      </c>
      <c r="Y168" s="29" t="s">
        <v>50</v>
      </c>
      <c r="Z168" s="29" t="s">
        <v>50</v>
      </c>
      <c r="AA168" s="29" t="s">
        <v>50</v>
      </c>
      <c r="AB168" s="29" t="s">
        <v>50</v>
      </c>
      <c r="AC168" s="29" t="s">
        <v>50</v>
      </c>
      <c r="AD168" s="29" t="s">
        <v>50</v>
      </c>
      <c r="AE168" s="29" t="s">
        <v>50</v>
      </c>
      <c r="AF168" s="29" t="s">
        <v>50</v>
      </c>
      <c r="AG168" s="29">
        <v>-0.53</v>
      </c>
      <c r="AH168" s="29">
        <v>-0.53</v>
      </c>
      <c r="AI168" s="29">
        <v>1.199E-4</v>
      </c>
      <c r="AJ168" s="29">
        <v>1.7799999999999999E-5</v>
      </c>
      <c r="AK168" s="29">
        <v>1.1820000000000001E-3</v>
      </c>
      <c r="AL168" s="29">
        <v>3.635E-4</v>
      </c>
      <c r="AM168" s="29">
        <v>4.17</v>
      </c>
      <c r="AN168" s="29">
        <v>53</v>
      </c>
      <c r="AO168" s="29">
        <v>190.8</v>
      </c>
      <c r="AP168" s="29">
        <v>90.7</v>
      </c>
      <c r="AQ168" s="29">
        <v>122.7</v>
      </c>
      <c r="AR168" s="29">
        <v>81.7</v>
      </c>
      <c r="AS168" s="29">
        <v>80.400000000000006</v>
      </c>
      <c r="AT168" s="29">
        <v>125.5</v>
      </c>
      <c r="AU168" s="29">
        <v>112.1</v>
      </c>
      <c r="AV168" s="29">
        <v>84.6</v>
      </c>
      <c r="AW168" s="29">
        <v>108.7</v>
      </c>
      <c r="AX168" s="29">
        <v>116.3</v>
      </c>
      <c r="AY168" s="29">
        <f t="shared" si="5"/>
        <v>0.96627229383718871</v>
      </c>
      <c r="AZ168" s="29">
        <f t="shared" si="4"/>
        <v>0.85885439710627076</v>
      </c>
    </row>
    <row r="169" spans="1:52" x14ac:dyDescent="0.2">
      <c r="A169" s="47" t="s">
        <v>50</v>
      </c>
      <c r="B169" s="29" t="s">
        <v>235</v>
      </c>
      <c r="C169" s="29" t="s">
        <v>1579</v>
      </c>
      <c r="D169" s="29" t="s">
        <v>1580</v>
      </c>
      <c r="E169" s="29" t="s">
        <v>1581</v>
      </c>
      <c r="F169" s="29">
        <v>8.8017100000000001E-5</v>
      </c>
      <c r="G169" s="29">
        <v>0</v>
      </c>
      <c r="H169" s="29">
        <v>1</v>
      </c>
      <c r="I169" s="29">
        <v>2</v>
      </c>
      <c r="J169" s="29">
        <v>2</v>
      </c>
      <c r="K169" s="29" t="s">
        <v>234</v>
      </c>
      <c r="L169" s="29" t="s">
        <v>1582</v>
      </c>
      <c r="M169" s="29">
        <v>0</v>
      </c>
      <c r="N169" s="29">
        <v>2114.1242200000002</v>
      </c>
      <c r="O169" s="29">
        <v>0</v>
      </c>
      <c r="P169" s="29">
        <v>73</v>
      </c>
      <c r="Q169" s="29">
        <v>68.7</v>
      </c>
      <c r="R169" s="29">
        <v>35.54</v>
      </c>
      <c r="S169" s="29">
        <v>14.44</v>
      </c>
      <c r="T169" s="29" t="s">
        <v>51</v>
      </c>
      <c r="U169" s="29" t="s">
        <v>50</v>
      </c>
      <c r="V169" s="29" t="s">
        <v>50</v>
      </c>
      <c r="W169" s="29" t="s">
        <v>50</v>
      </c>
      <c r="X169" s="29" t="s">
        <v>50</v>
      </c>
      <c r="Y169" s="29" t="s">
        <v>50</v>
      </c>
      <c r="Z169" s="29" t="s">
        <v>50</v>
      </c>
      <c r="AA169" s="29" t="s">
        <v>50</v>
      </c>
      <c r="AB169" s="29" t="s">
        <v>50</v>
      </c>
      <c r="AC169" s="29" t="s">
        <v>50</v>
      </c>
      <c r="AD169" s="29" t="s">
        <v>50</v>
      </c>
      <c r="AE169" s="29" t="s">
        <v>50</v>
      </c>
      <c r="AF169" s="29" t="s">
        <v>50</v>
      </c>
      <c r="AG169" s="29">
        <v>2.52</v>
      </c>
      <c r="AH169" s="29">
        <v>2.52</v>
      </c>
      <c r="AI169" s="29">
        <v>0</v>
      </c>
      <c r="AJ169" s="29">
        <v>0</v>
      </c>
      <c r="AK169" s="29">
        <v>3.43E-5</v>
      </c>
      <c r="AL169" s="29">
        <v>5.8239999999999996E-6</v>
      </c>
      <c r="AM169" s="29">
        <v>3.58</v>
      </c>
      <c r="AN169" s="29">
        <v>21</v>
      </c>
      <c r="AO169" s="29">
        <v>124.2</v>
      </c>
      <c r="AP169" s="29">
        <v>67.7</v>
      </c>
      <c r="AQ169" s="29">
        <v>78.900000000000006</v>
      </c>
      <c r="AR169" s="29">
        <v>53.9</v>
      </c>
      <c r="AS169" s="29">
        <v>49.5</v>
      </c>
      <c r="AT169" s="29">
        <v>74.599999999999994</v>
      </c>
      <c r="AU169" s="29">
        <v>65.2</v>
      </c>
      <c r="AV169" s="29">
        <v>50.6</v>
      </c>
      <c r="AW169" s="29">
        <v>68.7</v>
      </c>
      <c r="AX169" s="29">
        <v>73</v>
      </c>
      <c r="AY169" s="29">
        <f t="shared" si="5"/>
        <v>0.8874933190807055</v>
      </c>
      <c r="AZ169" s="29">
        <f t="shared" si="4"/>
        <v>0.56860278769815742</v>
      </c>
    </row>
    <row r="170" spans="1:52" x14ac:dyDescent="0.2">
      <c r="A170" s="47" t="s">
        <v>50</v>
      </c>
      <c r="B170" s="29" t="s">
        <v>237</v>
      </c>
      <c r="C170" s="29" t="s">
        <v>1583</v>
      </c>
      <c r="D170" s="29" t="s">
        <v>1584</v>
      </c>
      <c r="E170" s="29" t="s">
        <v>1585</v>
      </c>
      <c r="F170" s="29">
        <v>3.6201499999999998E-7</v>
      </c>
      <c r="G170" s="29">
        <v>0</v>
      </c>
      <c r="H170" s="29">
        <v>1</v>
      </c>
      <c r="I170" s="29">
        <v>1</v>
      </c>
      <c r="J170" s="29">
        <v>2</v>
      </c>
      <c r="K170" s="29" t="s">
        <v>236</v>
      </c>
      <c r="L170" s="29" t="s">
        <v>1586</v>
      </c>
      <c r="M170" s="29">
        <v>0</v>
      </c>
      <c r="N170" s="29">
        <v>2209.1137100000001</v>
      </c>
      <c r="O170" s="29">
        <v>0</v>
      </c>
      <c r="P170" s="29">
        <v>82</v>
      </c>
      <c r="Q170" s="29">
        <v>88.8</v>
      </c>
      <c r="R170" s="29">
        <v>18.329999999999998</v>
      </c>
      <c r="S170" s="29">
        <v>9.77</v>
      </c>
      <c r="T170" s="29" t="s">
        <v>51</v>
      </c>
      <c r="U170" s="29" t="s">
        <v>50</v>
      </c>
      <c r="V170" s="29" t="s">
        <v>50</v>
      </c>
      <c r="W170" s="29" t="s">
        <v>50</v>
      </c>
      <c r="X170" s="29" t="s">
        <v>50</v>
      </c>
      <c r="Y170" s="29" t="s">
        <v>50</v>
      </c>
      <c r="Z170" s="29" t="s">
        <v>50</v>
      </c>
      <c r="AA170" s="29" t="s">
        <v>50</v>
      </c>
      <c r="AB170" s="29" t="s">
        <v>50</v>
      </c>
      <c r="AC170" s="29" t="s">
        <v>50</v>
      </c>
      <c r="AD170" s="29" t="s">
        <v>50</v>
      </c>
      <c r="AE170" s="29" t="s">
        <v>50</v>
      </c>
      <c r="AF170" s="29" t="s">
        <v>50</v>
      </c>
      <c r="AG170" s="29">
        <v>1.05</v>
      </c>
      <c r="AH170" s="29">
        <v>1.05</v>
      </c>
      <c r="AI170" s="29">
        <v>0</v>
      </c>
      <c r="AJ170" s="29">
        <v>0</v>
      </c>
      <c r="AK170" s="29">
        <v>2.744E-8</v>
      </c>
      <c r="AL170" s="29">
        <v>1.3449999999999999E-7</v>
      </c>
      <c r="AM170" s="29">
        <v>6.28</v>
      </c>
      <c r="AN170" s="29">
        <v>54</v>
      </c>
      <c r="AO170" s="29">
        <v>109.9</v>
      </c>
      <c r="AP170" s="29">
        <v>76.400000000000006</v>
      </c>
      <c r="AQ170" s="29">
        <v>88.6</v>
      </c>
      <c r="AR170" s="29">
        <v>71.8</v>
      </c>
      <c r="AS170" s="29">
        <v>67.8</v>
      </c>
      <c r="AT170" s="29">
        <v>97.2</v>
      </c>
      <c r="AU170" s="29">
        <v>87.3</v>
      </c>
      <c r="AV170" s="29">
        <v>73.900000000000006</v>
      </c>
      <c r="AW170" s="29">
        <v>90.8</v>
      </c>
      <c r="AX170" s="29">
        <v>88.8</v>
      </c>
      <c r="AY170" s="29">
        <f t="shared" si="5"/>
        <v>1.056694813027744</v>
      </c>
      <c r="AZ170" s="29">
        <f t="shared" si="4"/>
        <v>0.57488113715548184</v>
      </c>
    </row>
    <row r="171" spans="1:52" x14ac:dyDescent="0.2">
      <c r="A171" s="47" t="s">
        <v>50</v>
      </c>
      <c r="B171" s="29" t="s">
        <v>237</v>
      </c>
      <c r="C171" s="29" t="s">
        <v>1587</v>
      </c>
      <c r="D171" s="29" t="s">
        <v>1588</v>
      </c>
      <c r="E171" s="29" t="s">
        <v>1589</v>
      </c>
      <c r="F171" s="29">
        <v>6.4687800000000006E-8</v>
      </c>
      <c r="G171" s="29">
        <v>0</v>
      </c>
      <c r="H171" s="29">
        <v>1</v>
      </c>
      <c r="I171" s="29">
        <v>1</v>
      </c>
      <c r="J171" s="29">
        <v>2</v>
      </c>
      <c r="K171" s="29" t="s">
        <v>236</v>
      </c>
      <c r="L171" s="29" t="s">
        <v>1590</v>
      </c>
      <c r="M171" s="29">
        <v>0</v>
      </c>
      <c r="N171" s="29">
        <v>1872.88851</v>
      </c>
      <c r="O171" s="29">
        <v>0</v>
      </c>
      <c r="P171" s="29">
        <v>32.9</v>
      </c>
      <c r="Q171" s="29">
        <v>41.7</v>
      </c>
      <c r="R171" s="29">
        <v>9</v>
      </c>
      <c r="S171" s="29">
        <v>7.57</v>
      </c>
      <c r="T171" s="29" t="s">
        <v>51</v>
      </c>
      <c r="U171" s="29" t="s">
        <v>50</v>
      </c>
      <c r="V171" s="29" t="s">
        <v>50</v>
      </c>
      <c r="W171" s="29" t="s">
        <v>50</v>
      </c>
      <c r="X171" s="29" t="s">
        <v>50</v>
      </c>
      <c r="Y171" s="29" t="s">
        <v>50</v>
      </c>
      <c r="Z171" s="29" t="s">
        <v>50</v>
      </c>
      <c r="AA171" s="29" t="s">
        <v>50</v>
      </c>
      <c r="AB171" s="29" t="s">
        <v>50</v>
      </c>
      <c r="AC171" s="29" t="s">
        <v>50</v>
      </c>
      <c r="AD171" s="29" t="s">
        <v>50</v>
      </c>
      <c r="AE171" s="29" t="s">
        <v>50</v>
      </c>
      <c r="AF171" s="29" t="s">
        <v>50</v>
      </c>
      <c r="AG171" s="29">
        <v>-0.3</v>
      </c>
      <c r="AH171" s="29">
        <v>-0.3</v>
      </c>
      <c r="AI171" s="29">
        <v>0</v>
      </c>
      <c r="AJ171" s="29">
        <v>0</v>
      </c>
      <c r="AK171" s="29">
        <v>3.9680000000000004E-9</v>
      </c>
      <c r="AL171" s="29">
        <v>5.6100000000000003E-9</v>
      </c>
      <c r="AM171" s="29">
        <v>6.14</v>
      </c>
      <c r="AN171" s="29">
        <v>55</v>
      </c>
      <c r="AO171" s="29">
        <v>33.799999999999997</v>
      </c>
      <c r="AP171" s="29">
        <v>30</v>
      </c>
      <c r="AQ171" s="29">
        <v>38</v>
      </c>
      <c r="AR171" s="29">
        <v>31.5</v>
      </c>
      <c r="AS171" s="29">
        <v>31.9</v>
      </c>
      <c r="AT171" s="29">
        <v>39.6</v>
      </c>
      <c r="AU171" s="29">
        <v>41.7</v>
      </c>
      <c r="AV171" s="29">
        <v>42.8</v>
      </c>
      <c r="AW171" s="29">
        <v>43.5</v>
      </c>
      <c r="AX171" s="29">
        <v>35.9</v>
      </c>
      <c r="AY171" s="29">
        <f t="shared" si="5"/>
        <v>1.2318401937046004</v>
      </c>
      <c r="AZ171" s="29">
        <f t="shared" si="4"/>
        <v>1.155166707919097E-2</v>
      </c>
    </row>
    <row r="172" spans="1:52" x14ac:dyDescent="0.2">
      <c r="A172" s="47" t="s">
        <v>50</v>
      </c>
      <c r="B172" s="29" t="s">
        <v>237</v>
      </c>
      <c r="C172" s="29" t="s">
        <v>1591</v>
      </c>
      <c r="D172" s="29" t="s">
        <v>1592</v>
      </c>
      <c r="E172" s="29" t="s">
        <v>1593</v>
      </c>
      <c r="F172" s="29">
        <v>4.9301700000000003E-7</v>
      </c>
      <c r="G172" s="29">
        <v>0</v>
      </c>
      <c r="H172" s="29">
        <v>1</v>
      </c>
      <c r="I172" s="29">
        <v>1</v>
      </c>
      <c r="J172" s="29">
        <v>2</v>
      </c>
      <c r="K172" s="29" t="s">
        <v>236</v>
      </c>
      <c r="L172" s="29" t="s">
        <v>1594</v>
      </c>
      <c r="M172" s="29">
        <v>1</v>
      </c>
      <c r="N172" s="29">
        <v>2702.2905700000001</v>
      </c>
      <c r="O172" s="29">
        <v>0</v>
      </c>
      <c r="P172" s="29">
        <v>54.8</v>
      </c>
      <c r="Q172" s="29">
        <v>59.8</v>
      </c>
      <c r="R172" s="29">
        <v>34.58</v>
      </c>
      <c r="S172" s="29">
        <v>15.49</v>
      </c>
      <c r="T172" s="29" t="s">
        <v>51</v>
      </c>
      <c r="U172" s="29" t="s">
        <v>50</v>
      </c>
      <c r="V172" s="29" t="s">
        <v>50</v>
      </c>
      <c r="W172" s="29" t="s">
        <v>50</v>
      </c>
      <c r="X172" s="29" t="s">
        <v>50</v>
      </c>
      <c r="Y172" s="29" t="s">
        <v>50</v>
      </c>
      <c r="Z172" s="29" t="s">
        <v>50</v>
      </c>
      <c r="AA172" s="29" t="s">
        <v>50</v>
      </c>
      <c r="AB172" s="29" t="s">
        <v>50</v>
      </c>
      <c r="AC172" s="29" t="s">
        <v>50</v>
      </c>
      <c r="AD172" s="29" t="s">
        <v>50</v>
      </c>
      <c r="AE172" s="29" t="s">
        <v>50</v>
      </c>
      <c r="AF172" s="29" t="s">
        <v>50</v>
      </c>
      <c r="AG172" s="29">
        <v>1.53</v>
      </c>
      <c r="AH172" s="29">
        <v>1.53</v>
      </c>
      <c r="AI172" s="29">
        <v>0</v>
      </c>
      <c r="AJ172" s="29">
        <v>0</v>
      </c>
      <c r="AK172" s="29">
        <v>5.2509999999999998E-8</v>
      </c>
      <c r="AL172" s="29">
        <v>1.255E-8</v>
      </c>
      <c r="AM172" s="29">
        <v>4.93</v>
      </c>
      <c r="AN172" s="29">
        <v>32</v>
      </c>
      <c r="AO172" s="29">
        <v>102.9</v>
      </c>
      <c r="AP172" s="29">
        <v>51</v>
      </c>
      <c r="AQ172" s="29">
        <v>56.4</v>
      </c>
      <c r="AR172" s="29">
        <v>53.3</v>
      </c>
      <c r="AS172" s="29">
        <v>42.4</v>
      </c>
      <c r="AT172" s="29">
        <v>59.8</v>
      </c>
      <c r="AU172" s="29">
        <v>56.1</v>
      </c>
      <c r="AV172" s="29">
        <v>49.5</v>
      </c>
      <c r="AW172" s="29">
        <v>73.5</v>
      </c>
      <c r="AX172" s="29">
        <v>68</v>
      </c>
      <c r="AY172" s="29">
        <f t="shared" si="5"/>
        <v>1.0029411764705882</v>
      </c>
      <c r="AZ172" s="29">
        <f t="shared" si="4"/>
        <v>0.98896761651614651</v>
      </c>
    </row>
    <row r="173" spans="1:52" x14ac:dyDescent="0.2">
      <c r="A173" s="47" t="s">
        <v>50</v>
      </c>
      <c r="B173" s="29" t="s">
        <v>237</v>
      </c>
      <c r="C173" s="29" t="s">
        <v>1595</v>
      </c>
      <c r="D173" s="29" t="s">
        <v>1596</v>
      </c>
      <c r="E173" s="29" t="s">
        <v>1597</v>
      </c>
      <c r="F173" s="29">
        <v>1.03736E-3</v>
      </c>
      <c r="G173" s="29">
        <v>5.0395100000000001E-5</v>
      </c>
      <c r="H173" s="29">
        <v>1</v>
      </c>
      <c r="I173" s="29">
        <v>1</v>
      </c>
      <c r="J173" s="29">
        <v>1</v>
      </c>
      <c r="K173" s="29" t="s">
        <v>236</v>
      </c>
      <c r="L173" s="29" t="s">
        <v>1598</v>
      </c>
      <c r="M173" s="29">
        <v>0</v>
      </c>
      <c r="N173" s="29">
        <v>2532.2730700000002</v>
      </c>
      <c r="O173" s="29">
        <v>0</v>
      </c>
      <c r="P173" s="29">
        <v>79.7</v>
      </c>
      <c r="Q173" s="29">
        <v>79.7</v>
      </c>
      <c r="R173" s="29">
        <v>21.2</v>
      </c>
      <c r="S173" s="29">
        <v>8.18</v>
      </c>
      <c r="T173" s="29" t="s">
        <v>51</v>
      </c>
      <c r="U173" s="29" t="s">
        <v>50</v>
      </c>
      <c r="V173" s="29" t="s">
        <v>50</v>
      </c>
      <c r="W173" s="29" t="s">
        <v>50</v>
      </c>
      <c r="X173" s="29" t="s">
        <v>50</v>
      </c>
      <c r="Y173" s="29" t="s">
        <v>50</v>
      </c>
      <c r="Z173" s="29" t="s">
        <v>50</v>
      </c>
      <c r="AA173" s="29" t="s">
        <v>50</v>
      </c>
      <c r="AB173" s="29" t="s">
        <v>50</v>
      </c>
      <c r="AC173" s="29" t="s">
        <v>50</v>
      </c>
      <c r="AD173" s="29" t="s">
        <v>50</v>
      </c>
      <c r="AE173" s="29" t="s">
        <v>50</v>
      </c>
      <c r="AF173" s="29" t="s">
        <v>973</v>
      </c>
      <c r="AG173" s="29">
        <v>2.4300000000000002</v>
      </c>
      <c r="AH173" s="29" t="s">
        <v>51</v>
      </c>
      <c r="AI173" s="29">
        <v>0</v>
      </c>
      <c r="AJ173" s="29" t="s">
        <v>51</v>
      </c>
      <c r="AK173" s="29">
        <v>2.041E-4</v>
      </c>
      <c r="AL173" s="29" t="s">
        <v>51</v>
      </c>
      <c r="AM173" s="29" t="s">
        <v>51</v>
      </c>
      <c r="AN173" s="29">
        <v>13</v>
      </c>
      <c r="AO173" s="29">
        <v>114</v>
      </c>
      <c r="AP173" s="29">
        <v>70.099999999999994</v>
      </c>
      <c r="AQ173" s="29">
        <v>82.6</v>
      </c>
      <c r="AR173" s="29">
        <v>76.900000000000006</v>
      </c>
      <c r="AS173" s="29">
        <v>65</v>
      </c>
      <c r="AT173" s="29">
        <v>89.5</v>
      </c>
      <c r="AU173" s="29">
        <v>79.7</v>
      </c>
      <c r="AV173" s="29">
        <v>78.900000000000006</v>
      </c>
      <c r="AW173" s="29">
        <v>82.5</v>
      </c>
      <c r="AX173" s="29">
        <v>71.3</v>
      </c>
      <c r="AY173" s="29">
        <f t="shared" si="5"/>
        <v>0.98360254527655422</v>
      </c>
      <c r="AZ173" s="29">
        <f t="shared" si="4"/>
        <v>0.83939723623696705</v>
      </c>
    </row>
    <row r="174" spans="1:52" x14ac:dyDescent="0.2">
      <c r="A174" s="47" t="s">
        <v>50</v>
      </c>
      <c r="B174" s="29" t="s">
        <v>237</v>
      </c>
      <c r="C174" s="29" t="s">
        <v>1599</v>
      </c>
      <c r="D174" s="29" t="s">
        <v>1600</v>
      </c>
      <c r="E174" s="29" t="s">
        <v>1601</v>
      </c>
      <c r="F174" s="29">
        <v>1.37742E-2</v>
      </c>
      <c r="G174" s="29">
        <v>6.2980200000000005E-4</v>
      </c>
      <c r="H174" s="29">
        <v>1</v>
      </c>
      <c r="I174" s="29">
        <v>1</v>
      </c>
      <c r="J174" s="29">
        <v>3</v>
      </c>
      <c r="K174" s="29" t="s">
        <v>236</v>
      </c>
      <c r="L174" s="29" t="s">
        <v>1602</v>
      </c>
      <c r="M174" s="29">
        <v>1</v>
      </c>
      <c r="N174" s="29">
        <v>1646.8498300000001</v>
      </c>
      <c r="O174" s="29">
        <v>0</v>
      </c>
      <c r="P174" s="29">
        <v>59.9</v>
      </c>
      <c r="Q174" s="29">
        <v>63.9</v>
      </c>
      <c r="R174" s="29">
        <v>31.26</v>
      </c>
      <c r="S174" s="29">
        <v>12.4</v>
      </c>
      <c r="T174" s="29" t="s">
        <v>51</v>
      </c>
      <c r="U174" s="29" t="s">
        <v>50</v>
      </c>
      <c r="V174" s="29" t="s">
        <v>50</v>
      </c>
      <c r="W174" s="29" t="s">
        <v>50</v>
      </c>
      <c r="X174" s="29" t="s">
        <v>50</v>
      </c>
      <c r="Y174" s="29" t="s">
        <v>50</v>
      </c>
      <c r="Z174" s="29" t="s">
        <v>50</v>
      </c>
      <c r="AA174" s="29" t="s">
        <v>50</v>
      </c>
      <c r="AB174" s="29" t="s">
        <v>50</v>
      </c>
      <c r="AC174" s="29" t="s">
        <v>50</v>
      </c>
      <c r="AD174" s="29" t="s">
        <v>50</v>
      </c>
      <c r="AE174" s="29" t="s">
        <v>50</v>
      </c>
      <c r="AF174" s="29" t="s">
        <v>50</v>
      </c>
      <c r="AG174" s="29">
        <v>1.19</v>
      </c>
      <c r="AH174" s="29">
        <v>0.74</v>
      </c>
      <c r="AI174" s="29">
        <v>2.0149999999999999E-4</v>
      </c>
      <c r="AJ174" s="29">
        <v>3.325E-4</v>
      </c>
      <c r="AK174" s="29">
        <v>3.6250000000000002E-3</v>
      </c>
      <c r="AL174" s="29">
        <v>4.6540000000000002E-3</v>
      </c>
      <c r="AM174" s="29">
        <v>1.94</v>
      </c>
      <c r="AN174" s="29">
        <v>5</v>
      </c>
      <c r="AO174" s="29">
        <v>110.5</v>
      </c>
      <c r="AP174" s="29">
        <v>61.5</v>
      </c>
      <c r="AQ174" s="29">
        <v>73.7</v>
      </c>
      <c r="AR174" s="29">
        <v>52.2</v>
      </c>
      <c r="AS174" s="29">
        <v>57.7</v>
      </c>
      <c r="AT174" s="29">
        <v>59.3</v>
      </c>
      <c r="AU174" s="29">
        <v>74.2</v>
      </c>
      <c r="AV174" s="29">
        <v>53.5</v>
      </c>
      <c r="AW174" s="29">
        <v>67.599999999999994</v>
      </c>
      <c r="AX174" s="29">
        <v>63.9</v>
      </c>
      <c r="AY174" s="29">
        <f t="shared" si="5"/>
        <v>0.89566929133858286</v>
      </c>
      <c r="AZ174" s="29">
        <f t="shared" si="4"/>
        <v>0.58847967136691071</v>
      </c>
    </row>
    <row r="175" spans="1:52" x14ac:dyDescent="0.2">
      <c r="A175" s="47" t="s">
        <v>50</v>
      </c>
      <c r="B175" s="29" t="s">
        <v>237</v>
      </c>
      <c r="C175" s="29" t="s">
        <v>1603</v>
      </c>
      <c r="D175" s="29" t="s">
        <v>1604</v>
      </c>
      <c r="E175" s="29" t="s">
        <v>1605</v>
      </c>
      <c r="F175" s="29">
        <v>1.6801E-6</v>
      </c>
      <c r="G175" s="29">
        <v>0</v>
      </c>
      <c r="H175" s="29">
        <v>1</v>
      </c>
      <c r="I175" s="29">
        <v>1</v>
      </c>
      <c r="J175" s="29">
        <v>2</v>
      </c>
      <c r="K175" s="29" t="s">
        <v>236</v>
      </c>
      <c r="L175" s="29" t="s">
        <v>1606</v>
      </c>
      <c r="M175" s="29">
        <v>0</v>
      </c>
      <c r="N175" s="29">
        <v>1610.83357</v>
      </c>
      <c r="O175" s="29">
        <v>0</v>
      </c>
      <c r="P175" s="29">
        <v>77.099999999999994</v>
      </c>
      <c r="Q175" s="29">
        <v>80.5</v>
      </c>
      <c r="R175" s="29">
        <v>31.9</v>
      </c>
      <c r="S175" s="29">
        <v>9.6999999999999993</v>
      </c>
      <c r="T175" s="29" t="s">
        <v>51</v>
      </c>
      <c r="U175" s="29" t="s">
        <v>50</v>
      </c>
      <c r="V175" s="29" t="s">
        <v>50</v>
      </c>
      <c r="W175" s="29" t="s">
        <v>50</v>
      </c>
      <c r="X175" s="29" t="s">
        <v>50</v>
      </c>
      <c r="Y175" s="29" t="s">
        <v>50</v>
      </c>
      <c r="Z175" s="29" t="s">
        <v>50</v>
      </c>
      <c r="AA175" s="29" t="s">
        <v>50</v>
      </c>
      <c r="AB175" s="29" t="s">
        <v>50</v>
      </c>
      <c r="AC175" s="29" t="s">
        <v>50</v>
      </c>
      <c r="AD175" s="29" t="s">
        <v>50</v>
      </c>
      <c r="AE175" s="29" t="s">
        <v>50</v>
      </c>
      <c r="AF175" s="29" t="s">
        <v>50</v>
      </c>
      <c r="AG175" s="29">
        <v>1</v>
      </c>
      <c r="AH175" s="29">
        <v>1</v>
      </c>
      <c r="AI175" s="29">
        <v>0</v>
      </c>
      <c r="AJ175" s="29">
        <v>0</v>
      </c>
      <c r="AK175" s="29">
        <v>1.532E-7</v>
      </c>
      <c r="AL175" s="29">
        <v>4.5889999999999996E-6</v>
      </c>
      <c r="AM175" s="29">
        <v>3.69</v>
      </c>
      <c r="AN175" s="29">
        <v>64</v>
      </c>
      <c r="AO175" s="29">
        <v>129.6</v>
      </c>
      <c r="AP175" s="29">
        <v>67.3</v>
      </c>
      <c r="AQ175" s="29">
        <v>88.2</v>
      </c>
      <c r="AR175" s="29">
        <v>58.7</v>
      </c>
      <c r="AS175" s="29">
        <v>62.9</v>
      </c>
      <c r="AT175" s="29">
        <v>84.7</v>
      </c>
      <c r="AU175" s="29">
        <v>80.5</v>
      </c>
      <c r="AV175" s="29">
        <v>65.599999999999994</v>
      </c>
      <c r="AW175" s="29">
        <v>75.7</v>
      </c>
      <c r="AX175" s="29">
        <v>82.3</v>
      </c>
      <c r="AY175" s="29">
        <f t="shared" si="5"/>
        <v>0.95598721416277377</v>
      </c>
      <c r="AZ175" s="29">
        <f t="shared" si="4"/>
        <v>0.7943570383256332</v>
      </c>
    </row>
    <row r="176" spans="1:52" x14ac:dyDescent="0.2">
      <c r="A176" s="47" t="s">
        <v>50</v>
      </c>
      <c r="B176" s="29" t="s">
        <v>237</v>
      </c>
      <c r="C176" s="29" t="s">
        <v>1607</v>
      </c>
      <c r="D176" s="29" t="s">
        <v>975</v>
      </c>
      <c r="E176" s="29" t="s">
        <v>1608</v>
      </c>
      <c r="F176" s="29">
        <v>6.6529899999999995E-8</v>
      </c>
      <c r="G176" s="29">
        <v>0</v>
      </c>
      <c r="H176" s="29">
        <v>1</v>
      </c>
      <c r="I176" s="29">
        <v>1</v>
      </c>
      <c r="J176" s="29">
        <v>2</v>
      </c>
      <c r="K176" s="29" t="s">
        <v>236</v>
      </c>
      <c r="L176" s="29" t="s">
        <v>1609</v>
      </c>
      <c r="M176" s="29">
        <v>0</v>
      </c>
      <c r="N176" s="29">
        <v>1751.8873900000001</v>
      </c>
      <c r="O176" s="29">
        <v>0</v>
      </c>
      <c r="P176" s="29" t="s">
        <v>51</v>
      </c>
      <c r="Q176" s="29" t="s">
        <v>51</v>
      </c>
      <c r="R176" s="29" t="s">
        <v>51</v>
      </c>
      <c r="S176" s="29" t="s">
        <v>51</v>
      </c>
      <c r="T176" s="29" t="s">
        <v>982</v>
      </c>
      <c r="U176" s="29" t="s">
        <v>50</v>
      </c>
      <c r="V176" s="29" t="s">
        <v>50</v>
      </c>
      <c r="W176" s="29" t="s">
        <v>50</v>
      </c>
      <c r="X176" s="29" t="s">
        <v>50</v>
      </c>
      <c r="Y176" s="29" t="s">
        <v>50</v>
      </c>
      <c r="Z176" s="29" t="s">
        <v>50</v>
      </c>
      <c r="AA176" s="29" t="s">
        <v>50</v>
      </c>
      <c r="AB176" s="29" t="s">
        <v>50</v>
      </c>
      <c r="AC176" s="29" t="s">
        <v>50</v>
      </c>
      <c r="AD176" s="29" t="s">
        <v>50</v>
      </c>
      <c r="AE176" s="29" t="s">
        <v>50</v>
      </c>
      <c r="AF176" s="29" t="s">
        <v>50</v>
      </c>
      <c r="AG176" s="29">
        <v>-1.57</v>
      </c>
      <c r="AH176" s="29">
        <v>-1.57</v>
      </c>
      <c r="AI176" s="29">
        <v>0</v>
      </c>
      <c r="AJ176" s="29">
        <v>0</v>
      </c>
      <c r="AK176" s="29">
        <v>4.1210000000000001E-9</v>
      </c>
      <c r="AL176" s="29">
        <v>2.0059999999999999E-9</v>
      </c>
      <c r="AM176" s="29">
        <v>6.02</v>
      </c>
      <c r="AN176" s="29">
        <v>31</v>
      </c>
      <c r="AO176" s="29" t="s">
        <v>51</v>
      </c>
      <c r="AP176" s="29" t="s">
        <v>51</v>
      </c>
      <c r="AQ176" s="29" t="s">
        <v>51</v>
      </c>
      <c r="AR176" s="29" t="s">
        <v>51</v>
      </c>
      <c r="AS176" s="29" t="s">
        <v>51</v>
      </c>
      <c r="AT176" s="29" t="s">
        <v>51</v>
      </c>
      <c r="AU176" s="29" t="s">
        <v>51</v>
      </c>
      <c r="AV176" s="29" t="s">
        <v>51</v>
      </c>
      <c r="AW176" s="29" t="s">
        <v>51</v>
      </c>
      <c r="AX176" s="29" t="s">
        <v>51</v>
      </c>
      <c r="AY176" s="29" t="e">
        <f t="shared" si="5"/>
        <v>#DIV/0!</v>
      </c>
      <c r="AZ176" s="29" t="e">
        <f t="shared" si="4"/>
        <v>#DIV/0!</v>
      </c>
    </row>
    <row r="177" spans="1:52" x14ac:dyDescent="0.2">
      <c r="A177" s="47" t="s">
        <v>50</v>
      </c>
      <c r="B177" s="29" t="s">
        <v>237</v>
      </c>
      <c r="C177" s="29" t="s">
        <v>1610</v>
      </c>
      <c r="D177" s="29" t="s">
        <v>1170</v>
      </c>
      <c r="E177" s="29" t="s">
        <v>1611</v>
      </c>
      <c r="F177" s="29">
        <v>0.13075300000000001</v>
      </c>
      <c r="G177" s="29">
        <v>9.3844600000000007E-3</v>
      </c>
      <c r="H177" s="29">
        <v>1</v>
      </c>
      <c r="I177" s="29">
        <v>1</v>
      </c>
      <c r="J177" s="29">
        <v>2</v>
      </c>
      <c r="K177" s="29" t="s">
        <v>236</v>
      </c>
      <c r="L177" s="29" t="s">
        <v>1612</v>
      </c>
      <c r="M177" s="29">
        <v>0</v>
      </c>
      <c r="N177" s="29">
        <v>1081.5951700000001</v>
      </c>
      <c r="O177" s="29">
        <v>0</v>
      </c>
      <c r="P177" s="29">
        <v>31.3</v>
      </c>
      <c r="Q177" s="29">
        <v>30.8</v>
      </c>
      <c r="R177" s="29">
        <v>21.33</v>
      </c>
      <c r="S177" s="29">
        <v>11.82</v>
      </c>
      <c r="T177" s="29" t="s">
        <v>51</v>
      </c>
      <c r="U177" s="29" t="s">
        <v>50</v>
      </c>
      <c r="V177" s="29" t="s">
        <v>50</v>
      </c>
      <c r="W177" s="29" t="s">
        <v>50</v>
      </c>
      <c r="X177" s="29" t="s">
        <v>50</v>
      </c>
      <c r="Y177" s="29" t="s">
        <v>50</v>
      </c>
      <c r="Z177" s="29" t="s">
        <v>50</v>
      </c>
      <c r="AA177" s="29" t="s">
        <v>50</v>
      </c>
      <c r="AB177" s="29" t="s">
        <v>50</v>
      </c>
      <c r="AC177" s="29" t="s">
        <v>50</v>
      </c>
      <c r="AD177" s="29" t="s">
        <v>50</v>
      </c>
      <c r="AE177" s="29" t="s">
        <v>56</v>
      </c>
      <c r="AF177" s="29" t="s">
        <v>50</v>
      </c>
      <c r="AG177" s="29">
        <v>0.01</v>
      </c>
      <c r="AH177" s="29">
        <v>0.01</v>
      </c>
      <c r="AI177" s="29">
        <v>2.4029999999999999E-2</v>
      </c>
      <c r="AJ177" s="29">
        <v>2.7929999999999999E-3</v>
      </c>
      <c r="AK177" s="29">
        <v>0.30180000000000001</v>
      </c>
      <c r="AL177" s="29">
        <v>3.6380000000000003E-2</v>
      </c>
      <c r="AM177" s="29">
        <v>2.36</v>
      </c>
      <c r="AN177" s="29">
        <v>27</v>
      </c>
      <c r="AO177" s="29">
        <v>45.2</v>
      </c>
      <c r="AP177" s="29">
        <v>30.1</v>
      </c>
      <c r="AQ177" s="29">
        <v>32.700000000000003</v>
      </c>
      <c r="AR177" s="29">
        <v>28.4</v>
      </c>
      <c r="AS177" s="29">
        <v>25.1</v>
      </c>
      <c r="AT177" s="29">
        <v>29.6</v>
      </c>
      <c r="AU177" s="29">
        <v>34.1</v>
      </c>
      <c r="AV177" s="29">
        <v>24.7</v>
      </c>
      <c r="AW177" s="29">
        <v>30.8</v>
      </c>
      <c r="AX177" s="29">
        <v>32.299999999999997</v>
      </c>
      <c r="AY177" s="29">
        <f t="shared" si="5"/>
        <v>0.93808049535603721</v>
      </c>
      <c r="AZ177" s="29">
        <f t="shared" si="4"/>
        <v>0.66232470992375281</v>
      </c>
    </row>
    <row r="178" spans="1:52" x14ac:dyDescent="0.2">
      <c r="A178" s="47" t="s">
        <v>50</v>
      </c>
      <c r="B178" s="29" t="s">
        <v>237</v>
      </c>
      <c r="C178" s="29" t="s">
        <v>1613</v>
      </c>
      <c r="D178" s="29" t="s">
        <v>1284</v>
      </c>
      <c r="E178" s="29" t="s">
        <v>1614</v>
      </c>
      <c r="F178" s="29">
        <v>5.12811E-3</v>
      </c>
      <c r="G178" s="29">
        <v>4.14721E-4</v>
      </c>
      <c r="H178" s="29">
        <v>1</v>
      </c>
      <c r="I178" s="29">
        <v>2</v>
      </c>
      <c r="J178" s="29">
        <v>2</v>
      </c>
      <c r="K178" s="29" t="s">
        <v>236</v>
      </c>
      <c r="L178" s="29" t="s">
        <v>1615</v>
      </c>
      <c r="M178" s="29">
        <v>0</v>
      </c>
      <c r="N178" s="29">
        <v>1454.80036</v>
      </c>
      <c r="O178" s="29">
        <v>0</v>
      </c>
      <c r="P178" s="29" t="s">
        <v>51</v>
      </c>
      <c r="Q178" s="29" t="s">
        <v>51</v>
      </c>
      <c r="R178" s="29" t="s">
        <v>51</v>
      </c>
      <c r="S178" s="29" t="s">
        <v>51</v>
      </c>
      <c r="T178" s="29" t="s">
        <v>982</v>
      </c>
      <c r="U178" s="29" t="s">
        <v>50</v>
      </c>
      <c r="V178" s="29" t="s">
        <v>50</v>
      </c>
      <c r="W178" s="29" t="s">
        <v>50</v>
      </c>
      <c r="X178" s="29" t="s">
        <v>50</v>
      </c>
      <c r="Y178" s="29" t="s">
        <v>50</v>
      </c>
      <c r="Z178" s="29" t="s">
        <v>50</v>
      </c>
      <c r="AA178" s="29" t="s">
        <v>50</v>
      </c>
      <c r="AB178" s="29" t="s">
        <v>50</v>
      </c>
      <c r="AC178" s="29" t="s">
        <v>50</v>
      </c>
      <c r="AD178" s="29" t="s">
        <v>50</v>
      </c>
      <c r="AE178" s="29" t="s">
        <v>50</v>
      </c>
      <c r="AF178" s="29" t="s">
        <v>50</v>
      </c>
      <c r="AG178" s="29">
        <v>1.45</v>
      </c>
      <c r="AH178" s="29">
        <v>1.45</v>
      </c>
      <c r="AI178" s="29">
        <v>2.2330000000000001E-4</v>
      </c>
      <c r="AJ178" s="29">
        <v>4.9809999999999999E-5</v>
      </c>
      <c r="AK178" s="29">
        <v>3.9189999999999997E-3</v>
      </c>
      <c r="AL178" s="29">
        <v>7.293E-4</v>
      </c>
      <c r="AM178" s="29">
        <v>2.2999999999999998</v>
      </c>
      <c r="AN178" s="29">
        <v>2</v>
      </c>
      <c r="AO178" s="29" t="s">
        <v>51</v>
      </c>
      <c r="AP178" s="29" t="s">
        <v>51</v>
      </c>
      <c r="AQ178" s="29" t="s">
        <v>51</v>
      </c>
      <c r="AR178" s="29" t="s">
        <v>51</v>
      </c>
      <c r="AS178" s="29" t="s">
        <v>51</v>
      </c>
      <c r="AT178" s="29" t="s">
        <v>51</v>
      </c>
      <c r="AU178" s="29" t="s">
        <v>51</v>
      </c>
      <c r="AV178" s="29" t="s">
        <v>51</v>
      </c>
      <c r="AW178" s="29" t="s">
        <v>51</v>
      </c>
      <c r="AX178" s="29" t="s">
        <v>51</v>
      </c>
      <c r="AY178" s="29" t="e">
        <f t="shared" si="5"/>
        <v>#DIV/0!</v>
      </c>
      <c r="AZ178" s="29" t="e">
        <f t="shared" si="4"/>
        <v>#DIV/0!</v>
      </c>
    </row>
    <row r="179" spans="1:52" x14ac:dyDescent="0.2">
      <c r="A179" s="47" t="s">
        <v>50</v>
      </c>
      <c r="B179" s="29" t="s">
        <v>237</v>
      </c>
      <c r="C179" s="29" t="s">
        <v>1616</v>
      </c>
      <c r="D179" s="29" t="s">
        <v>1570</v>
      </c>
      <c r="E179" s="29" t="s">
        <v>1601</v>
      </c>
      <c r="F179" s="29">
        <v>4.18213E-3</v>
      </c>
      <c r="G179" s="29">
        <v>3.1469700000000001E-4</v>
      </c>
      <c r="H179" s="29">
        <v>1</v>
      </c>
      <c r="I179" s="29">
        <v>1</v>
      </c>
      <c r="J179" s="29">
        <v>4</v>
      </c>
      <c r="K179" s="29" t="s">
        <v>236</v>
      </c>
      <c r="L179" s="29" t="s">
        <v>1617</v>
      </c>
      <c r="M179" s="29">
        <v>0</v>
      </c>
      <c r="N179" s="29">
        <v>1189.6577199999999</v>
      </c>
      <c r="O179" s="29">
        <v>0</v>
      </c>
      <c r="P179" s="29">
        <v>240.9</v>
      </c>
      <c r="Q179" s="29">
        <v>255</v>
      </c>
      <c r="R179" s="29">
        <v>36.39</v>
      </c>
      <c r="S179" s="29">
        <v>11.7</v>
      </c>
      <c r="T179" s="29" t="s">
        <v>51</v>
      </c>
      <c r="U179" s="29" t="s">
        <v>50</v>
      </c>
      <c r="V179" s="29" t="s">
        <v>50</v>
      </c>
      <c r="W179" s="29" t="s">
        <v>50</v>
      </c>
      <c r="X179" s="29" t="s">
        <v>50</v>
      </c>
      <c r="Y179" s="29" t="s">
        <v>50</v>
      </c>
      <c r="Z179" s="29" t="s">
        <v>50</v>
      </c>
      <c r="AA179" s="29" t="s">
        <v>50</v>
      </c>
      <c r="AB179" s="29" t="s">
        <v>50</v>
      </c>
      <c r="AC179" s="29" t="s">
        <v>50</v>
      </c>
      <c r="AD179" s="29" t="s">
        <v>50</v>
      </c>
      <c r="AE179" s="29" t="s">
        <v>50</v>
      </c>
      <c r="AF179" s="29" t="s">
        <v>50</v>
      </c>
      <c r="AG179" s="29">
        <v>1.39</v>
      </c>
      <c r="AH179" s="29">
        <v>1.39</v>
      </c>
      <c r="AI179" s="29">
        <v>9.6150000000000006E-5</v>
      </c>
      <c r="AJ179" s="29">
        <v>8.1390000000000005E-5</v>
      </c>
      <c r="AK179" s="29">
        <v>9.5940000000000001E-4</v>
      </c>
      <c r="AL179" s="29">
        <v>1.119E-3</v>
      </c>
      <c r="AM179" s="29">
        <v>2.63</v>
      </c>
      <c r="AN179" s="29">
        <v>35</v>
      </c>
      <c r="AO179" s="29">
        <v>452</v>
      </c>
      <c r="AP179" s="29">
        <v>229.5</v>
      </c>
      <c r="AQ179" s="29">
        <v>258.89999999999998</v>
      </c>
      <c r="AR179" s="29">
        <v>190.1</v>
      </c>
      <c r="AS179" s="29">
        <v>200.6</v>
      </c>
      <c r="AT179" s="29">
        <v>278.5</v>
      </c>
      <c r="AU179" s="29">
        <v>255</v>
      </c>
      <c r="AV179" s="29">
        <v>212.4</v>
      </c>
      <c r="AW179" s="29">
        <v>239.2</v>
      </c>
      <c r="AX179" s="29">
        <v>285.3</v>
      </c>
      <c r="AY179" s="29">
        <f t="shared" si="5"/>
        <v>0.95439861768462175</v>
      </c>
      <c r="AZ179" s="29">
        <f t="shared" si="4"/>
        <v>0.80362557615086272</v>
      </c>
    </row>
    <row r="180" spans="1:52" x14ac:dyDescent="0.2">
      <c r="A180" s="47" t="s">
        <v>56</v>
      </c>
      <c r="B180" s="29" t="s">
        <v>237</v>
      </c>
      <c r="C180" s="29" t="s">
        <v>1618</v>
      </c>
      <c r="D180" s="29" t="s">
        <v>1570</v>
      </c>
      <c r="E180" s="29" t="s">
        <v>1619</v>
      </c>
      <c r="F180" s="29">
        <v>0.48306100000000002</v>
      </c>
      <c r="G180" s="29">
        <v>4.5813199999999998E-2</v>
      </c>
      <c r="H180" s="29">
        <v>1</v>
      </c>
      <c r="I180" s="29">
        <v>1</v>
      </c>
      <c r="J180" s="29">
        <v>2</v>
      </c>
      <c r="K180" s="29" t="s">
        <v>236</v>
      </c>
      <c r="L180" s="29" t="s">
        <v>1620</v>
      </c>
      <c r="M180" s="29">
        <v>0</v>
      </c>
      <c r="N180" s="29">
        <v>1202.67812</v>
      </c>
      <c r="O180" s="29">
        <v>0</v>
      </c>
      <c r="P180" s="29" t="s">
        <v>51</v>
      </c>
      <c r="Q180" s="29" t="s">
        <v>51</v>
      </c>
      <c r="R180" s="29" t="s">
        <v>51</v>
      </c>
      <c r="S180" s="29" t="s">
        <v>51</v>
      </c>
      <c r="T180" s="29" t="s">
        <v>982</v>
      </c>
      <c r="U180" s="29" t="s">
        <v>56</v>
      </c>
      <c r="V180" s="29" t="s">
        <v>56</v>
      </c>
      <c r="W180" s="29" t="s">
        <v>56</v>
      </c>
      <c r="X180" s="29" t="s">
        <v>56</v>
      </c>
      <c r="Y180" s="29" t="s">
        <v>56</v>
      </c>
      <c r="Z180" s="29" t="s">
        <v>56</v>
      </c>
      <c r="AA180" s="29" t="s">
        <v>56</v>
      </c>
      <c r="AB180" s="29" t="s">
        <v>56</v>
      </c>
      <c r="AC180" s="29" t="s">
        <v>56</v>
      </c>
      <c r="AD180" s="29" t="s">
        <v>56</v>
      </c>
      <c r="AE180" s="29" t="s">
        <v>56</v>
      </c>
      <c r="AF180" s="29" t="s">
        <v>56</v>
      </c>
      <c r="AG180" s="29">
        <v>0.06</v>
      </c>
      <c r="AH180" s="29">
        <v>0.06</v>
      </c>
      <c r="AI180" s="29">
        <v>2.0129999999999999E-2</v>
      </c>
      <c r="AJ180" s="29">
        <v>1.6250000000000001E-2</v>
      </c>
      <c r="AK180" s="29">
        <v>0.25990000000000002</v>
      </c>
      <c r="AL180" s="29">
        <v>0.21690000000000001</v>
      </c>
      <c r="AM180" s="29">
        <v>2.25</v>
      </c>
      <c r="AN180" s="29">
        <v>12</v>
      </c>
      <c r="AO180" s="29" t="s">
        <v>51</v>
      </c>
      <c r="AP180" s="29" t="s">
        <v>51</v>
      </c>
      <c r="AQ180" s="29" t="s">
        <v>51</v>
      </c>
      <c r="AR180" s="29" t="s">
        <v>51</v>
      </c>
      <c r="AS180" s="29" t="s">
        <v>51</v>
      </c>
      <c r="AT180" s="29" t="s">
        <v>51</v>
      </c>
      <c r="AU180" s="29" t="s">
        <v>51</v>
      </c>
      <c r="AV180" s="29" t="s">
        <v>51</v>
      </c>
      <c r="AW180" s="29" t="s">
        <v>51</v>
      </c>
      <c r="AX180" s="29" t="s">
        <v>51</v>
      </c>
      <c r="AY180" s="29" t="e">
        <f t="shared" si="5"/>
        <v>#DIV/0!</v>
      </c>
      <c r="AZ180" s="29" t="e">
        <f t="shared" si="4"/>
        <v>#DIV/0!</v>
      </c>
    </row>
    <row r="181" spans="1:52" x14ac:dyDescent="0.2">
      <c r="A181" s="47" t="s">
        <v>50</v>
      </c>
      <c r="B181" s="29" t="s">
        <v>237</v>
      </c>
      <c r="C181" s="29" t="s">
        <v>1621</v>
      </c>
      <c r="D181" s="29" t="s">
        <v>1622</v>
      </c>
      <c r="E181" s="29" t="s">
        <v>1623</v>
      </c>
      <c r="F181" s="29">
        <v>1.6941699999999999E-4</v>
      </c>
      <c r="G181" s="29">
        <v>0</v>
      </c>
      <c r="H181" s="29">
        <v>1</v>
      </c>
      <c r="I181" s="29">
        <v>1</v>
      </c>
      <c r="J181" s="29">
        <v>4</v>
      </c>
      <c r="K181" s="29" t="s">
        <v>236</v>
      </c>
      <c r="L181" s="29" t="s">
        <v>1624</v>
      </c>
      <c r="M181" s="29">
        <v>0</v>
      </c>
      <c r="N181" s="29">
        <v>1332.71597</v>
      </c>
      <c r="O181" s="29">
        <v>0</v>
      </c>
      <c r="P181" s="29">
        <v>265.10000000000002</v>
      </c>
      <c r="Q181" s="29">
        <v>275.10000000000002</v>
      </c>
      <c r="R181" s="29">
        <v>44.01</v>
      </c>
      <c r="S181" s="29">
        <v>8.7799999999999994</v>
      </c>
      <c r="T181" s="29" t="s">
        <v>51</v>
      </c>
      <c r="U181" s="29" t="s">
        <v>50</v>
      </c>
      <c r="V181" s="29" t="s">
        <v>50</v>
      </c>
      <c r="W181" s="29" t="s">
        <v>50</v>
      </c>
      <c r="X181" s="29" t="s">
        <v>50</v>
      </c>
      <c r="Y181" s="29" t="s">
        <v>50</v>
      </c>
      <c r="Z181" s="29" t="s">
        <v>50</v>
      </c>
      <c r="AA181" s="29" t="s">
        <v>50</v>
      </c>
      <c r="AB181" s="29" t="s">
        <v>50</v>
      </c>
      <c r="AC181" s="29" t="s">
        <v>50</v>
      </c>
      <c r="AD181" s="29" t="s">
        <v>50</v>
      </c>
      <c r="AE181" s="29" t="s">
        <v>50</v>
      </c>
      <c r="AF181" s="29" t="s">
        <v>50</v>
      </c>
      <c r="AG181" s="29">
        <v>-0.11</v>
      </c>
      <c r="AH181" s="29">
        <v>1.43</v>
      </c>
      <c r="AI181" s="29">
        <v>0</v>
      </c>
      <c r="AJ181" s="29">
        <v>8.1390000000000005E-5</v>
      </c>
      <c r="AK181" s="29">
        <v>2.6800000000000001E-5</v>
      </c>
      <c r="AL181" s="29">
        <v>1.122E-3</v>
      </c>
      <c r="AM181" s="29">
        <v>3.52</v>
      </c>
      <c r="AN181" s="29">
        <v>49</v>
      </c>
      <c r="AO181" s="29">
        <v>555.4</v>
      </c>
      <c r="AP181" s="29">
        <v>239</v>
      </c>
      <c r="AQ181" s="29">
        <v>321.3</v>
      </c>
      <c r="AR181" s="29">
        <v>198.9</v>
      </c>
      <c r="AS181" s="29">
        <v>205.7</v>
      </c>
      <c r="AT181" s="29">
        <v>296.7</v>
      </c>
      <c r="AU181" s="29">
        <v>277.5</v>
      </c>
      <c r="AV181" s="29">
        <v>231.9</v>
      </c>
      <c r="AW181" s="29">
        <v>269.5</v>
      </c>
      <c r="AX181" s="29">
        <v>275.10000000000002</v>
      </c>
      <c r="AY181" s="29">
        <f t="shared" si="5"/>
        <v>0.88844307044662219</v>
      </c>
      <c r="AZ181" s="29">
        <f t="shared" si="4"/>
        <v>0.62111658732045849</v>
      </c>
    </row>
    <row r="182" spans="1:52" x14ac:dyDescent="0.2">
      <c r="A182" s="47" t="s">
        <v>50</v>
      </c>
      <c r="B182" s="29" t="s">
        <v>237</v>
      </c>
      <c r="C182" s="29" t="s">
        <v>1625</v>
      </c>
      <c r="D182" s="29" t="s">
        <v>1626</v>
      </c>
      <c r="E182" s="29" t="s">
        <v>1627</v>
      </c>
      <c r="F182" s="29">
        <v>1.8449399999999999E-6</v>
      </c>
      <c r="G182" s="29">
        <v>0</v>
      </c>
      <c r="H182" s="29">
        <v>1</v>
      </c>
      <c r="I182" s="29">
        <v>2</v>
      </c>
      <c r="J182" s="29">
        <v>2</v>
      </c>
      <c r="K182" s="29" t="s">
        <v>236</v>
      </c>
      <c r="L182" s="29" t="s">
        <v>1628</v>
      </c>
      <c r="M182" s="29">
        <v>0</v>
      </c>
      <c r="N182" s="29">
        <v>2060.1176799999998</v>
      </c>
      <c r="O182" s="29">
        <v>0</v>
      </c>
      <c r="P182" s="29">
        <v>105.5</v>
      </c>
      <c r="Q182" s="29">
        <v>109.6</v>
      </c>
      <c r="R182" s="29">
        <v>24.81</v>
      </c>
      <c r="S182" s="29">
        <v>10.82</v>
      </c>
      <c r="T182" s="29" t="s">
        <v>51</v>
      </c>
      <c r="U182" s="29" t="s">
        <v>50</v>
      </c>
      <c r="V182" s="29" t="s">
        <v>50</v>
      </c>
      <c r="W182" s="29" t="s">
        <v>50</v>
      </c>
      <c r="X182" s="29" t="s">
        <v>50</v>
      </c>
      <c r="Y182" s="29" t="s">
        <v>50</v>
      </c>
      <c r="Z182" s="29" t="s">
        <v>50</v>
      </c>
      <c r="AA182" s="29" t="s">
        <v>50</v>
      </c>
      <c r="AB182" s="29" t="s">
        <v>50</v>
      </c>
      <c r="AC182" s="29" t="s">
        <v>50</v>
      </c>
      <c r="AD182" s="29" t="s">
        <v>50</v>
      </c>
      <c r="AE182" s="29" t="s">
        <v>50</v>
      </c>
      <c r="AF182" s="29" t="s">
        <v>50</v>
      </c>
      <c r="AG182" s="29">
        <v>-0.16</v>
      </c>
      <c r="AH182" s="29">
        <v>-0.16</v>
      </c>
      <c r="AI182" s="29">
        <v>0</v>
      </c>
      <c r="AJ182" s="29">
        <v>0</v>
      </c>
      <c r="AK182" s="29">
        <v>1.705E-7</v>
      </c>
      <c r="AL182" s="29">
        <v>6.6680000000000004E-6</v>
      </c>
      <c r="AM182" s="29">
        <v>5.38</v>
      </c>
      <c r="AN182" s="29">
        <v>65</v>
      </c>
      <c r="AO182" s="29">
        <v>164.7</v>
      </c>
      <c r="AP182" s="29">
        <v>93.6</v>
      </c>
      <c r="AQ182" s="29">
        <v>120.2</v>
      </c>
      <c r="AR182" s="29">
        <v>86.7</v>
      </c>
      <c r="AS182" s="29">
        <v>104</v>
      </c>
      <c r="AT182" s="29">
        <v>128.6</v>
      </c>
      <c r="AU182" s="29">
        <v>109.6</v>
      </c>
      <c r="AV182" s="29">
        <v>95.2</v>
      </c>
      <c r="AW182" s="29">
        <v>108</v>
      </c>
      <c r="AX182" s="29">
        <v>110</v>
      </c>
      <c r="AY182" s="29">
        <f t="shared" si="5"/>
        <v>0.96872803935347862</v>
      </c>
      <c r="AZ182" s="29">
        <f t="shared" si="4"/>
        <v>0.77090832088045846</v>
      </c>
    </row>
    <row r="183" spans="1:52" x14ac:dyDescent="0.2">
      <c r="A183" s="47" t="s">
        <v>56</v>
      </c>
      <c r="B183" s="29" t="s">
        <v>237</v>
      </c>
      <c r="C183" s="29" t="s">
        <v>1629</v>
      </c>
      <c r="D183" s="29" t="s">
        <v>1630</v>
      </c>
      <c r="E183" s="29" t="s">
        <v>1631</v>
      </c>
      <c r="F183" s="29">
        <v>0.142515</v>
      </c>
      <c r="G183" s="29">
        <v>1.0252600000000001E-2</v>
      </c>
      <c r="H183" s="29">
        <v>1</v>
      </c>
      <c r="I183" s="29">
        <v>2</v>
      </c>
      <c r="J183" s="29">
        <v>1</v>
      </c>
      <c r="K183" s="29" t="s">
        <v>236</v>
      </c>
      <c r="L183" s="29" t="s">
        <v>1632</v>
      </c>
      <c r="M183" s="29">
        <v>0</v>
      </c>
      <c r="N183" s="29">
        <v>2757.4207900000001</v>
      </c>
      <c r="O183" s="29">
        <v>0</v>
      </c>
      <c r="P183" s="29" t="s">
        <v>51</v>
      </c>
      <c r="Q183" s="29" t="s">
        <v>51</v>
      </c>
      <c r="R183" s="29" t="s">
        <v>51</v>
      </c>
      <c r="S183" s="29" t="s">
        <v>51</v>
      </c>
      <c r="T183" s="29" t="s">
        <v>982</v>
      </c>
      <c r="U183" s="29" t="s">
        <v>50</v>
      </c>
      <c r="V183" s="29" t="s">
        <v>50</v>
      </c>
      <c r="W183" s="29" t="s">
        <v>50</v>
      </c>
      <c r="X183" s="29" t="s">
        <v>50</v>
      </c>
      <c r="Y183" s="29" t="s">
        <v>50</v>
      </c>
      <c r="Z183" s="29" t="s">
        <v>50</v>
      </c>
      <c r="AA183" s="29" t="s">
        <v>50</v>
      </c>
      <c r="AB183" s="29" t="s">
        <v>50</v>
      </c>
      <c r="AC183" s="29" t="s">
        <v>50</v>
      </c>
      <c r="AD183" s="29" t="s">
        <v>50</v>
      </c>
      <c r="AE183" s="29" t="s">
        <v>973</v>
      </c>
      <c r="AF183" s="29" t="s">
        <v>50</v>
      </c>
      <c r="AG183" s="29" t="s">
        <v>51</v>
      </c>
      <c r="AH183" s="29">
        <v>-1.19</v>
      </c>
      <c r="AI183" s="29" t="s">
        <v>51</v>
      </c>
      <c r="AJ183" s="29">
        <v>3.1120000000000002E-3</v>
      </c>
      <c r="AK183" s="29" t="s">
        <v>51</v>
      </c>
      <c r="AL183" s="29">
        <v>4.0559999999999999E-2</v>
      </c>
      <c r="AM183" s="29">
        <v>2.6</v>
      </c>
      <c r="AN183" s="29" t="s">
        <v>51</v>
      </c>
      <c r="AO183" s="29" t="s">
        <v>51</v>
      </c>
      <c r="AP183" s="29" t="s">
        <v>51</v>
      </c>
      <c r="AQ183" s="29" t="s">
        <v>51</v>
      </c>
      <c r="AR183" s="29" t="s">
        <v>51</v>
      </c>
      <c r="AS183" s="29" t="s">
        <v>51</v>
      </c>
      <c r="AT183" s="29" t="s">
        <v>51</v>
      </c>
      <c r="AU183" s="29" t="s">
        <v>51</v>
      </c>
      <c r="AV183" s="29" t="s">
        <v>51</v>
      </c>
      <c r="AW183" s="29" t="s">
        <v>51</v>
      </c>
      <c r="AX183" s="29" t="s">
        <v>51</v>
      </c>
      <c r="AY183" s="29" t="e">
        <f t="shared" si="5"/>
        <v>#DIV/0!</v>
      </c>
      <c r="AZ183" s="29" t="e">
        <f t="shared" si="4"/>
        <v>#DIV/0!</v>
      </c>
    </row>
    <row r="184" spans="1:52" x14ac:dyDescent="0.2">
      <c r="A184" s="47" t="s">
        <v>50</v>
      </c>
      <c r="B184" s="29" t="s">
        <v>237</v>
      </c>
      <c r="C184" s="29" t="s">
        <v>1633</v>
      </c>
      <c r="D184" s="29" t="s">
        <v>1634</v>
      </c>
      <c r="E184" s="29" t="s">
        <v>1635</v>
      </c>
      <c r="F184" s="29">
        <v>6.83005E-2</v>
      </c>
      <c r="G184" s="29">
        <v>4.90055E-3</v>
      </c>
      <c r="H184" s="29">
        <v>1</v>
      </c>
      <c r="I184" s="29">
        <v>1</v>
      </c>
      <c r="J184" s="29">
        <v>2</v>
      </c>
      <c r="K184" s="29" t="s">
        <v>236</v>
      </c>
      <c r="L184" s="29" t="s">
        <v>1636</v>
      </c>
      <c r="M184" s="29">
        <v>0</v>
      </c>
      <c r="N184" s="29">
        <v>1243.7046700000001</v>
      </c>
      <c r="O184" s="29">
        <v>0</v>
      </c>
      <c r="P184" s="29">
        <v>72.3</v>
      </c>
      <c r="Q184" s="29">
        <v>64.2</v>
      </c>
      <c r="R184" s="29">
        <v>32.119999999999997</v>
      </c>
      <c r="S184" s="29">
        <v>18.149999999999999</v>
      </c>
      <c r="T184" s="29" t="s">
        <v>51</v>
      </c>
      <c r="U184" s="29" t="s">
        <v>50</v>
      </c>
      <c r="V184" s="29" t="s">
        <v>50</v>
      </c>
      <c r="W184" s="29" t="s">
        <v>50</v>
      </c>
      <c r="X184" s="29" t="s">
        <v>50</v>
      </c>
      <c r="Y184" s="29" t="s">
        <v>50</v>
      </c>
      <c r="Z184" s="29" t="s">
        <v>50</v>
      </c>
      <c r="AA184" s="29" t="s">
        <v>50</v>
      </c>
      <c r="AB184" s="29" t="s">
        <v>50</v>
      </c>
      <c r="AC184" s="29" t="s">
        <v>50</v>
      </c>
      <c r="AD184" s="29" t="s">
        <v>50</v>
      </c>
      <c r="AE184" s="29" t="s">
        <v>50</v>
      </c>
      <c r="AF184" s="29" t="s">
        <v>50</v>
      </c>
      <c r="AG184" s="29">
        <v>1.21</v>
      </c>
      <c r="AH184" s="29">
        <v>1.21</v>
      </c>
      <c r="AI184" s="29">
        <v>2.3110000000000001E-3</v>
      </c>
      <c r="AJ184" s="29">
        <v>1.1280000000000001E-3</v>
      </c>
      <c r="AK184" s="29">
        <v>3.5839999999999997E-2</v>
      </c>
      <c r="AL184" s="29">
        <v>1.6330000000000001E-2</v>
      </c>
      <c r="AM184" s="29">
        <v>2.5</v>
      </c>
      <c r="AN184" s="29">
        <v>27</v>
      </c>
      <c r="AO184" s="29">
        <v>130.9</v>
      </c>
      <c r="AP184" s="29">
        <v>85.7</v>
      </c>
      <c r="AQ184" s="29">
        <v>73.099999999999994</v>
      </c>
      <c r="AR184" s="29">
        <v>60.2</v>
      </c>
      <c r="AS184" s="29">
        <v>64.400000000000006</v>
      </c>
      <c r="AT184" s="29">
        <v>64.2</v>
      </c>
      <c r="AU184" s="29">
        <v>87.2</v>
      </c>
      <c r="AV184" s="29">
        <v>56.4</v>
      </c>
      <c r="AW184" s="29">
        <v>60.3</v>
      </c>
      <c r="AX184" s="29">
        <v>74.3</v>
      </c>
      <c r="AY184" s="29">
        <f t="shared" si="5"/>
        <v>0.82645426019792412</v>
      </c>
      <c r="AZ184" s="29">
        <f t="shared" si="4"/>
        <v>0.3554065320329205</v>
      </c>
    </row>
    <row r="185" spans="1:52" x14ac:dyDescent="0.2">
      <c r="A185" s="47" t="s">
        <v>50</v>
      </c>
      <c r="B185" s="29" t="s">
        <v>237</v>
      </c>
      <c r="C185" s="29" t="s">
        <v>1637</v>
      </c>
      <c r="D185" s="29" t="s">
        <v>1177</v>
      </c>
      <c r="E185" s="29" t="s">
        <v>1638</v>
      </c>
      <c r="F185" s="29">
        <v>1.30356E-2</v>
      </c>
      <c r="G185" s="29">
        <v>5.7157599999999996E-4</v>
      </c>
      <c r="H185" s="29">
        <v>1</v>
      </c>
      <c r="I185" s="29">
        <v>1</v>
      </c>
      <c r="J185" s="29">
        <v>3</v>
      </c>
      <c r="K185" s="29" t="s">
        <v>236</v>
      </c>
      <c r="L185" s="29" t="s">
        <v>1639</v>
      </c>
      <c r="M185" s="29">
        <v>0</v>
      </c>
      <c r="N185" s="29">
        <v>1340.7596100000001</v>
      </c>
      <c r="O185" s="29">
        <v>0</v>
      </c>
      <c r="P185" s="29" t="s">
        <v>51</v>
      </c>
      <c r="Q185" s="29" t="s">
        <v>51</v>
      </c>
      <c r="R185" s="29" t="s">
        <v>51</v>
      </c>
      <c r="S185" s="29" t="s">
        <v>51</v>
      </c>
      <c r="T185" s="29" t="s">
        <v>982</v>
      </c>
      <c r="U185" s="29" t="s">
        <v>50</v>
      </c>
      <c r="V185" s="29" t="s">
        <v>50</v>
      </c>
      <c r="W185" s="29" t="s">
        <v>50</v>
      </c>
      <c r="X185" s="29" t="s">
        <v>50</v>
      </c>
      <c r="Y185" s="29" t="s">
        <v>50</v>
      </c>
      <c r="Z185" s="29" t="s">
        <v>50</v>
      </c>
      <c r="AA185" s="29" t="s">
        <v>50</v>
      </c>
      <c r="AB185" s="29" t="s">
        <v>50</v>
      </c>
      <c r="AC185" s="29" t="s">
        <v>50</v>
      </c>
      <c r="AD185" s="29" t="s">
        <v>50</v>
      </c>
      <c r="AE185" s="29" t="s">
        <v>50</v>
      </c>
      <c r="AF185" s="29" t="s">
        <v>50</v>
      </c>
      <c r="AG185" s="29">
        <v>0.53</v>
      </c>
      <c r="AH185" s="29">
        <v>0.53</v>
      </c>
      <c r="AI185" s="29">
        <v>2.3560000000000001E-4</v>
      </c>
      <c r="AJ185" s="29">
        <v>1.884E-4</v>
      </c>
      <c r="AK185" s="29">
        <v>4.2620000000000002E-3</v>
      </c>
      <c r="AL185" s="29">
        <v>2.2060000000000001E-3</v>
      </c>
      <c r="AM185" s="29">
        <v>3.19</v>
      </c>
      <c r="AN185" s="29">
        <v>15</v>
      </c>
      <c r="AO185" s="29" t="s">
        <v>51</v>
      </c>
      <c r="AP185" s="29" t="s">
        <v>51</v>
      </c>
      <c r="AQ185" s="29" t="s">
        <v>51</v>
      </c>
      <c r="AR185" s="29" t="s">
        <v>51</v>
      </c>
      <c r="AS185" s="29" t="s">
        <v>51</v>
      </c>
      <c r="AT185" s="29" t="s">
        <v>51</v>
      </c>
      <c r="AU185" s="29" t="s">
        <v>51</v>
      </c>
      <c r="AV185" s="29" t="s">
        <v>51</v>
      </c>
      <c r="AW185" s="29" t="s">
        <v>51</v>
      </c>
      <c r="AX185" s="29" t="s">
        <v>51</v>
      </c>
      <c r="AY185" s="29" t="e">
        <f t="shared" si="5"/>
        <v>#DIV/0!</v>
      </c>
      <c r="AZ185" s="29" t="e">
        <f t="shared" si="4"/>
        <v>#DIV/0!</v>
      </c>
    </row>
    <row r="186" spans="1:52" x14ac:dyDescent="0.2">
      <c r="A186" s="47" t="s">
        <v>50</v>
      </c>
      <c r="B186" s="29" t="s">
        <v>237</v>
      </c>
      <c r="C186" s="29" t="s">
        <v>1640</v>
      </c>
      <c r="D186" s="29" t="s">
        <v>1641</v>
      </c>
      <c r="E186" s="29" t="s">
        <v>1642</v>
      </c>
      <c r="F186" s="29">
        <v>2.9969099999999999E-4</v>
      </c>
      <c r="G186" s="29">
        <v>0</v>
      </c>
      <c r="H186" s="29">
        <v>1</v>
      </c>
      <c r="I186" s="29">
        <v>1</v>
      </c>
      <c r="J186" s="29">
        <v>2</v>
      </c>
      <c r="K186" s="29" t="s">
        <v>236</v>
      </c>
      <c r="L186" s="29" t="s">
        <v>1643</v>
      </c>
      <c r="M186" s="29">
        <v>0</v>
      </c>
      <c r="N186" s="29">
        <v>1187.6217799999999</v>
      </c>
      <c r="O186" s="29">
        <v>0</v>
      </c>
      <c r="P186" s="29">
        <v>76.5</v>
      </c>
      <c r="Q186" s="29">
        <v>67.3</v>
      </c>
      <c r="R186" s="29">
        <v>41.15</v>
      </c>
      <c r="S186" s="29">
        <v>17.670000000000002</v>
      </c>
      <c r="T186" s="29" t="s">
        <v>51</v>
      </c>
      <c r="U186" s="29" t="s">
        <v>50</v>
      </c>
      <c r="V186" s="29" t="s">
        <v>50</v>
      </c>
      <c r="W186" s="29" t="s">
        <v>50</v>
      </c>
      <c r="X186" s="29" t="s">
        <v>50</v>
      </c>
      <c r="Y186" s="29" t="s">
        <v>50</v>
      </c>
      <c r="Z186" s="29" t="s">
        <v>50</v>
      </c>
      <c r="AA186" s="29" t="s">
        <v>50</v>
      </c>
      <c r="AB186" s="29" t="s">
        <v>50</v>
      </c>
      <c r="AC186" s="29" t="s">
        <v>50</v>
      </c>
      <c r="AD186" s="29" t="s">
        <v>50</v>
      </c>
      <c r="AE186" s="29" t="s">
        <v>50</v>
      </c>
      <c r="AF186" s="29" t="s">
        <v>50</v>
      </c>
      <c r="AG186" s="29">
        <v>7.0000000000000007E-2</v>
      </c>
      <c r="AH186" s="29">
        <v>7.0000000000000007E-2</v>
      </c>
      <c r="AI186" s="29">
        <v>0</v>
      </c>
      <c r="AJ186" s="29">
        <v>1.1960000000000001E-5</v>
      </c>
      <c r="AK186" s="29">
        <v>5.0609999999999998E-5</v>
      </c>
      <c r="AL186" s="29">
        <v>9.0669999999999998E-5</v>
      </c>
      <c r="AM186" s="29">
        <v>3.21</v>
      </c>
      <c r="AN186" s="29">
        <v>43</v>
      </c>
      <c r="AO186" s="29">
        <v>159.9</v>
      </c>
      <c r="AP186" s="29">
        <v>98.6</v>
      </c>
      <c r="AQ186" s="29">
        <v>65.5</v>
      </c>
      <c r="AR186" s="29">
        <v>84.2</v>
      </c>
      <c r="AS186" s="29">
        <v>69.5</v>
      </c>
      <c r="AT186" s="29">
        <v>77.2</v>
      </c>
      <c r="AU186" s="29">
        <v>67.3</v>
      </c>
      <c r="AV186" s="29">
        <v>54.4</v>
      </c>
      <c r="AW186" s="29">
        <v>55.7</v>
      </c>
      <c r="AX186" s="29">
        <v>80.099999999999994</v>
      </c>
      <c r="AY186" s="29">
        <f t="shared" si="5"/>
        <v>0.70064894285116197</v>
      </c>
      <c r="AZ186" s="29">
        <f t="shared" si="4"/>
        <v>0.13789980840610708</v>
      </c>
    </row>
    <row r="187" spans="1:52" x14ac:dyDescent="0.2">
      <c r="A187" s="47" t="s">
        <v>50</v>
      </c>
      <c r="B187" s="29" t="s">
        <v>237</v>
      </c>
      <c r="C187" s="29" t="s">
        <v>1644</v>
      </c>
      <c r="D187" s="29" t="s">
        <v>1645</v>
      </c>
      <c r="E187" s="29" t="s">
        <v>1646</v>
      </c>
      <c r="F187" s="29">
        <v>9.6720800000000004E-7</v>
      </c>
      <c r="G187" s="29">
        <v>0</v>
      </c>
      <c r="H187" s="29">
        <v>1</v>
      </c>
      <c r="I187" s="29">
        <v>1</v>
      </c>
      <c r="J187" s="29">
        <v>4</v>
      </c>
      <c r="K187" s="29" t="s">
        <v>236</v>
      </c>
      <c r="L187" s="29" t="s">
        <v>1647</v>
      </c>
      <c r="M187" s="29">
        <v>0</v>
      </c>
      <c r="N187" s="29">
        <v>1556.86844</v>
      </c>
      <c r="O187" s="29">
        <v>0</v>
      </c>
      <c r="P187" s="29">
        <v>86.2</v>
      </c>
      <c r="Q187" s="29">
        <v>97.9</v>
      </c>
      <c r="R187" s="29">
        <v>38.57</v>
      </c>
      <c r="S187" s="29">
        <v>10.64</v>
      </c>
      <c r="T187" s="29" t="s">
        <v>51</v>
      </c>
      <c r="U187" s="29" t="s">
        <v>50</v>
      </c>
      <c r="V187" s="29" t="s">
        <v>50</v>
      </c>
      <c r="W187" s="29" t="s">
        <v>50</v>
      </c>
      <c r="X187" s="29" t="s">
        <v>50</v>
      </c>
      <c r="Y187" s="29" t="s">
        <v>50</v>
      </c>
      <c r="Z187" s="29" t="s">
        <v>50</v>
      </c>
      <c r="AA187" s="29" t="s">
        <v>50</v>
      </c>
      <c r="AB187" s="29" t="s">
        <v>50</v>
      </c>
      <c r="AC187" s="29" t="s">
        <v>50</v>
      </c>
      <c r="AD187" s="29" t="s">
        <v>50</v>
      </c>
      <c r="AE187" s="29" t="s">
        <v>50</v>
      </c>
      <c r="AF187" s="29" t="s">
        <v>50</v>
      </c>
      <c r="AG187" s="29">
        <v>3.03</v>
      </c>
      <c r="AH187" s="29">
        <v>3.03</v>
      </c>
      <c r="AI187" s="29">
        <v>0</v>
      </c>
      <c r="AJ187" s="29">
        <v>0</v>
      </c>
      <c r="AK187" s="29">
        <v>8.1919999999999995E-8</v>
      </c>
      <c r="AL187" s="29">
        <v>3.0820000000000002E-7</v>
      </c>
      <c r="AM187" s="29">
        <v>3.98</v>
      </c>
      <c r="AN187" s="29">
        <v>55</v>
      </c>
      <c r="AO187" s="29">
        <v>161.6</v>
      </c>
      <c r="AP187" s="29">
        <v>79.900000000000006</v>
      </c>
      <c r="AQ187" s="29">
        <v>98.1</v>
      </c>
      <c r="AR187" s="29">
        <v>61.7</v>
      </c>
      <c r="AS187" s="29">
        <v>67.599999999999994</v>
      </c>
      <c r="AT187" s="29">
        <v>100.2</v>
      </c>
      <c r="AU187" s="29">
        <v>93.4</v>
      </c>
      <c r="AV187" s="29">
        <v>76.2</v>
      </c>
      <c r="AW187" s="29">
        <v>99.2</v>
      </c>
      <c r="AX187" s="29">
        <v>97.9</v>
      </c>
      <c r="AY187" s="29">
        <f t="shared" si="5"/>
        <v>0.99573469822989968</v>
      </c>
      <c r="AZ187" s="29">
        <f t="shared" si="4"/>
        <v>0.98367815882363741</v>
      </c>
    </row>
    <row r="188" spans="1:52" x14ac:dyDescent="0.2">
      <c r="A188" s="47" t="s">
        <v>50</v>
      </c>
      <c r="B188" s="29" t="s">
        <v>237</v>
      </c>
      <c r="C188" s="29" t="s">
        <v>1648</v>
      </c>
      <c r="D188" s="29" t="s">
        <v>1645</v>
      </c>
      <c r="E188" s="29" t="s">
        <v>1649</v>
      </c>
      <c r="F188" s="29">
        <v>2.1234400000000001E-7</v>
      </c>
      <c r="G188" s="29">
        <v>0</v>
      </c>
      <c r="H188" s="29">
        <v>1</v>
      </c>
      <c r="I188" s="29">
        <v>2</v>
      </c>
      <c r="J188" s="29">
        <v>2</v>
      </c>
      <c r="K188" s="29" t="s">
        <v>236</v>
      </c>
      <c r="L188" s="29" t="s">
        <v>1650</v>
      </c>
      <c r="M188" s="29">
        <v>0</v>
      </c>
      <c r="N188" s="29">
        <v>1486.8265799999999</v>
      </c>
      <c r="O188" s="29">
        <v>0</v>
      </c>
      <c r="P188" s="29">
        <v>164.6</v>
      </c>
      <c r="Q188" s="29">
        <v>163</v>
      </c>
      <c r="R188" s="29">
        <v>47.59</v>
      </c>
      <c r="S188" s="29">
        <v>12.72</v>
      </c>
      <c r="T188" s="29" t="s">
        <v>51</v>
      </c>
      <c r="U188" s="29" t="s">
        <v>50</v>
      </c>
      <c r="V188" s="29" t="s">
        <v>50</v>
      </c>
      <c r="W188" s="29" t="s">
        <v>50</v>
      </c>
      <c r="X188" s="29" t="s">
        <v>50</v>
      </c>
      <c r="Y188" s="29" t="s">
        <v>50</v>
      </c>
      <c r="Z188" s="29" t="s">
        <v>50</v>
      </c>
      <c r="AA188" s="29" t="s">
        <v>50</v>
      </c>
      <c r="AB188" s="29" t="s">
        <v>50</v>
      </c>
      <c r="AC188" s="29" t="s">
        <v>50</v>
      </c>
      <c r="AD188" s="29" t="s">
        <v>50</v>
      </c>
      <c r="AE188" s="29" t="s">
        <v>50</v>
      </c>
      <c r="AF188" s="29" t="s">
        <v>50</v>
      </c>
      <c r="AG188" s="29">
        <v>1.02</v>
      </c>
      <c r="AH188" s="29">
        <v>1.02</v>
      </c>
      <c r="AI188" s="29">
        <v>0</v>
      </c>
      <c r="AJ188" s="29">
        <v>0</v>
      </c>
      <c r="AK188" s="29">
        <v>1.501E-8</v>
      </c>
      <c r="AL188" s="29">
        <v>8.7639999999999999E-9</v>
      </c>
      <c r="AM188" s="29">
        <v>3.95</v>
      </c>
      <c r="AN188" s="29">
        <v>59</v>
      </c>
      <c r="AO188" s="29">
        <v>348.8</v>
      </c>
      <c r="AP188" s="29">
        <v>155.19999999999999</v>
      </c>
      <c r="AQ188" s="29">
        <v>185.4</v>
      </c>
      <c r="AR188" s="29">
        <v>109.7</v>
      </c>
      <c r="AS188" s="29">
        <v>120.3</v>
      </c>
      <c r="AT188" s="29">
        <v>177.2</v>
      </c>
      <c r="AU188" s="29">
        <v>186.7</v>
      </c>
      <c r="AV188" s="29">
        <v>133.69999999999999</v>
      </c>
      <c r="AW188" s="29">
        <v>153.5</v>
      </c>
      <c r="AX188" s="29">
        <v>163</v>
      </c>
      <c r="AY188" s="29">
        <f t="shared" si="5"/>
        <v>0.88546878398955842</v>
      </c>
      <c r="AZ188" s="29">
        <f t="shared" si="4"/>
        <v>0.63942464163485924</v>
      </c>
    </row>
    <row r="189" spans="1:52" x14ac:dyDescent="0.2">
      <c r="A189" s="47" t="s">
        <v>50</v>
      </c>
      <c r="B189" s="29" t="s">
        <v>237</v>
      </c>
      <c r="C189" s="29" t="s">
        <v>1651</v>
      </c>
      <c r="D189" s="29" t="s">
        <v>1652</v>
      </c>
      <c r="E189" s="29" t="s">
        <v>1653</v>
      </c>
      <c r="F189" s="29">
        <v>5.5524199999999995E-4</v>
      </c>
      <c r="G189" s="29">
        <v>0</v>
      </c>
      <c r="H189" s="29">
        <v>1</v>
      </c>
      <c r="I189" s="29">
        <v>2</v>
      </c>
      <c r="J189" s="29">
        <v>6</v>
      </c>
      <c r="K189" s="29" t="s">
        <v>236</v>
      </c>
      <c r="L189" s="29" t="s">
        <v>1654</v>
      </c>
      <c r="M189" s="29">
        <v>0</v>
      </c>
      <c r="N189" s="29">
        <v>1311.72183</v>
      </c>
      <c r="O189" s="29">
        <v>0</v>
      </c>
      <c r="P189" s="29">
        <v>114.8</v>
      </c>
      <c r="Q189" s="29">
        <v>114.4</v>
      </c>
      <c r="R189" s="29">
        <v>30.75</v>
      </c>
      <c r="S189" s="29">
        <v>8.7899999999999991</v>
      </c>
      <c r="T189" s="29" t="s">
        <v>51</v>
      </c>
      <c r="U189" s="29" t="s">
        <v>50</v>
      </c>
      <c r="V189" s="29" t="s">
        <v>50</v>
      </c>
      <c r="W189" s="29" t="s">
        <v>50</v>
      </c>
      <c r="X189" s="29" t="s">
        <v>50</v>
      </c>
      <c r="Y189" s="29" t="s">
        <v>50</v>
      </c>
      <c r="Z189" s="29" t="s">
        <v>50</v>
      </c>
      <c r="AA189" s="29" t="s">
        <v>50</v>
      </c>
      <c r="AB189" s="29" t="s">
        <v>50</v>
      </c>
      <c r="AC189" s="29" t="s">
        <v>50</v>
      </c>
      <c r="AD189" s="29" t="s">
        <v>50</v>
      </c>
      <c r="AE189" s="29" t="s">
        <v>50</v>
      </c>
      <c r="AF189" s="29" t="s">
        <v>50</v>
      </c>
      <c r="AG189" s="29">
        <v>-0.01</v>
      </c>
      <c r="AH189" s="29">
        <v>-0.01</v>
      </c>
      <c r="AI189" s="29">
        <v>0</v>
      </c>
      <c r="AJ189" s="29">
        <v>0</v>
      </c>
      <c r="AK189" s="29">
        <v>1.009E-4</v>
      </c>
      <c r="AL189" s="29">
        <v>6.6929999999999998E-5</v>
      </c>
      <c r="AM189" s="29">
        <v>3.2</v>
      </c>
      <c r="AN189" s="29">
        <v>37</v>
      </c>
      <c r="AO189" s="29">
        <v>182.1</v>
      </c>
      <c r="AP189" s="29">
        <v>113.5</v>
      </c>
      <c r="AQ189" s="29">
        <v>121.1</v>
      </c>
      <c r="AR189" s="29">
        <v>81.900000000000006</v>
      </c>
      <c r="AS189" s="29">
        <v>86.1</v>
      </c>
      <c r="AT189" s="29">
        <v>117</v>
      </c>
      <c r="AU189" s="29">
        <v>114.4</v>
      </c>
      <c r="AV189" s="29">
        <v>95.4</v>
      </c>
      <c r="AW189" s="29">
        <v>120</v>
      </c>
      <c r="AX189" s="29">
        <v>108.2</v>
      </c>
      <c r="AY189" s="29">
        <f t="shared" si="5"/>
        <v>0.94920472036942016</v>
      </c>
      <c r="AZ189" s="29">
        <f t="shared" si="4"/>
        <v>0.76116079051536178</v>
      </c>
    </row>
    <row r="190" spans="1:52" x14ac:dyDescent="0.2">
      <c r="A190" s="47" t="s">
        <v>50</v>
      </c>
      <c r="B190" s="29" t="s">
        <v>237</v>
      </c>
      <c r="C190" s="29" t="s">
        <v>1655</v>
      </c>
      <c r="D190" s="29" t="s">
        <v>1656</v>
      </c>
      <c r="E190" s="29" t="s">
        <v>1657</v>
      </c>
      <c r="F190" s="29">
        <v>3.86327E-5</v>
      </c>
      <c r="G190" s="29">
        <v>0</v>
      </c>
      <c r="H190" s="29">
        <v>1</v>
      </c>
      <c r="I190" s="29">
        <v>2</v>
      </c>
      <c r="J190" s="29">
        <v>2</v>
      </c>
      <c r="K190" s="29" t="s">
        <v>236</v>
      </c>
      <c r="L190" s="29" t="s">
        <v>1658</v>
      </c>
      <c r="M190" s="29">
        <v>0</v>
      </c>
      <c r="N190" s="29">
        <v>1548.7603999999999</v>
      </c>
      <c r="O190" s="29">
        <v>0</v>
      </c>
      <c r="P190" s="29">
        <v>100.5</v>
      </c>
      <c r="Q190" s="29">
        <v>89.9</v>
      </c>
      <c r="R190" s="29">
        <v>25.11</v>
      </c>
      <c r="S190" s="29">
        <v>26.55</v>
      </c>
      <c r="T190" s="29" t="s">
        <v>51</v>
      </c>
      <c r="U190" s="29" t="s">
        <v>50</v>
      </c>
      <c r="V190" s="29" t="s">
        <v>50</v>
      </c>
      <c r="W190" s="29" t="s">
        <v>50</v>
      </c>
      <c r="X190" s="29" t="s">
        <v>50</v>
      </c>
      <c r="Y190" s="29" t="s">
        <v>50</v>
      </c>
      <c r="Z190" s="29" t="s">
        <v>50</v>
      </c>
      <c r="AA190" s="29" t="s">
        <v>50</v>
      </c>
      <c r="AB190" s="29" t="s">
        <v>50</v>
      </c>
      <c r="AC190" s="29" t="s">
        <v>50</v>
      </c>
      <c r="AD190" s="29" t="s">
        <v>50</v>
      </c>
      <c r="AE190" s="29" t="s">
        <v>50</v>
      </c>
      <c r="AF190" s="29" t="s">
        <v>50</v>
      </c>
      <c r="AG190" s="29">
        <v>-0.1</v>
      </c>
      <c r="AH190" s="29">
        <v>-0.1</v>
      </c>
      <c r="AI190" s="29">
        <v>0</v>
      </c>
      <c r="AJ190" s="29">
        <v>0</v>
      </c>
      <c r="AK190" s="29">
        <v>1.7289999999999999E-5</v>
      </c>
      <c r="AL190" s="29">
        <v>2.21E-6</v>
      </c>
      <c r="AM190" s="29">
        <v>4.34</v>
      </c>
      <c r="AN190" s="29">
        <v>36</v>
      </c>
      <c r="AO190" s="29">
        <v>147.5</v>
      </c>
      <c r="AP190" s="29">
        <v>76.5</v>
      </c>
      <c r="AQ190" s="29">
        <v>94.2</v>
      </c>
      <c r="AR190" s="29">
        <v>84.8</v>
      </c>
      <c r="AS190" s="29">
        <v>107.2</v>
      </c>
      <c r="AT190" s="29">
        <v>82.7</v>
      </c>
      <c r="AU190" s="29">
        <v>95.1</v>
      </c>
      <c r="AV190" s="29">
        <v>73.099999999999994</v>
      </c>
      <c r="AW190" s="29">
        <v>89.9</v>
      </c>
      <c r="AX190" s="29">
        <v>139.1</v>
      </c>
      <c r="AY190" s="29">
        <f t="shared" si="5"/>
        <v>0.94061152489219912</v>
      </c>
      <c r="AZ190" s="29">
        <f t="shared" si="4"/>
        <v>0.74098527438529005</v>
      </c>
    </row>
    <row r="191" spans="1:52" x14ac:dyDescent="0.2">
      <c r="A191" s="47" t="s">
        <v>50</v>
      </c>
      <c r="B191" s="29" t="s">
        <v>237</v>
      </c>
      <c r="C191" s="29" t="s">
        <v>1659</v>
      </c>
      <c r="D191" s="29" t="s">
        <v>1660</v>
      </c>
      <c r="E191" s="29" t="s">
        <v>1661</v>
      </c>
      <c r="F191" s="29">
        <v>1.13402E-6</v>
      </c>
      <c r="G191" s="29">
        <v>0</v>
      </c>
      <c r="H191" s="29">
        <v>1</v>
      </c>
      <c r="I191" s="29">
        <v>1</v>
      </c>
      <c r="J191" s="29">
        <v>2</v>
      </c>
      <c r="K191" s="29" t="s">
        <v>236</v>
      </c>
      <c r="L191" s="29" t="s">
        <v>1662</v>
      </c>
      <c r="M191" s="29">
        <v>0</v>
      </c>
      <c r="N191" s="29">
        <v>2407.2253900000001</v>
      </c>
      <c r="O191" s="29">
        <v>0</v>
      </c>
      <c r="P191" s="29">
        <v>56.2</v>
      </c>
      <c r="Q191" s="29">
        <v>51.4</v>
      </c>
      <c r="R191" s="29">
        <v>14.05</v>
      </c>
      <c r="S191" s="29">
        <v>16.5</v>
      </c>
      <c r="T191" s="29" t="s">
        <v>51</v>
      </c>
      <c r="U191" s="29" t="s">
        <v>50</v>
      </c>
      <c r="V191" s="29" t="s">
        <v>50</v>
      </c>
      <c r="W191" s="29" t="s">
        <v>50</v>
      </c>
      <c r="X191" s="29" t="s">
        <v>50</v>
      </c>
      <c r="Y191" s="29" t="s">
        <v>50</v>
      </c>
      <c r="Z191" s="29" t="s">
        <v>50</v>
      </c>
      <c r="AA191" s="29" t="s">
        <v>50</v>
      </c>
      <c r="AB191" s="29" t="s">
        <v>50</v>
      </c>
      <c r="AC191" s="29" t="s">
        <v>50</v>
      </c>
      <c r="AD191" s="29" t="s">
        <v>50</v>
      </c>
      <c r="AE191" s="29" t="s">
        <v>50</v>
      </c>
      <c r="AF191" s="29" t="s">
        <v>50</v>
      </c>
      <c r="AG191" s="29">
        <v>3.33</v>
      </c>
      <c r="AH191" s="29">
        <v>3.33</v>
      </c>
      <c r="AI191" s="29">
        <v>0</v>
      </c>
      <c r="AJ191" s="29">
        <v>0</v>
      </c>
      <c r="AK191" s="29">
        <v>9.8360000000000002E-8</v>
      </c>
      <c r="AL191" s="29">
        <v>4.3359999999999999E-8</v>
      </c>
      <c r="AM191" s="29">
        <v>4.82</v>
      </c>
      <c r="AN191" s="29">
        <v>43</v>
      </c>
      <c r="AO191" s="29">
        <v>71.2</v>
      </c>
      <c r="AP191" s="29">
        <v>52.7</v>
      </c>
      <c r="AQ191" s="29">
        <v>57.5</v>
      </c>
      <c r="AR191" s="29">
        <v>55</v>
      </c>
      <c r="AS191" s="29">
        <v>59.5</v>
      </c>
      <c r="AT191" s="29">
        <v>67.2</v>
      </c>
      <c r="AU191" s="29">
        <v>55.9</v>
      </c>
      <c r="AV191" s="29">
        <v>50.9</v>
      </c>
      <c r="AW191" s="29">
        <v>43.1</v>
      </c>
      <c r="AX191" s="29">
        <v>51.4</v>
      </c>
      <c r="AY191" s="29">
        <f t="shared" si="5"/>
        <v>0.90740114903683688</v>
      </c>
      <c r="AZ191" s="29">
        <f t="shared" si="4"/>
        <v>9.519016137546768E-2</v>
      </c>
    </row>
    <row r="192" spans="1:52" x14ac:dyDescent="0.2">
      <c r="A192" s="47" t="s">
        <v>50</v>
      </c>
      <c r="B192" s="29" t="s">
        <v>237</v>
      </c>
      <c r="C192" s="29" t="s">
        <v>1663</v>
      </c>
      <c r="D192" s="29" t="s">
        <v>1664</v>
      </c>
      <c r="E192" s="29" t="s">
        <v>1665</v>
      </c>
      <c r="F192" s="29">
        <v>9.5838500000000002E-8</v>
      </c>
      <c r="G192" s="29">
        <v>0</v>
      </c>
      <c r="H192" s="29">
        <v>1</v>
      </c>
      <c r="I192" s="29">
        <v>1</v>
      </c>
      <c r="J192" s="29">
        <v>1</v>
      </c>
      <c r="K192" s="29" t="s">
        <v>236</v>
      </c>
      <c r="L192" s="29" t="s">
        <v>1666</v>
      </c>
      <c r="M192" s="29">
        <v>0</v>
      </c>
      <c r="N192" s="29">
        <v>2421.1666</v>
      </c>
      <c r="O192" s="29">
        <v>0</v>
      </c>
      <c r="P192" s="29">
        <v>78.400000000000006</v>
      </c>
      <c r="Q192" s="29">
        <v>82.1</v>
      </c>
      <c r="R192" s="29">
        <v>14.18</v>
      </c>
      <c r="S192" s="29">
        <v>5.07</v>
      </c>
      <c r="T192" s="29" t="s">
        <v>51</v>
      </c>
      <c r="U192" s="29" t="s">
        <v>50</v>
      </c>
      <c r="V192" s="29" t="s">
        <v>50</v>
      </c>
      <c r="W192" s="29" t="s">
        <v>50</v>
      </c>
      <c r="X192" s="29" t="s">
        <v>50</v>
      </c>
      <c r="Y192" s="29" t="s">
        <v>50</v>
      </c>
      <c r="Z192" s="29" t="s">
        <v>50</v>
      </c>
      <c r="AA192" s="29" t="s">
        <v>50</v>
      </c>
      <c r="AB192" s="29" t="s">
        <v>50</v>
      </c>
      <c r="AC192" s="29" t="s">
        <v>50</v>
      </c>
      <c r="AD192" s="29" t="s">
        <v>50</v>
      </c>
      <c r="AE192" s="29" t="s">
        <v>50</v>
      </c>
      <c r="AF192" s="29" t="s">
        <v>973</v>
      </c>
      <c r="AG192" s="29">
        <v>-0.64</v>
      </c>
      <c r="AH192" s="29" t="s">
        <v>51</v>
      </c>
      <c r="AI192" s="29">
        <v>0</v>
      </c>
      <c r="AJ192" s="29" t="s">
        <v>51</v>
      </c>
      <c r="AK192" s="29">
        <v>6.1829999999999998E-9</v>
      </c>
      <c r="AL192" s="29" t="s">
        <v>51</v>
      </c>
      <c r="AM192" s="29" t="s">
        <v>51</v>
      </c>
      <c r="AN192" s="29">
        <v>59</v>
      </c>
      <c r="AO192" s="29">
        <v>97.4</v>
      </c>
      <c r="AP192" s="29">
        <v>69.900000000000006</v>
      </c>
      <c r="AQ192" s="29">
        <v>91.6</v>
      </c>
      <c r="AR192" s="29">
        <v>69.8</v>
      </c>
      <c r="AS192" s="29">
        <v>81.5</v>
      </c>
      <c r="AT192" s="29">
        <v>89</v>
      </c>
      <c r="AU192" s="29">
        <v>80.099999999999994</v>
      </c>
      <c r="AV192" s="29">
        <v>82.1</v>
      </c>
      <c r="AW192" s="29">
        <v>78.900000000000006</v>
      </c>
      <c r="AX192" s="29">
        <v>86.1</v>
      </c>
      <c r="AY192" s="29">
        <f t="shared" si="5"/>
        <v>1.0146270112140421</v>
      </c>
      <c r="AZ192" s="29">
        <f t="shared" si="4"/>
        <v>0.79178357650230846</v>
      </c>
    </row>
    <row r="193" spans="1:52" x14ac:dyDescent="0.2">
      <c r="A193" s="47" t="s">
        <v>50</v>
      </c>
      <c r="B193" s="29" t="s">
        <v>239</v>
      </c>
      <c r="C193" s="29" t="s">
        <v>1667</v>
      </c>
      <c r="D193" s="29" t="s">
        <v>1668</v>
      </c>
      <c r="E193" s="29" t="s">
        <v>1669</v>
      </c>
      <c r="F193" s="29">
        <v>1.95334E-3</v>
      </c>
      <c r="G193" s="29">
        <v>1.8886099999999999E-4</v>
      </c>
      <c r="H193" s="29">
        <v>1</v>
      </c>
      <c r="I193" s="29">
        <v>2</v>
      </c>
      <c r="J193" s="29">
        <v>2</v>
      </c>
      <c r="K193" s="29" t="s">
        <v>238</v>
      </c>
      <c r="L193" s="29" t="s">
        <v>1670</v>
      </c>
      <c r="M193" s="29">
        <v>0</v>
      </c>
      <c r="N193" s="29">
        <v>1471.8156799999999</v>
      </c>
      <c r="O193" s="29">
        <v>0</v>
      </c>
      <c r="P193" s="29">
        <v>110.2</v>
      </c>
      <c r="Q193" s="29">
        <v>110.9</v>
      </c>
      <c r="R193" s="29">
        <v>13.22</v>
      </c>
      <c r="S193" s="29">
        <v>6.62</v>
      </c>
      <c r="T193" s="29" t="s">
        <v>51</v>
      </c>
      <c r="U193" s="29" t="s">
        <v>50</v>
      </c>
      <c r="V193" s="29" t="s">
        <v>50</v>
      </c>
      <c r="W193" s="29" t="s">
        <v>50</v>
      </c>
      <c r="X193" s="29" t="s">
        <v>50</v>
      </c>
      <c r="Y193" s="29" t="s">
        <v>50</v>
      </c>
      <c r="Z193" s="29" t="s">
        <v>50</v>
      </c>
      <c r="AA193" s="29" t="s">
        <v>50</v>
      </c>
      <c r="AB193" s="29" t="s">
        <v>50</v>
      </c>
      <c r="AC193" s="29" t="s">
        <v>50</v>
      </c>
      <c r="AD193" s="29" t="s">
        <v>50</v>
      </c>
      <c r="AE193" s="29" t="s">
        <v>50</v>
      </c>
      <c r="AF193" s="29" t="s">
        <v>50</v>
      </c>
      <c r="AG193" s="29">
        <v>1.84</v>
      </c>
      <c r="AH193" s="29">
        <v>1.84</v>
      </c>
      <c r="AI193" s="29">
        <v>7.1680000000000005E-5</v>
      </c>
      <c r="AJ193" s="29">
        <v>1.1960000000000001E-5</v>
      </c>
      <c r="AK193" s="29">
        <v>8.5809999999999999E-4</v>
      </c>
      <c r="AL193" s="29">
        <v>2.319E-4</v>
      </c>
      <c r="AM193" s="29">
        <v>2.97</v>
      </c>
      <c r="AN193" s="29">
        <v>24</v>
      </c>
      <c r="AO193" s="29">
        <v>115.9</v>
      </c>
      <c r="AP193" s="29">
        <v>119</v>
      </c>
      <c r="AQ193" s="29">
        <v>121.4</v>
      </c>
      <c r="AR193" s="29">
        <v>82.8</v>
      </c>
      <c r="AS193" s="29">
        <v>104.8</v>
      </c>
      <c r="AT193" s="29">
        <v>110.9</v>
      </c>
      <c r="AU193" s="29">
        <v>109.5</v>
      </c>
      <c r="AV193" s="29">
        <v>97.9</v>
      </c>
      <c r="AW193" s="29">
        <v>112.3</v>
      </c>
      <c r="AX193" s="29">
        <v>117.7</v>
      </c>
      <c r="AY193" s="29">
        <f t="shared" si="5"/>
        <v>1.0080897223754368</v>
      </c>
      <c r="AZ193" s="29">
        <f t="shared" si="4"/>
        <v>0.92855452848220987</v>
      </c>
    </row>
    <row r="194" spans="1:52" x14ac:dyDescent="0.2">
      <c r="A194" s="47" t="s">
        <v>56</v>
      </c>
      <c r="B194" s="29" t="s">
        <v>239</v>
      </c>
      <c r="C194" s="29" t="s">
        <v>1671</v>
      </c>
      <c r="D194" s="29" t="s">
        <v>1177</v>
      </c>
      <c r="E194" s="29" t="s">
        <v>1672</v>
      </c>
      <c r="F194" s="29">
        <v>0.32502399999999998</v>
      </c>
      <c r="G194" s="29">
        <v>2.5248300000000001E-2</v>
      </c>
      <c r="H194" s="29">
        <v>1</v>
      </c>
      <c r="I194" s="29">
        <v>2</v>
      </c>
      <c r="J194" s="29">
        <v>2</v>
      </c>
      <c r="K194" s="29" t="s">
        <v>238</v>
      </c>
      <c r="L194" s="29" t="s">
        <v>1673</v>
      </c>
      <c r="M194" s="29">
        <v>0</v>
      </c>
      <c r="N194" s="29">
        <v>1148.6261400000001</v>
      </c>
      <c r="O194" s="29">
        <v>0</v>
      </c>
      <c r="P194" s="29" t="s">
        <v>51</v>
      </c>
      <c r="Q194" s="29" t="s">
        <v>51</v>
      </c>
      <c r="R194" s="29" t="s">
        <v>51</v>
      </c>
      <c r="S194" s="29" t="s">
        <v>51</v>
      </c>
      <c r="T194" s="29" t="s">
        <v>982</v>
      </c>
      <c r="U194" s="29" t="s">
        <v>50</v>
      </c>
      <c r="V194" s="29" t="s">
        <v>50</v>
      </c>
      <c r="W194" s="29" t="s">
        <v>50</v>
      </c>
      <c r="X194" s="29" t="s">
        <v>50</v>
      </c>
      <c r="Y194" s="29" t="s">
        <v>50</v>
      </c>
      <c r="Z194" s="29" t="s">
        <v>50</v>
      </c>
      <c r="AA194" s="29" t="s">
        <v>50</v>
      </c>
      <c r="AB194" s="29" t="s">
        <v>50</v>
      </c>
      <c r="AC194" s="29" t="s">
        <v>50</v>
      </c>
      <c r="AD194" s="29" t="s">
        <v>50</v>
      </c>
      <c r="AE194" s="29" t="s">
        <v>56</v>
      </c>
      <c r="AF194" s="29" t="s">
        <v>50</v>
      </c>
      <c r="AG194" s="29">
        <v>0.98</v>
      </c>
      <c r="AH194" s="29">
        <v>0.98</v>
      </c>
      <c r="AI194" s="29">
        <v>2.077E-2</v>
      </c>
      <c r="AJ194" s="29">
        <v>8.0630000000000007E-3</v>
      </c>
      <c r="AK194" s="29">
        <v>0.26600000000000001</v>
      </c>
      <c r="AL194" s="29">
        <v>0.1242</v>
      </c>
      <c r="AM194" s="29">
        <v>2.66</v>
      </c>
      <c r="AN194" s="29">
        <v>14</v>
      </c>
      <c r="AO194" s="29" t="s">
        <v>51</v>
      </c>
      <c r="AP194" s="29" t="s">
        <v>51</v>
      </c>
      <c r="AQ194" s="29" t="s">
        <v>51</v>
      </c>
      <c r="AR194" s="29" t="s">
        <v>51</v>
      </c>
      <c r="AS194" s="29" t="s">
        <v>51</v>
      </c>
      <c r="AT194" s="29" t="s">
        <v>51</v>
      </c>
      <c r="AU194" s="29" t="s">
        <v>51</v>
      </c>
      <c r="AV194" s="29" t="s">
        <v>51</v>
      </c>
      <c r="AW194" s="29" t="s">
        <v>51</v>
      </c>
      <c r="AX194" s="29" t="s">
        <v>51</v>
      </c>
      <c r="AY194" s="29" t="e">
        <f t="shared" si="5"/>
        <v>#DIV/0!</v>
      </c>
      <c r="AZ194" s="29" t="e">
        <f t="shared" si="4"/>
        <v>#DIV/0!</v>
      </c>
    </row>
    <row r="195" spans="1:52" x14ac:dyDescent="0.2">
      <c r="A195" s="47" t="s">
        <v>50</v>
      </c>
      <c r="B195" s="29" t="s">
        <v>239</v>
      </c>
      <c r="C195" s="29" t="s">
        <v>1674</v>
      </c>
      <c r="D195" s="29" t="s">
        <v>1675</v>
      </c>
      <c r="E195" s="29" t="s">
        <v>1676</v>
      </c>
      <c r="F195" s="29">
        <v>1.25592E-4</v>
      </c>
      <c r="G195" s="29">
        <v>0</v>
      </c>
      <c r="H195" s="29">
        <v>1</v>
      </c>
      <c r="I195" s="29">
        <v>2</v>
      </c>
      <c r="J195" s="29">
        <v>4</v>
      </c>
      <c r="K195" s="29" t="s">
        <v>238</v>
      </c>
      <c r="L195" s="29" t="s">
        <v>1677</v>
      </c>
      <c r="M195" s="29">
        <v>0</v>
      </c>
      <c r="N195" s="29">
        <v>1345.7061799999999</v>
      </c>
      <c r="O195" s="29">
        <v>0</v>
      </c>
      <c r="P195" s="29">
        <v>257.60000000000002</v>
      </c>
      <c r="Q195" s="29">
        <v>248.6</v>
      </c>
      <c r="R195" s="29">
        <v>5.8</v>
      </c>
      <c r="S195" s="29">
        <v>7.1</v>
      </c>
      <c r="T195" s="29" t="s">
        <v>51</v>
      </c>
      <c r="U195" s="29" t="s">
        <v>50</v>
      </c>
      <c r="V195" s="29" t="s">
        <v>50</v>
      </c>
      <c r="W195" s="29" t="s">
        <v>50</v>
      </c>
      <c r="X195" s="29" t="s">
        <v>50</v>
      </c>
      <c r="Y195" s="29" t="s">
        <v>50</v>
      </c>
      <c r="Z195" s="29" t="s">
        <v>50</v>
      </c>
      <c r="AA195" s="29" t="s">
        <v>50</v>
      </c>
      <c r="AB195" s="29" t="s">
        <v>50</v>
      </c>
      <c r="AC195" s="29" t="s">
        <v>50</v>
      </c>
      <c r="AD195" s="29" t="s">
        <v>50</v>
      </c>
      <c r="AE195" s="29" t="s">
        <v>50</v>
      </c>
      <c r="AF195" s="29" t="s">
        <v>50</v>
      </c>
      <c r="AG195" s="29">
        <v>1.7</v>
      </c>
      <c r="AH195" s="29">
        <v>1.7</v>
      </c>
      <c r="AI195" s="29">
        <v>0</v>
      </c>
      <c r="AJ195" s="29">
        <v>0</v>
      </c>
      <c r="AK195" s="29">
        <v>2.9709999999999998E-5</v>
      </c>
      <c r="AL195" s="29">
        <v>8.8699999999999998E-6</v>
      </c>
      <c r="AM195" s="29">
        <v>3.33</v>
      </c>
      <c r="AN195" s="29">
        <v>37</v>
      </c>
      <c r="AO195" s="29">
        <v>291.39999999999998</v>
      </c>
      <c r="AP195" s="29">
        <v>253.4</v>
      </c>
      <c r="AQ195" s="29">
        <v>272.39999999999998</v>
      </c>
      <c r="AR195" s="29">
        <v>253.3</v>
      </c>
      <c r="AS195" s="29">
        <v>252.9</v>
      </c>
      <c r="AT195" s="29">
        <v>250.1</v>
      </c>
      <c r="AU195" s="29">
        <v>246</v>
      </c>
      <c r="AV195" s="29">
        <v>245.4</v>
      </c>
      <c r="AW195" s="29">
        <v>248.6</v>
      </c>
      <c r="AX195" s="29">
        <v>287.89999999999998</v>
      </c>
      <c r="AY195" s="29">
        <f t="shared" si="5"/>
        <v>0.96569442345473777</v>
      </c>
      <c r="AZ195" s="29">
        <f t="shared" si="4"/>
        <v>0.52009518292191259</v>
      </c>
    </row>
    <row r="196" spans="1:52" x14ac:dyDescent="0.2">
      <c r="A196" s="47" t="s">
        <v>50</v>
      </c>
      <c r="B196" s="29" t="s">
        <v>239</v>
      </c>
      <c r="C196" s="29" t="s">
        <v>1678</v>
      </c>
      <c r="D196" s="29" t="s">
        <v>1679</v>
      </c>
      <c r="E196" s="29" t="s">
        <v>1680</v>
      </c>
      <c r="F196" s="29">
        <v>2.3331200000000001E-10</v>
      </c>
      <c r="G196" s="29">
        <v>0</v>
      </c>
      <c r="H196" s="29">
        <v>1</v>
      </c>
      <c r="I196" s="29">
        <v>1</v>
      </c>
      <c r="J196" s="29">
        <v>1</v>
      </c>
      <c r="K196" s="29" t="s">
        <v>238</v>
      </c>
      <c r="L196" s="29" t="s">
        <v>1681</v>
      </c>
      <c r="M196" s="29">
        <v>0</v>
      </c>
      <c r="N196" s="29">
        <v>1876.9238399999999</v>
      </c>
      <c r="O196" s="29">
        <v>0</v>
      </c>
      <c r="P196" s="29">
        <v>107.9</v>
      </c>
      <c r="Q196" s="29">
        <v>123.7</v>
      </c>
      <c r="R196" s="29">
        <v>7.52</v>
      </c>
      <c r="S196" s="29">
        <v>7.72</v>
      </c>
      <c r="T196" s="29" t="s">
        <v>51</v>
      </c>
      <c r="U196" s="29" t="s">
        <v>50</v>
      </c>
      <c r="V196" s="29" t="s">
        <v>50</v>
      </c>
      <c r="W196" s="29" t="s">
        <v>50</v>
      </c>
      <c r="X196" s="29" t="s">
        <v>50</v>
      </c>
      <c r="Y196" s="29" t="s">
        <v>50</v>
      </c>
      <c r="Z196" s="29" t="s">
        <v>50</v>
      </c>
      <c r="AA196" s="29" t="s">
        <v>50</v>
      </c>
      <c r="AB196" s="29" t="s">
        <v>50</v>
      </c>
      <c r="AC196" s="29" t="s">
        <v>50</v>
      </c>
      <c r="AD196" s="29" t="s">
        <v>50</v>
      </c>
      <c r="AE196" s="29" t="s">
        <v>50</v>
      </c>
      <c r="AF196" s="29" t="s">
        <v>973</v>
      </c>
      <c r="AG196" s="29">
        <v>1.18</v>
      </c>
      <c r="AH196" s="29" t="s">
        <v>51</v>
      </c>
      <c r="AI196" s="29">
        <v>0</v>
      </c>
      <c r="AJ196" s="29" t="s">
        <v>51</v>
      </c>
      <c r="AK196" s="29">
        <v>7.3100000000000002E-12</v>
      </c>
      <c r="AL196" s="29" t="s">
        <v>51</v>
      </c>
      <c r="AM196" s="29" t="s">
        <v>51</v>
      </c>
      <c r="AN196" s="29">
        <v>82</v>
      </c>
      <c r="AO196" s="29">
        <v>124.8</v>
      </c>
      <c r="AP196" s="29">
        <v>110.8</v>
      </c>
      <c r="AQ196" s="29">
        <v>103.3</v>
      </c>
      <c r="AR196" s="29">
        <v>103.1</v>
      </c>
      <c r="AS196" s="29">
        <v>105</v>
      </c>
      <c r="AT196" s="29">
        <v>117.6</v>
      </c>
      <c r="AU196" s="29">
        <v>126.5</v>
      </c>
      <c r="AV196" s="29">
        <v>113.8</v>
      </c>
      <c r="AW196" s="29">
        <v>123.7</v>
      </c>
      <c r="AX196" s="29">
        <v>138.69999999999999</v>
      </c>
      <c r="AY196" s="29">
        <f t="shared" si="5"/>
        <v>1.1340036563071296</v>
      </c>
      <c r="AZ196" s="29">
        <f t="shared" si="4"/>
        <v>9.3416286506461277E-2</v>
      </c>
    </row>
    <row r="197" spans="1:52" x14ac:dyDescent="0.2">
      <c r="A197" s="47" t="s">
        <v>50</v>
      </c>
      <c r="B197" s="29" t="s">
        <v>239</v>
      </c>
      <c r="C197" s="29" t="s">
        <v>1682</v>
      </c>
      <c r="D197" s="29" t="s">
        <v>1683</v>
      </c>
      <c r="E197" s="29" t="s">
        <v>1684</v>
      </c>
      <c r="F197" s="29">
        <v>1.01374E-7</v>
      </c>
      <c r="G197" s="29">
        <v>0</v>
      </c>
      <c r="H197" s="29">
        <v>1</v>
      </c>
      <c r="I197" s="29">
        <v>1</v>
      </c>
      <c r="J197" s="29">
        <v>2</v>
      </c>
      <c r="K197" s="29" t="s">
        <v>238</v>
      </c>
      <c r="L197" s="29" t="s">
        <v>1685</v>
      </c>
      <c r="M197" s="29">
        <v>0</v>
      </c>
      <c r="N197" s="29">
        <v>2703.3939599999999</v>
      </c>
      <c r="O197" s="29">
        <v>0</v>
      </c>
      <c r="P197" s="29">
        <v>136.30000000000001</v>
      </c>
      <c r="Q197" s="29">
        <v>132.4</v>
      </c>
      <c r="R197" s="29">
        <v>8.01</v>
      </c>
      <c r="S197" s="29">
        <v>3.57</v>
      </c>
      <c r="T197" s="29" t="s">
        <v>51</v>
      </c>
      <c r="U197" s="29" t="s">
        <v>50</v>
      </c>
      <c r="V197" s="29" t="s">
        <v>50</v>
      </c>
      <c r="W197" s="29" t="s">
        <v>50</v>
      </c>
      <c r="X197" s="29" t="s">
        <v>50</v>
      </c>
      <c r="Y197" s="29" t="s">
        <v>50</v>
      </c>
      <c r="Z197" s="29" t="s">
        <v>50</v>
      </c>
      <c r="AA197" s="29" t="s">
        <v>50</v>
      </c>
      <c r="AB197" s="29" t="s">
        <v>50</v>
      </c>
      <c r="AC197" s="29" t="s">
        <v>50</v>
      </c>
      <c r="AD197" s="29" t="s">
        <v>50</v>
      </c>
      <c r="AE197" s="29" t="s">
        <v>50</v>
      </c>
      <c r="AF197" s="29" t="s">
        <v>973</v>
      </c>
      <c r="AG197" s="29">
        <v>-0.9</v>
      </c>
      <c r="AH197" s="29" t="s">
        <v>51</v>
      </c>
      <c r="AI197" s="29">
        <v>0</v>
      </c>
      <c r="AJ197" s="29" t="s">
        <v>51</v>
      </c>
      <c r="AK197" s="29">
        <v>1.4219999999999999E-7</v>
      </c>
      <c r="AL197" s="29" t="s">
        <v>51</v>
      </c>
      <c r="AM197" s="29" t="s">
        <v>51</v>
      </c>
      <c r="AN197" s="29">
        <v>49</v>
      </c>
      <c r="AO197" s="29">
        <v>140</v>
      </c>
      <c r="AP197" s="29">
        <v>119.1</v>
      </c>
      <c r="AQ197" s="29">
        <v>142</v>
      </c>
      <c r="AR197" s="29">
        <v>119.8</v>
      </c>
      <c r="AS197" s="29">
        <v>141.30000000000001</v>
      </c>
      <c r="AT197" s="29">
        <v>128.9</v>
      </c>
      <c r="AU197" s="29">
        <v>132.4</v>
      </c>
      <c r="AV197" s="29">
        <v>130</v>
      </c>
      <c r="AW197" s="29">
        <v>137.1</v>
      </c>
      <c r="AX197" s="29">
        <v>140.19999999999999</v>
      </c>
      <c r="AY197" s="29">
        <f t="shared" si="5"/>
        <v>1.0096647538508001</v>
      </c>
      <c r="AZ197" s="29">
        <f t="shared" ref="AZ197:AZ260" si="6">TTEST(AO197:AS197,AT197:AX197,2,1)</f>
        <v>0.84324222083761013</v>
      </c>
    </row>
    <row r="198" spans="1:52" x14ac:dyDescent="0.2">
      <c r="A198" s="47" t="s">
        <v>56</v>
      </c>
      <c r="B198" s="29" t="s">
        <v>241</v>
      </c>
      <c r="C198" s="29" t="s">
        <v>1686</v>
      </c>
      <c r="D198" s="29" t="s">
        <v>1687</v>
      </c>
      <c r="E198" s="29" t="s">
        <v>1688</v>
      </c>
      <c r="F198" s="29">
        <v>0.29277999999999998</v>
      </c>
      <c r="G198" s="29">
        <v>2.22434E-2</v>
      </c>
      <c r="H198" s="29">
        <v>1</v>
      </c>
      <c r="I198" s="29">
        <v>1</v>
      </c>
      <c r="J198" s="29">
        <v>1</v>
      </c>
      <c r="K198" s="29" t="s">
        <v>240</v>
      </c>
      <c r="L198" s="29" t="s">
        <v>1689</v>
      </c>
      <c r="M198" s="29">
        <v>0</v>
      </c>
      <c r="N198" s="29">
        <v>2186.0709099999999</v>
      </c>
      <c r="O198" s="29">
        <v>0</v>
      </c>
      <c r="P198" s="29">
        <v>178.7</v>
      </c>
      <c r="Q198" s="29">
        <v>180.2</v>
      </c>
      <c r="R198" s="29">
        <v>2.2799999999999998</v>
      </c>
      <c r="S198" s="29">
        <v>6.51</v>
      </c>
      <c r="T198" s="29" t="s">
        <v>51</v>
      </c>
      <c r="U198" s="29" t="s">
        <v>50</v>
      </c>
      <c r="V198" s="29" t="s">
        <v>50</v>
      </c>
      <c r="W198" s="29" t="s">
        <v>50</v>
      </c>
      <c r="X198" s="29" t="s">
        <v>50</v>
      </c>
      <c r="Y198" s="29" t="s">
        <v>50</v>
      </c>
      <c r="Z198" s="29" t="s">
        <v>50</v>
      </c>
      <c r="AA198" s="29" t="s">
        <v>50</v>
      </c>
      <c r="AB198" s="29" t="s">
        <v>50</v>
      </c>
      <c r="AC198" s="29" t="s">
        <v>50</v>
      </c>
      <c r="AD198" s="29" t="s">
        <v>50</v>
      </c>
      <c r="AE198" s="29" t="s">
        <v>50</v>
      </c>
      <c r="AF198" s="29" t="s">
        <v>973</v>
      </c>
      <c r="AG198" s="29">
        <v>5.4</v>
      </c>
      <c r="AH198" s="29" t="s">
        <v>51</v>
      </c>
      <c r="AI198" s="29">
        <v>7.0759999999999998E-3</v>
      </c>
      <c r="AJ198" s="29" t="s">
        <v>51</v>
      </c>
      <c r="AK198" s="29">
        <v>0.1168</v>
      </c>
      <c r="AL198" s="29" t="s">
        <v>51</v>
      </c>
      <c r="AM198" s="29" t="s">
        <v>51</v>
      </c>
      <c r="AN198" s="29">
        <v>2</v>
      </c>
      <c r="AO198" s="29">
        <v>174.9</v>
      </c>
      <c r="AP198" s="29">
        <v>181.1</v>
      </c>
      <c r="AQ198" s="29">
        <v>181.2</v>
      </c>
      <c r="AR198" s="29">
        <v>176.3</v>
      </c>
      <c r="AS198" s="29">
        <v>184.9</v>
      </c>
      <c r="AT198" s="29">
        <v>166</v>
      </c>
      <c r="AU198" s="29">
        <v>194.9</v>
      </c>
      <c r="AV198" s="29">
        <v>185.7</v>
      </c>
      <c r="AW198" s="29">
        <v>180.2</v>
      </c>
      <c r="AX198" s="29">
        <v>170.1</v>
      </c>
      <c r="AY198" s="29">
        <f t="shared" ref="AY198:AY261" si="7">AVERAGE(AT198:AX198)/AVERAGE(AO198:AS198)</f>
        <v>0.99833036509349948</v>
      </c>
      <c r="AZ198" s="29">
        <f t="shared" si="6"/>
        <v>0.95606148066525332</v>
      </c>
    </row>
    <row r="199" spans="1:52" x14ac:dyDescent="0.2">
      <c r="A199" s="47" t="s">
        <v>50</v>
      </c>
      <c r="B199" s="29" t="s">
        <v>243</v>
      </c>
      <c r="C199" s="29" t="s">
        <v>1690</v>
      </c>
      <c r="D199" s="29" t="s">
        <v>1170</v>
      </c>
      <c r="E199" s="29" t="s">
        <v>1691</v>
      </c>
      <c r="F199" s="29">
        <v>6.1147800000000002E-3</v>
      </c>
      <c r="G199" s="29">
        <v>4.2544399999999997E-4</v>
      </c>
      <c r="H199" s="29">
        <v>1</v>
      </c>
      <c r="I199" s="29">
        <v>1</v>
      </c>
      <c r="J199" s="29">
        <v>4</v>
      </c>
      <c r="K199" s="29" t="s">
        <v>242</v>
      </c>
      <c r="L199" s="29" t="s">
        <v>1692</v>
      </c>
      <c r="M199" s="29">
        <v>0</v>
      </c>
      <c r="N199" s="29">
        <v>1585.7403899999999</v>
      </c>
      <c r="O199" s="29">
        <v>0</v>
      </c>
      <c r="P199" s="29">
        <v>58.3</v>
      </c>
      <c r="Q199" s="29">
        <v>53.9</v>
      </c>
      <c r="R199" s="29">
        <v>8.57</v>
      </c>
      <c r="S199" s="29">
        <v>46.72</v>
      </c>
      <c r="T199" s="29" t="s">
        <v>51</v>
      </c>
      <c r="U199" s="29" t="s">
        <v>50</v>
      </c>
      <c r="V199" s="29" t="s">
        <v>50</v>
      </c>
      <c r="W199" s="29" t="s">
        <v>50</v>
      </c>
      <c r="X199" s="29" t="s">
        <v>50</v>
      </c>
      <c r="Y199" s="29" t="s">
        <v>50</v>
      </c>
      <c r="Z199" s="29" t="s">
        <v>50</v>
      </c>
      <c r="AA199" s="29" t="s">
        <v>50</v>
      </c>
      <c r="AB199" s="29" t="s">
        <v>50</v>
      </c>
      <c r="AC199" s="29" t="s">
        <v>50</v>
      </c>
      <c r="AD199" s="29" t="s">
        <v>50</v>
      </c>
      <c r="AE199" s="29" t="s">
        <v>50</v>
      </c>
      <c r="AF199" s="29" t="s">
        <v>50</v>
      </c>
      <c r="AG199" s="29">
        <v>1.48</v>
      </c>
      <c r="AH199" s="29">
        <v>1.48</v>
      </c>
      <c r="AI199" s="29">
        <v>2.4689999999999998E-4</v>
      </c>
      <c r="AJ199" s="29">
        <v>5.5000000000000002E-5</v>
      </c>
      <c r="AK199" s="29">
        <v>4.9589999999999999E-3</v>
      </c>
      <c r="AL199" s="29">
        <v>9.0660000000000003E-4</v>
      </c>
      <c r="AM199" s="29">
        <v>2.84</v>
      </c>
      <c r="AN199" s="29">
        <v>31</v>
      </c>
      <c r="AO199" s="29">
        <v>55.1</v>
      </c>
      <c r="AP199" s="29">
        <v>56.4</v>
      </c>
      <c r="AQ199" s="29">
        <v>69</v>
      </c>
      <c r="AR199" s="29">
        <v>60</v>
      </c>
      <c r="AS199" s="29">
        <v>61.7</v>
      </c>
      <c r="AT199" s="29">
        <v>53.9</v>
      </c>
      <c r="AU199" s="29">
        <v>38.4</v>
      </c>
      <c r="AV199" s="29">
        <v>56.9</v>
      </c>
      <c r="AW199" s="29">
        <v>110.6</v>
      </c>
      <c r="AX199" s="29">
        <v>45.9</v>
      </c>
      <c r="AY199" s="29">
        <f t="shared" si="7"/>
        <v>1.0115817339510256</v>
      </c>
      <c r="AZ199" s="29">
        <f t="shared" si="6"/>
        <v>0.95902614248988494</v>
      </c>
    </row>
    <row r="200" spans="1:52" x14ac:dyDescent="0.2">
      <c r="A200" s="47" t="s">
        <v>50</v>
      </c>
      <c r="B200" s="29" t="s">
        <v>243</v>
      </c>
      <c r="C200" s="29" t="s">
        <v>1693</v>
      </c>
      <c r="D200" s="29" t="s">
        <v>1170</v>
      </c>
      <c r="E200" s="29" t="s">
        <v>1694</v>
      </c>
      <c r="F200" s="29">
        <v>4.3553E-4</v>
      </c>
      <c r="G200" s="29">
        <v>0</v>
      </c>
      <c r="H200" s="29">
        <v>1</v>
      </c>
      <c r="I200" s="29">
        <v>1</v>
      </c>
      <c r="J200" s="29">
        <v>6</v>
      </c>
      <c r="K200" s="29" t="s">
        <v>242</v>
      </c>
      <c r="L200" s="29" t="s">
        <v>1695</v>
      </c>
      <c r="M200" s="29">
        <v>0</v>
      </c>
      <c r="N200" s="29">
        <v>1224.5694100000001</v>
      </c>
      <c r="O200" s="29">
        <v>0</v>
      </c>
      <c r="P200" s="29">
        <v>89.8</v>
      </c>
      <c r="Q200" s="29">
        <v>84.8</v>
      </c>
      <c r="R200" s="29">
        <v>18.309999999999999</v>
      </c>
      <c r="S200" s="29">
        <v>68.12</v>
      </c>
      <c r="T200" s="29" t="s">
        <v>51</v>
      </c>
      <c r="U200" s="29" t="s">
        <v>50</v>
      </c>
      <c r="V200" s="29" t="s">
        <v>50</v>
      </c>
      <c r="W200" s="29" t="s">
        <v>50</v>
      </c>
      <c r="X200" s="29" t="s">
        <v>50</v>
      </c>
      <c r="Y200" s="29" t="s">
        <v>50</v>
      </c>
      <c r="Z200" s="29" t="s">
        <v>50</v>
      </c>
      <c r="AA200" s="29" t="s">
        <v>50</v>
      </c>
      <c r="AB200" s="29" t="s">
        <v>50</v>
      </c>
      <c r="AC200" s="29" t="s">
        <v>50</v>
      </c>
      <c r="AD200" s="29" t="s">
        <v>50</v>
      </c>
      <c r="AE200" s="29" t="s">
        <v>50</v>
      </c>
      <c r="AF200" s="29" t="s">
        <v>50</v>
      </c>
      <c r="AG200" s="29">
        <v>-0.2</v>
      </c>
      <c r="AH200" s="29">
        <v>-0.2</v>
      </c>
      <c r="AI200" s="29">
        <v>0</v>
      </c>
      <c r="AJ200" s="29">
        <v>6.99E-6</v>
      </c>
      <c r="AK200" s="29">
        <v>7.674E-5</v>
      </c>
      <c r="AL200" s="29">
        <v>7.1970000000000004E-5</v>
      </c>
      <c r="AM200" s="29">
        <v>2.87</v>
      </c>
      <c r="AN200" s="29">
        <v>24</v>
      </c>
      <c r="AO200" s="29">
        <v>96.7</v>
      </c>
      <c r="AP200" s="29">
        <v>99.9</v>
      </c>
      <c r="AQ200" s="29">
        <v>69.900000000000006</v>
      </c>
      <c r="AR200" s="29">
        <v>117</v>
      </c>
      <c r="AS200" s="29">
        <v>83.4</v>
      </c>
      <c r="AT200" s="29">
        <v>84.8</v>
      </c>
      <c r="AU200" s="29">
        <v>78.5</v>
      </c>
      <c r="AV200" s="29">
        <v>84.9</v>
      </c>
      <c r="AW200" s="29">
        <v>263.3</v>
      </c>
      <c r="AX200" s="29">
        <v>82</v>
      </c>
      <c r="AY200" s="29">
        <f t="shared" si="7"/>
        <v>1.2711501392161064</v>
      </c>
      <c r="AZ200" s="29">
        <f t="shared" si="6"/>
        <v>0.45778041134658898</v>
      </c>
    </row>
    <row r="201" spans="1:52" x14ac:dyDescent="0.2">
      <c r="A201" s="47" t="s">
        <v>50</v>
      </c>
      <c r="B201" s="29" t="s">
        <v>243</v>
      </c>
      <c r="C201" s="29" t="s">
        <v>1696</v>
      </c>
      <c r="D201" s="29" t="s">
        <v>1251</v>
      </c>
      <c r="E201" s="29" t="s">
        <v>1697</v>
      </c>
      <c r="F201" s="29">
        <v>8.5621900000000001E-6</v>
      </c>
      <c r="G201" s="29">
        <v>0</v>
      </c>
      <c r="H201" s="29">
        <v>1</v>
      </c>
      <c r="I201" s="29">
        <v>1</v>
      </c>
      <c r="J201" s="29">
        <v>2</v>
      </c>
      <c r="K201" s="29" t="s">
        <v>242</v>
      </c>
      <c r="L201" s="29" t="s">
        <v>1698</v>
      </c>
      <c r="M201" s="29">
        <v>0</v>
      </c>
      <c r="N201" s="29">
        <v>1425.71714</v>
      </c>
      <c r="O201" s="29">
        <v>0</v>
      </c>
      <c r="P201" s="29">
        <v>206.4</v>
      </c>
      <c r="Q201" s="29">
        <v>187.4</v>
      </c>
      <c r="R201" s="29">
        <v>12.18</v>
      </c>
      <c r="S201" s="29">
        <v>57.07</v>
      </c>
      <c r="T201" s="29" t="s">
        <v>51</v>
      </c>
      <c r="U201" s="29" t="s">
        <v>50</v>
      </c>
      <c r="V201" s="29" t="s">
        <v>50</v>
      </c>
      <c r="W201" s="29" t="s">
        <v>50</v>
      </c>
      <c r="X201" s="29" t="s">
        <v>50</v>
      </c>
      <c r="Y201" s="29" t="s">
        <v>50</v>
      </c>
      <c r="Z201" s="29" t="s">
        <v>50</v>
      </c>
      <c r="AA201" s="29" t="s">
        <v>50</v>
      </c>
      <c r="AB201" s="29" t="s">
        <v>50</v>
      </c>
      <c r="AC201" s="29" t="s">
        <v>50</v>
      </c>
      <c r="AD201" s="29" t="s">
        <v>50</v>
      </c>
      <c r="AE201" s="29" t="s">
        <v>50</v>
      </c>
      <c r="AF201" s="29" t="s">
        <v>50</v>
      </c>
      <c r="AG201" s="29">
        <v>0.01</v>
      </c>
      <c r="AH201" s="29">
        <v>0.01</v>
      </c>
      <c r="AI201" s="29">
        <v>0</v>
      </c>
      <c r="AJ201" s="29">
        <v>0</v>
      </c>
      <c r="AK201" s="29">
        <v>9.4969999999999999E-7</v>
      </c>
      <c r="AL201" s="29">
        <v>1.7E-6</v>
      </c>
      <c r="AM201" s="29">
        <v>3.64</v>
      </c>
      <c r="AN201" s="29">
        <v>47</v>
      </c>
      <c r="AO201" s="29">
        <v>247.6</v>
      </c>
      <c r="AP201" s="29">
        <v>213.1</v>
      </c>
      <c r="AQ201" s="29">
        <v>181.5</v>
      </c>
      <c r="AR201" s="29">
        <v>232.9</v>
      </c>
      <c r="AS201" s="29">
        <v>199.9</v>
      </c>
      <c r="AT201" s="29">
        <v>184.4</v>
      </c>
      <c r="AU201" s="29">
        <v>165.1</v>
      </c>
      <c r="AV201" s="29">
        <v>187.4</v>
      </c>
      <c r="AW201" s="29">
        <v>491.9</v>
      </c>
      <c r="AX201" s="29">
        <v>189.7</v>
      </c>
      <c r="AY201" s="29">
        <f t="shared" si="7"/>
        <v>1.1334883720930231</v>
      </c>
      <c r="AZ201" s="29">
        <f t="shared" si="6"/>
        <v>0.65160275045559535</v>
      </c>
    </row>
    <row r="202" spans="1:52" x14ac:dyDescent="0.2">
      <c r="A202" s="47" t="s">
        <v>56</v>
      </c>
      <c r="B202" s="29" t="s">
        <v>245</v>
      </c>
      <c r="C202" s="29" t="s">
        <v>1699</v>
      </c>
      <c r="D202" s="29" t="s">
        <v>1700</v>
      </c>
      <c r="E202" s="29" t="s">
        <v>1701</v>
      </c>
      <c r="F202" s="29">
        <v>0.44790600000000003</v>
      </c>
      <c r="G202" s="29">
        <v>4.0898799999999999E-2</v>
      </c>
      <c r="H202" s="29">
        <v>1</v>
      </c>
      <c r="I202" s="29">
        <v>1</v>
      </c>
      <c r="J202" s="29">
        <v>1</v>
      </c>
      <c r="K202" s="29" t="s">
        <v>244</v>
      </c>
      <c r="L202" s="29" t="s">
        <v>1702</v>
      </c>
      <c r="M202" s="29">
        <v>0</v>
      </c>
      <c r="N202" s="29">
        <v>1586.9153899999999</v>
      </c>
      <c r="O202" s="29">
        <v>0</v>
      </c>
      <c r="P202" s="29" t="s">
        <v>51</v>
      </c>
      <c r="Q202" s="29" t="s">
        <v>51</v>
      </c>
      <c r="R202" s="29" t="s">
        <v>51</v>
      </c>
      <c r="S202" s="29" t="s">
        <v>51</v>
      </c>
      <c r="T202" s="29" t="s">
        <v>982</v>
      </c>
      <c r="U202" s="29" t="s">
        <v>56</v>
      </c>
      <c r="V202" s="29" t="s">
        <v>56</v>
      </c>
      <c r="W202" s="29" t="s">
        <v>56</v>
      </c>
      <c r="X202" s="29" t="s">
        <v>56</v>
      </c>
      <c r="Y202" s="29" t="s">
        <v>56</v>
      </c>
      <c r="Z202" s="29" t="s">
        <v>56</v>
      </c>
      <c r="AA202" s="29" t="s">
        <v>56</v>
      </c>
      <c r="AB202" s="29" t="s">
        <v>56</v>
      </c>
      <c r="AC202" s="29" t="s">
        <v>56</v>
      </c>
      <c r="AD202" s="29" t="s">
        <v>56</v>
      </c>
      <c r="AE202" s="29" t="s">
        <v>973</v>
      </c>
      <c r="AF202" s="29" t="s">
        <v>56</v>
      </c>
      <c r="AG202" s="29" t="s">
        <v>51</v>
      </c>
      <c r="AH202" s="29">
        <v>-1.06</v>
      </c>
      <c r="AI202" s="29" t="s">
        <v>51</v>
      </c>
      <c r="AJ202" s="29">
        <v>1.372E-2</v>
      </c>
      <c r="AK202" s="29" t="s">
        <v>51</v>
      </c>
      <c r="AL202" s="29">
        <v>0.1948</v>
      </c>
      <c r="AM202" s="29">
        <v>1.51</v>
      </c>
      <c r="AN202" s="29" t="s">
        <v>51</v>
      </c>
      <c r="AO202" s="29" t="s">
        <v>51</v>
      </c>
      <c r="AP202" s="29" t="s">
        <v>51</v>
      </c>
      <c r="AQ202" s="29" t="s">
        <v>51</v>
      </c>
      <c r="AR202" s="29" t="s">
        <v>51</v>
      </c>
      <c r="AS202" s="29" t="s">
        <v>51</v>
      </c>
      <c r="AT202" s="29" t="s">
        <v>51</v>
      </c>
      <c r="AU202" s="29" t="s">
        <v>51</v>
      </c>
      <c r="AV202" s="29" t="s">
        <v>51</v>
      </c>
      <c r="AW202" s="29" t="s">
        <v>51</v>
      </c>
      <c r="AX202" s="29" t="s">
        <v>51</v>
      </c>
      <c r="AY202" s="29" t="e">
        <f t="shared" si="7"/>
        <v>#DIV/0!</v>
      </c>
      <c r="AZ202" s="29" t="e">
        <f t="shared" si="6"/>
        <v>#DIV/0!</v>
      </c>
    </row>
    <row r="203" spans="1:52" x14ac:dyDescent="0.2">
      <c r="A203" s="47" t="s">
        <v>56</v>
      </c>
      <c r="B203" s="29" t="s">
        <v>247</v>
      </c>
      <c r="C203" s="29" t="s">
        <v>1703</v>
      </c>
      <c r="D203" s="29" t="s">
        <v>1704</v>
      </c>
      <c r="E203" s="29" t="s">
        <v>1705</v>
      </c>
      <c r="F203" s="29">
        <v>0.36664000000000002</v>
      </c>
      <c r="G203" s="29">
        <v>3.0180200000000001E-2</v>
      </c>
      <c r="H203" s="29">
        <v>1</v>
      </c>
      <c r="I203" s="29">
        <v>1</v>
      </c>
      <c r="J203" s="29">
        <v>1</v>
      </c>
      <c r="K203" s="29" t="s">
        <v>246</v>
      </c>
      <c r="L203" s="29" t="s">
        <v>1706</v>
      </c>
      <c r="M203" s="29">
        <v>0</v>
      </c>
      <c r="N203" s="29">
        <v>1760.95832</v>
      </c>
      <c r="O203" s="29">
        <v>0</v>
      </c>
      <c r="P203" s="29" t="s">
        <v>51</v>
      </c>
      <c r="Q203" s="29" t="s">
        <v>51</v>
      </c>
      <c r="R203" s="29" t="s">
        <v>51</v>
      </c>
      <c r="S203" s="29" t="s">
        <v>51</v>
      </c>
      <c r="T203" s="29" t="s">
        <v>982</v>
      </c>
      <c r="U203" s="29" t="s">
        <v>50</v>
      </c>
      <c r="V203" s="29" t="s">
        <v>50</v>
      </c>
      <c r="W203" s="29" t="s">
        <v>50</v>
      </c>
      <c r="X203" s="29" t="s">
        <v>50</v>
      </c>
      <c r="Y203" s="29" t="s">
        <v>50</v>
      </c>
      <c r="Z203" s="29" t="s">
        <v>50</v>
      </c>
      <c r="AA203" s="29" t="s">
        <v>50</v>
      </c>
      <c r="AB203" s="29" t="s">
        <v>50</v>
      </c>
      <c r="AC203" s="29" t="s">
        <v>50</v>
      </c>
      <c r="AD203" s="29" t="s">
        <v>50</v>
      </c>
      <c r="AE203" s="29" t="s">
        <v>973</v>
      </c>
      <c r="AF203" s="29" t="s">
        <v>50</v>
      </c>
      <c r="AG203" s="29" t="s">
        <v>51</v>
      </c>
      <c r="AH203" s="29">
        <v>0.47</v>
      </c>
      <c r="AI203" s="29" t="s">
        <v>51</v>
      </c>
      <c r="AJ203" s="29">
        <v>9.5169999999999994E-3</v>
      </c>
      <c r="AK203" s="29" t="s">
        <v>51</v>
      </c>
      <c r="AL203" s="29">
        <v>0.1469</v>
      </c>
      <c r="AM203" s="29">
        <v>2.08</v>
      </c>
      <c r="AN203" s="29" t="s">
        <v>51</v>
      </c>
      <c r="AO203" s="29" t="s">
        <v>51</v>
      </c>
      <c r="AP203" s="29" t="s">
        <v>51</v>
      </c>
      <c r="AQ203" s="29" t="s">
        <v>51</v>
      </c>
      <c r="AR203" s="29" t="s">
        <v>51</v>
      </c>
      <c r="AS203" s="29" t="s">
        <v>51</v>
      </c>
      <c r="AT203" s="29" t="s">
        <v>51</v>
      </c>
      <c r="AU203" s="29" t="s">
        <v>51</v>
      </c>
      <c r="AV203" s="29" t="s">
        <v>51</v>
      </c>
      <c r="AW203" s="29" t="s">
        <v>51</v>
      </c>
      <c r="AX203" s="29" t="s">
        <v>51</v>
      </c>
      <c r="AY203" s="29" t="e">
        <f t="shared" si="7"/>
        <v>#DIV/0!</v>
      </c>
      <c r="AZ203" s="29" t="e">
        <f t="shared" si="6"/>
        <v>#DIV/0!</v>
      </c>
    </row>
    <row r="204" spans="1:52" x14ac:dyDescent="0.2">
      <c r="A204" s="47" t="s">
        <v>50</v>
      </c>
      <c r="B204" s="29" t="s">
        <v>249</v>
      </c>
      <c r="C204" s="29" t="s">
        <v>1707</v>
      </c>
      <c r="D204" s="29" t="s">
        <v>1708</v>
      </c>
      <c r="E204" s="29" t="s">
        <v>1709</v>
      </c>
      <c r="F204" s="29">
        <v>7.3708200000000001E-2</v>
      </c>
      <c r="G204" s="29">
        <v>5.3047600000000004E-3</v>
      </c>
      <c r="H204" s="29">
        <v>1</v>
      </c>
      <c r="I204" s="29">
        <v>6</v>
      </c>
      <c r="J204" s="29">
        <v>2</v>
      </c>
      <c r="K204" s="29" t="s">
        <v>248</v>
      </c>
      <c r="L204" s="29" t="s">
        <v>1710</v>
      </c>
      <c r="M204" s="29">
        <v>0</v>
      </c>
      <c r="N204" s="29">
        <v>1663.88527</v>
      </c>
      <c r="O204" s="29">
        <v>0</v>
      </c>
      <c r="P204" s="29">
        <v>132.19999999999999</v>
      </c>
      <c r="Q204" s="29">
        <v>143.19999999999999</v>
      </c>
      <c r="R204" s="29">
        <v>7.73</v>
      </c>
      <c r="S204" s="29">
        <v>6.94</v>
      </c>
      <c r="T204" s="29" t="s">
        <v>51</v>
      </c>
      <c r="U204" s="29" t="s">
        <v>50</v>
      </c>
      <c r="V204" s="29" t="s">
        <v>50</v>
      </c>
      <c r="W204" s="29" t="s">
        <v>50</v>
      </c>
      <c r="X204" s="29" t="s">
        <v>50</v>
      </c>
      <c r="Y204" s="29" t="s">
        <v>50</v>
      </c>
      <c r="Z204" s="29" t="s">
        <v>50</v>
      </c>
      <c r="AA204" s="29" t="s">
        <v>50</v>
      </c>
      <c r="AB204" s="29" t="s">
        <v>50</v>
      </c>
      <c r="AC204" s="29" t="s">
        <v>50</v>
      </c>
      <c r="AD204" s="29" t="s">
        <v>50</v>
      </c>
      <c r="AE204" s="29" t="s">
        <v>50</v>
      </c>
      <c r="AF204" s="29" t="s">
        <v>50</v>
      </c>
      <c r="AG204" s="29">
        <v>0.31</v>
      </c>
      <c r="AH204" s="29">
        <v>0.31</v>
      </c>
      <c r="AI204" s="29">
        <v>1.5989999999999999E-3</v>
      </c>
      <c r="AJ204" s="29">
        <v>7.8130000000000005E-3</v>
      </c>
      <c r="AK204" s="29">
        <v>2.3970000000000002E-2</v>
      </c>
      <c r="AL204" s="29">
        <v>0.1207</v>
      </c>
      <c r="AM204" s="29">
        <v>2.1800000000000002</v>
      </c>
      <c r="AN204" s="29">
        <v>6</v>
      </c>
      <c r="AO204" s="29">
        <v>128.30000000000001</v>
      </c>
      <c r="AP204" s="29">
        <v>119.4</v>
      </c>
      <c r="AQ204" s="29">
        <v>136.30000000000001</v>
      </c>
      <c r="AR204" s="29">
        <v>141.1</v>
      </c>
      <c r="AS204" s="29">
        <v>124.5</v>
      </c>
      <c r="AT204" s="29">
        <v>150.80000000000001</v>
      </c>
      <c r="AU204" s="29">
        <v>146.19999999999999</v>
      </c>
      <c r="AV204" s="29">
        <v>129</v>
      </c>
      <c r="AW204" s="29">
        <v>143.19999999999999</v>
      </c>
      <c r="AX204" s="29">
        <v>130.5</v>
      </c>
      <c r="AY204" s="29">
        <f t="shared" si="7"/>
        <v>1.0771243842364531</v>
      </c>
      <c r="AZ204" s="29">
        <f t="shared" si="6"/>
        <v>0.191838885702661</v>
      </c>
    </row>
    <row r="205" spans="1:52" x14ac:dyDescent="0.2">
      <c r="A205" s="47" t="s">
        <v>50</v>
      </c>
      <c r="B205" s="29" t="s">
        <v>251</v>
      </c>
      <c r="C205" s="29" t="s">
        <v>1711</v>
      </c>
      <c r="D205" s="29" t="s">
        <v>1355</v>
      </c>
      <c r="E205" s="29" t="s">
        <v>1712</v>
      </c>
      <c r="F205" s="29">
        <v>5.7265999999999999E-7</v>
      </c>
      <c r="G205" s="29">
        <v>0</v>
      </c>
      <c r="H205" s="29">
        <v>1</v>
      </c>
      <c r="I205" s="29">
        <v>2</v>
      </c>
      <c r="J205" s="29">
        <v>2</v>
      </c>
      <c r="K205" s="29" t="s">
        <v>250</v>
      </c>
      <c r="L205" s="29" t="s">
        <v>1713</v>
      </c>
      <c r="M205" s="29">
        <v>0</v>
      </c>
      <c r="N205" s="29">
        <v>1545.75287</v>
      </c>
      <c r="O205" s="29">
        <v>0</v>
      </c>
      <c r="P205" s="29">
        <v>115.3</v>
      </c>
      <c r="Q205" s="29">
        <v>111.9</v>
      </c>
      <c r="R205" s="29">
        <v>35.07</v>
      </c>
      <c r="S205" s="29">
        <v>42.52</v>
      </c>
      <c r="T205" s="29" t="s">
        <v>51</v>
      </c>
      <c r="U205" s="29" t="s">
        <v>50</v>
      </c>
      <c r="V205" s="29" t="s">
        <v>50</v>
      </c>
      <c r="W205" s="29" t="s">
        <v>50</v>
      </c>
      <c r="X205" s="29" t="s">
        <v>50</v>
      </c>
      <c r="Y205" s="29" t="s">
        <v>50</v>
      </c>
      <c r="Z205" s="29" t="s">
        <v>50</v>
      </c>
      <c r="AA205" s="29" t="s">
        <v>50</v>
      </c>
      <c r="AB205" s="29" t="s">
        <v>50</v>
      </c>
      <c r="AC205" s="29" t="s">
        <v>50</v>
      </c>
      <c r="AD205" s="29" t="s">
        <v>50</v>
      </c>
      <c r="AE205" s="29" t="s">
        <v>50</v>
      </c>
      <c r="AF205" s="29" t="s">
        <v>50</v>
      </c>
      <c r="AG205" s="29">
        <v>-0.18</v>
      </c>
      <c r="AH205" s="29">
        <v>-0.18</v>
      </c>
      <c r="AI205" s="29">
        <v>0</v>
      </c>
      <c r="AJ205" s="29">
        <v>0</v>
      </c>
      <c r="AK205" s="29">
        <v>4.5960000000000003E-8</v>
      </c>
      <c r="AL205" s="29">
        <v>7.8040000000000003E-8</v>
      </c>
      <c r="AM205" s="29">
        <v>4.12</v>
      </c>
      <c r="AN205" s="29">
        <v>46</v>
      </c>
      <c r="AO205" s="29">
        <v>97.5</v>
      </c>
      <c r="AP205" s="29">
        <v>119.7</v>
      </c>
      <c r="AQ205" s="29">
        <v>111.1</v>
      </c>
      <c r="AR205" s="29">
        <v>104.1</v>
      </c>
      <c r="AS205" s="29">
        <v>220.9</v>
      </c>
      <c r="AT205" s="29">
        <v>111.9</v>
      </c>
      <c r="AU205" s="29">
        <v>109.7</v>
      </c>
      <c r="AV205" s="29">
        <v>100.1</v>
      </c>
      <c r="AW205" s="29">
        <v>117.5</v>
      </c>
      <c r="AX205" s="29">
        <v>237.8</v>
      </c>
      <c r="AY205" s="29">
        <f t="shared" si="7"/>
        <v>1.0362773610898517</v>
      </c>
      <c r="AZ205" s="29">
        <f t="shared" si="6"/>
        <v>0.4904259827546753</v>
      </c>
    </row>
    <row r="206" spans="1:52" x14ac:dyDescent="0.2">
      <c r="A206" s="47" t="s">
        <v>50</v>
      </c>
      <c r="B206" s="29" t="s">
        <v>251</v>
      </c>
      <c r="C206" s="29" t="s">
        <v>1714</v>
      </c>
      <c r="D206" s="29" t="s">
        <v>1715</v>
      </c>
      <c r="E206" s="29" t="s">
        <v>1716</v>
      </c>
      <c r="F206" s="29">
        <v>0.107032</v>
      </c>
      <c r="G206" s="29">
        <v>7.7397200000000003E-3</v>
      </c>
      <c r="H206" s="29">
        <v>1</v>
      </c>
      <c r="I206" s="29">
        <v>2</v>
      </c>
      <c r="J206" s="29">
        <v>2</v>
      </c>
      <c r="K206" s="29" t="s">
        <v>250</v>
      </c>
      <c r="L206" s="29" t="s">
        <v>1717</v>
      </c>
      <c r="M206" s="29">
        <v>0</v>
      </c>
      <c r="N206" s="29">
        <v>1212.73524</v>
      </c>
      <c r="O206" s="29">
        <v>0</v>
      </c>
      <c r="P206" s="29" t="s">
        <v>51</v>
      </c>
      <c r="Q206" s="29" t="s">
        <v>51</v>
      </c>
      <c r="R206" s="29" t="s">
        <v>51</v>
      </c>
      <c r="S206" s="29" t="s">
        <v>51</v>
      </c>
      <c r="T206" s="29" t="s">
        <v>982</v>
      </c>
      <c r="U206" s="29" t="s">
        <v>50</v>
      </c>
      <c r="V206" s="29" t="s">
        <v>50</v>
      </c>
      <c r="W206" s="29" t="s">
        <v>50</v>
      </c>
      <c r="X206" s="29" t="s">
        <v>50</v>
      </c>
      <c r="Y206" s="29" t="s">
        <v>50</v>
      </c>
      <c r="Z206" s="29" t="s">
        <v>50</v>
      </c>
      <c r="AA206" s="29" t="s">
        <v>50</v>
      </c>
      <c r="AB206" s="29" t="s">
        <v>50</v>
      </c>
      <c r="AC206" s="29" t="s">
        <v>50</v>
      </c>
      <c r="AD206" s="29" t="s">
        <v>50</v>
      </c>
      <c r="AE206" s="29" t="s">
        <v>50</v>
      </c>
      <c r="AF206" s="29" t="s">
        <v>56</v>
      </c>
      <c r="AG206" s="29">
        <v>1.47</v>
      </c>
      <c r="AH206" s="29">
        <v>1.47</v>
      </c>
      <c r="AI206" s="29">
        <v>2.3319999999999999E-3</v>
      </c>
      <c r="AJ206" s="29">
        <v>1.3429999999999999E-2</v>
      </c>
      <c r="AK206" s="29">
        <v>3.6310000000000002E-2</v>
      </c>
      <c r="AL206" s="29">
        <v>0.19170000000000001</v>
      </c>
      <c r="AM206" s="29">
        <v>2.62</v>
      </c>
      <c r="AN206" s="29">
        <v>13</v>
      </c>
      <c r="AO206" s="29" t="s">
        <v>51</v>
      </c>
      <c r="AP206" s="29" t="s">
        <v>51</v>
      </c>
      <c r="AQ206" s="29" t="s">
        <v>51</v>
      </c>
      <c r="AR206" s="29" t="s">
        <v>51</v>
      </c>
      <c r="AS206" s="29" t="s">
        <v>51</v>
      </c>
      <c r="AT206" s="29" t="s">
        <v>51</v>
      </c>
      <c r="AU206" s="29" t="s">
        <v>51</v>
      </c>
      <c r="AV206" s="29" t="s">
        <v>51</v>
      </c>
      <c r="AW206" s="29" t="s">
        <v>51</v>
      </c>
      <c r="AX206" s="29" t="s">
        <v>51</v>
      </c>
      <c r="AY206" s="29" t="e">
        <f t="shared" si="7"/>
        <v>#DIV/0!</v>
      </c>
      <c r="AZ206" s="29" t="e">
        <f t="shared" si="6"/>
        <v>#DIV/0!</v>
      </c>
    </row>
    <row r="207" spans="1:52" x14ac:dyDescent="0.2">
      <c r="A207" s="47" t="s">
        <v>56</v>
      </c>
      <c r="B207" s="29" t="s">
        <v>253</v>
      </c>
      <c r="C207" s="29" t="s">
        <v>1718</v>
      </c>
      <c r="D207" s="29" t="s">
        <v>1719</v>
      </c>
      <c r="E207" s="29" t="s">
        <v>1720</v>
      </c>
      <c r="F207" s="29">
        <v>0.373552</v>
      </c>
      <c r="G207" s="29">
        <v>3.1077500000000001E-2</v>
      </c>
      <c r="H207" s="29">
        <v>1</v>
      </c>
      <c r="I207" s="29">
        <v>1</v>
      </c>
      <c r="J207" s="29">
        <v>3</v>
      </c>
      <c r="K207" s="29" t="s">
        <v>252</v>
      </c>
      <c r="L207" s="29" t="s">
        <v>1721</v>
      </c>
      <c r="M207" s="29">
        <v>1</v>
      </c>
      <c r="N207" s="29">
        <v>2499.22982</v>
      </c>
      <c r="O207" s="29">
        <v>0</v>
      </c>
      <c r="P207" s="29">
        <v>123.4</v>
      </c>
      <c r="Q207" s="29">
        <v>144.1</v>
      </c>
      <c r="R207" s="29">
        <v>17.670000000000002</v>
      </c>
      <c r="S207" s="29">
        <v>12.52</v>
      </c>
      <c r="T207" s="29" t="s">
        <v>51</v>
      </c>
      <c r="U207" s="29" t="s">
        <v>50</v>
      </c>
      <c r="V207" s="29" t="s">
        <v>50</v>
      </c>
      <c r="W207" s="29" t="s">
        <v>50</v>
      </c>
      <c r="X207" s="29" t="s">
        <v>50</v>
      </c>
      <c r="Y207" s="29" t="s">
        <v>50</v>
      </c>
      <c r="Z207" s="29" t="s">
        <v>50</v>
      </c>
      <c r="AA207" s="29" t="s">
        <v>50</v>
      </c>
      <c r="AB207" s="29" t="s">
        <v>50</v>
      </c>
      <c r="AC207" s="29" t="s">
        <v>50</v>
      </c>
      <c r="AD207" s="29" t="s">
        <v>50</v>
      </c>
      <c r="AE207" s="29" t="s">
        <v>50</v>
      </c>
      <c r="AF207" s="29" t="s">
        <v>56</v>
      </c>
      <c r="AG207" s="29">
        <v>2.37</v>
      </c>
      <c r="AH207" s="29">
        <v>-0.96</v>
      </c>
      <c r="AI207" s="29">
        <v>9.8879999999999992E-3</v>
      </c>
      <c r="AJ207" s="29">
        <v>4.317E-2</v>
      </c>
      <c r="AK207" s="29">
        <v>0.1542</v>
      </c>
      <c r="AL207" s="29">
        <v>0.48620000000000002</v>
      </c>
      <c r="AM207" s="29">
        <v>2.8</v>
      </c>
      <c r="AN207" s="29">
        <v>4</v>
      </c>
      <c r="AO207" s="29">
        <v>120.6</v>
      </c>
      <c r="AP207" s="29">
        <v>163.80000000000001</v>
      </c>
      <c r="AQ207" s="29">
        <v>126.3</v>
      </c>
      <c r="AR207" s="29">
        <v>98.6</v>
      </c>
      <c r="AS207" s="29">
        <v>111.7</v>
      </c>
      <c r="AT207" s="29">
        <v>146.9</v>
      </c>
      <c r="AU207" s="29">
        <v>171.1</v>
      </c>
      <c r="AV207" s="29">
        <v>144.1</v>
      </c>
      <c r="AW207" s="29">
        <v>120.2</v>
      </c>
      <c r="AX207" s="29">
        <v>141</v>
      </c>
      <c r="AY207" s="29">
        <f t="shared" si="7"/>
        <v>1.1647342995169083</v>
      </c>
      <c r="AZ207" s="29">
        <f t="shared" si="6"/>
        <v>5.9328992888179402E-3</v>
      </c>
    </row>
    <row r="208" spans="1:52" x14ac:dyDescent="0.2">
      <c r="A208" s="47" t="s">
        <v>56</v>
      </c>
      <c r="B208" s="29" t="s">
        <v>255</v>
      </c>
      <c r="C208" s="29" t="s">
        <v>1722</v>
      </c>
      <c r="D208" s="29" t="s">
        <v>1723</v>
      </c>
      <c r="E208" s="29" t="s">
        <v>1724</v>
      </c>
      <c r="F208" s="29">
        <v>0.179061</v>
      </c>
      <c r="G208" s="29">
        <v>1.2857800000000001E-2</v>
      </c>
      <c r="H208" s="29">
        <v>1</v>
      </c>
      <c r="I208" s="29">
        <v>1</v>
      </c>
      <c r="J208" s="29">
        <v>1</v>
      </c>
      <c r="K208" s="29" t="s">
        <v>254</v>
      </c>
      <c r="L208" s="29" t="s">
        <v>1725</v>
      </c>
      <c r="M208" s="29">
        <v>0</v>
      </c>
      <c r="N208" s="29">
        <v>1869.87762</v>
      </c>
      <c r="O208" s="29">
        <v>0</v>
      </c>
      <c r="P208" s="29">
        <v>93.7</v>
      </c>
      <c r="Q208" s="29">
        <v>89.6</v>
      </c>
      <c r="R208" s="29">
        <v>8.0500000000000007</v>
      </c>
      <c r="S208" s="29">
        <v>9.0299999999999994</v>
      </c>
      <c r="T208" s="29" t="s">
        <v>51</v>
      </c>
      <c r="U208" s="29" t="s">
        <v>50</v>
      </c>
      <c r="V208" s="29" t="s">
        <v>50</v>
      </c>
      <c r="W208" s="29" t="s">
        <v>50</v>
      </c>
      <c r="X208" s="29" t="s">
        <v>50</v>
      </c>
      <c r="Y208" s="29" t="s">
        <v>50</v>
      </c>
      <c r="Z208" s="29" t="s">
        <v>50</v>
      </c>
      <c r="AA208" s="29" t="s">
        <v>50</v>
      </c>
      <c r="AB208" s="29" t="s">
        <v>50</v>
      </c>
      <c r="AC208" s="29" t="s">
        <v>50</v>
      </c>
      <c r="AD208" s="29" t="s">
        <v>50</v>
      </c>
      <c r="AE208" s="29" t="s">
        <v>973</v>
      </c>
      <c r="AF208" s="29" t="s">
        <v>50</v>
      </c>
      <c r="AG208" s="29" t="s">
        <v>51</v>
      </c>
      <c r="AH208" s="29">
        <v>3.21</v>
      </c>
      <c r="AI208" s="29" t="s">
        <v>51</v>
      </c>
      <c r="AJ208" s="29">
        <v>4.0369999999999998E-3</v>
      </c>
      <c r="AK208" s="29" t="s">
        <v>51</v>
      </c>
      <c r="AL208" s="29">
        <v>5.5030000000000003E-2</v>
      </c>
      <c r="AM208" s="29">
        <v>2.91</v>
      </c>
      <c r="AN208" s="29" t="s">
        <v>51</v>
      </c>
      <c r="AO208" s="29">
        <v>105.9</v>
      </c>
      <c r="AP208" s="29">
        <v>88.7</v>
      </c>
      <c r="AQ208" s="29">
        <v>100.5</v>
      </c>
      <c r="AR208" s="29">
        <v>89.5</v>
      </c>
      <c r="AS208" s="29">
        <v>87.1</v>
      </c>
      <c r="AT208" s="29">
        <v>89.6</v>
      </c>
      <c r="AU208" s="29">
        <v>87.9</v>
      </c>
      <c r="AV208" s="29">
        <v>88.6</v>
      </c>
      <c r="AW208" s="29">
        <v>108.1</v>
      </c>
      <c r="AX208" s="29">
        <v>92.2</v>
      </c>
      <c r="AY208" s="29">
        <f t="shared" si="7"/>
        <v>0.9887640449438202</v>
      </c>
      <c r="AZ208" s="29">
        <f t="shared" si="6"/>
        <v>0.87299645897815692</v>
      </c>
    </row>
    <row r="209" spans="1:52" x14ac:dyDescent="0.2">
      <c r="A209" s="47" t="s">
        <v>56</v>
      </c>
      <c r="B209" s="29" t="s">
        <v>255</v>
      </c>
      <c r="C209" s="29" t="s">
        <v>1726</v>
      </c>
      <c r="D209" s="29" t="s">
        <v>1727</v>
      </c>
      <c r="E209" s="29" t="s">
        <v>1728</v>
      </c>
      <c r="F209" s="29">
        <v>0.21640499999999999</v>
      </c>
      <c r="G209" s="29">
        <v>1.5880100000000001E-2</v>
      </c>
      <c r="H209" s="29">
        <v>1</v>
      </c>
      <c r="I209" s="29">
        <v>1</v>
      </c>
      <c r="J209" s="29">
        <v>1</v>
      </c>
      <c r="K209" s="29" t="s">
        <v>254</v>
      </c>
      <c r="L209" s="29" t="s">
        <v>1729</v>
      </c>
      <c r="M209" s="29">
        <v>0</v>
      </c>
      <c r="N209" s="29">
        <v>1643.8753200000001</v>
      </c>
      <c r="O209" s="29">
        <v>0</v>
      </c>
      <c r="P209" s="29" t="s">
        <v>51</v>
      </c>
      <c r="Q209" s="29" t="s">
        <v>51</v>
      </c>
      <c r="R209" s="29" t="s">
        <v>51</v>
      </c>
      <c r="S209" s="29" t="s">
        <v>51</v>
      </c>
      <c r="T209" s="29" t="s">
        <v>982</v>
      </c>
      <c r="U209" s="29" t="s">
        <v>50</v>
      </c>
      <c r="V209" s="29" t="s">
        <v>50</v>
      </c>
      <c r="W209" s="29" t="s">
        <v>50</v>
      </c>
      <c r="X209" s="29" t="s">
        <v>50</v>
      </c>
      <c r="Y209" s="29" t="s">
        <v>50</v>
      </c>
      <c r="Z209" s="29" t="s">
        <v>50</v>
      </c>
      <c r="AA209" s="29" t="s">
        <v>50</v>
      </c>
      <c r="AB209" s="29" t="s">
        <v>50</v>
      </c>
      <c r="AC209" s="29" t="s">
        <v>50</v>
      </c>
      <c r="AD209" s="29" t="s">
        <v>50</v>
      </c>
      <c r="AE209" s="29" t="s">
        <v>973</v>
      </c>
      <c r="AF209" s="29" t="s">
        <v>50</v>
      </c>
      <c r="AG209" s="29" t="s">
        <v>51</v>
      </c>
      <c r="AH209" s="29">
        <v>0.28000000000000003</v>
      </c>
      <c r="AI209" s="29" t="s">
        <v>51</v>
      </c>
      <c r="AJ209" s="29">
        <v>5.0210000000000003E-3</v>
      </c>
      <c r="AK209" s="29" t="s">
        <v>51</v>
      </c>
      <c r="AL209" s="29">
        <v>7.0760000000000003E-2</v>
      </c>
      <c r="AM209" s="29">
        <v>1.99</v>
      </c>
      <c r="AN209" s="29" t="s">
        <v>51</v>
      </c>
      <c r="AO209" s="29" t="s">
        <v>51</v>
      </c>
      <c r="AP209" s="29" t="s">
        <v>51</v>
      </c>
      <c r="AQ209" s="29" t="s">
        <v>51</v>
      </c>
      <c r="AR209" s="29" t="s">
        <v>51</v>
      </c>
      <c r="AS209" s="29" t="s">
        <v>51</v>
      </c>
      <c r="AT209" s="29" t="s">
        <v>51</v>
      </c>
      <c r="AU209" s="29" t="s">
        <v>51</v>
      </c>
      <c r="AV209" s="29" t="s">
        <v>51</v>
      </c>
      <c r="AW209" s="29" t="s">
        <v>51</v>
      </c>
      <c r="AX209" s="29" t="s">
        <v>51</v>
      </c>
      <c r="AY209" s="29" t="e">
        <f t="shared" si="7"/>
        <v>#DIV/0!</v>
      </c>
      <c r="AZ209" s="29" t="e">
        <f t="shared" si="6"/>
        <v>#DIV/0!</v>
      </c>
    </row>
    <row r="210" spans="1:52" x14ac:dyDescent="0.2">
      <c r="A210" s="47" t="s">
        <v>50</v>
      </c>
      <c r="B210" s="29" t="s">
        <v>255</v>
      </c>
      <c r="C210" s="29" t="s">
        <v>1730</v>
      </c>
      <c r="D210" s="29" t="s">
        <v>1731</v>
      </c>
      <c r="E210" s="29" t="s">
        <v>1732</v>
      </c>
      <c r="F210" s="29">
        <v>1.16536E-4</v>
      </c>
      <c r="G210" s="29">
        <v>0</v>
      </c>
      <c r="H210" s="29">
        <v>1</v>
      </c>
      <c r="I210" s="29">
        <v>1</v>
      </c>
      <c r="J210" s="29">
        <v>2</v>
      </c>
      <c r="K210" s="29" t="s">
        <v>254</v>
      </c>
      <c r="L210" s="29" t="s">
        <v>1733</v>
      </c>
      <c r="M210" s="29">
        <v>0</v>
      </c>
      <c r="N210" s="29">
        <v>3324.6860700000002</v>
      </c>
      <c r="O210" s="29">
        <v>0</v>
      </c>
      <c r="P210" s="29">
        <v>43.7</v>
      </c>
      <c r="Q210" s="29">
        <v>44.7</v>
      </c>
      <c r="R210" s="29">
        <v>15.82</v>
      </c>
      <c r="S210" s="29">
        <v>5.87</v>
      </c>
      <c r="T210" s="29" t="s">
        <v>51</v>
      </c>
      <c r="U210" s="29" t="s">
        <v>50</v>
      </c>
      <c r="V210" s="29" t="s">
        <v>50</v>
      </c>
      <c r="W210" s="29" t="s">
        <v>50</v>
      </c>
      <c r="X210" s="29" t="s">
        <v>50</v>
      </c>
      <c r="Y210" s="29" t="s">
        <v>50</v>
      </c>
      <c r="Z210" s="29" t="s">
        <v>50</v>
      </c>
      <c r="AA210" s="29" t="s">
        <v>50</v>
      </c>
      <c r="AB210" s="29" t="s">
        <v>50</v>
      </c>
      <c r="AC210" s="29" t="s">
        <v>50</v>
      </c>
      <c r="AD210" s="29" t="s">
        <v>50</v>
      </c>
      <c r="AE210" s="29" t="s">
        <v>50</v>
      </c>
      <c r="AF210" s="29" t="s">
        <v>50</v>
      </c>
      <c r="AG210" s="29">
        <v>2.96</v>
      </c>
      <c r="AH210" s="29">
        <v>2.96</v>
      </c>
      <c r="AI210" s="29">
        <v>0</v>
      </c>
      <c r="AJ210" s="29">
        <v>0</v>
      </c>
      <c r="AK210" s="29">
        <v>1.317E-4</v>
      </c>
      <c r="AL210" s="29">
        <v>8.1680000000000004E-6</v>
      </c>
      <c r="AM210" s="29">
        <v>4.53</v>
      </c>
      <c r="AN210" s="29">
        <v>27</v>
      </c>
      <c r="AO210" s="29">
        <v>57.1</v>
      </c>
      <c r="AP210" s="29">
        <v>36.9</v>
      </c>
      <c r="AQ210" s="29">
        <v>43.3</v>
      </c>
      <c r="AR210" s="29">
        <v>44.2</v>
      </c>
      <c r="AS210" s="29">
        <v>39.6</v>
      </c>
      <c r="AT210" s="29">
        <v>42.2</v>
      </c>
      <c r="AU210" s="29">
        <v>44.3</v>
      </c>
      <c r="AV210" s="29">
        <v>44.7</v>
      </c>
      <c r="AW210" s="29">
        <v>47.9</v>
      </c>
      <c r="AX210" s="29">
        <v>48.7</v>
      </c>
      <c r="AY210" s="29">
        <f t="shared" si="7"/>
        <v>1.0303030303030303</v>
      </c>
      <c r="AZ210" s="29">
        <f t="shared" si="6"/>
        <v>0.76982685178898991</v>
      </c>
    </row>
    <row r="211" spans="1:52" x14ac:dyDescent="0.2">
      <c r="A211" s="47" t="s">
        <v>50</v>
      </c>
      <c r="B211" s="29" t="s">
        <v>255</v>
      </c>
      <c r="C211" s="29" t="s">
        <v>1734</v>
      </c>
      <c r="D211" s="29" t="s">
        <v>1735</v>
      </c>
      <c r="E211" s="29" t="s">
        <v>1736</v>
      </c>
      <c r="F211" s="29">
        <v>3.5212800000000001E-9</v>
      </c>
      <c r="G211" s="29">
        <v>0</v>
      </c>
      <c r="H211" s="29">
        <v>1</v>
      </c>
      <c r="I211" s="29">
        <v>1</v>
      </c>
      <c r="J211" s="29">
        <v>2</v>
      </c>
      <c r="K211" s="29" t="s">
        <v>254</v>
      </c>
      <c r="L211" s="29" t="s">
        <v>1737</v>
      </c>
      <c r="M211" s="29">
        <v>0</v>
      </c>
      <c r="N211" s="29">
        <v>2388.3084399999998</v>
      </c>
      <c r="O211" s="29">
        <v>0</v>
      </c>
      <c r="P211" s="29">
        <v>53.2</v>
      </c>
      <c r="Q211" s="29">
        <v>56.1</v>
      </c>
      <c r="R211" s="29">
        <v>12.11</v>
      </c>
      <c r="S211" s="29">
        <v>2.91</v>
      </c>
      <c r="T211" s="29" t="s">
        <v>51</v>
      </c>
      <c r="U211" s="29" t="s">
        <v>50</v>
      </c>
      <c r="V211" s="29" t="s">
        <v>50</v>
      </c>
      <c r="W211" s="29" t="s">
        <v>50</v>
      </c>
      <c r="X211" s="29" t="s">
        <v>50</v>
      </c>
      <c r="Y211" s="29" t="s">
        <v>50</v>
      </c>
      <c r="Z211" s="29" t="s">
        <v>50</v>
      </c>
      <c r="AA211" s="29" t="s">
        <v>50</v>
      </c>
      <c r="AB211" s="29" t="s">
        <v>50</v>
      </c>
      <c r="AC211" s="29" t="s">
        <v>50</v>
      </c>
      <c r="AD211" s="29" t="s">
        <v>50</v>
      </c>
      <c r="AE211" s="29" t="s">
        <v>50</v>
      </c>
      <c r="AF211" s="29" t="s">
        <v>50</v>
      </c>
      <c r="AG211" s="29">
        <v>1.75</v>
      </c>
      <c r="AH211" s="29">
        <v>1.75</v>
      </c>
      <c r="AI211" s="29">
        <v>0</v>
      </c>
      <c r="AJ211" s="29">
        <v>0</v>
      </c>
      <c r="AK211" s="29">
        <v>1.5240000000000001E-10</v>
      </c>
      <c r="AL211" s="29">
        <v>1.5900000000000001E-7</v>
      </c>
      <c r="AM211" s="29">
        <v>4.72</v>
      </c>
      <c r="AN211" s="29">
        <v>56</v>
      </c>
      <c r="AO211" s="29">
        <v>65.5</v>
      </c>
      <c r="AP211" s="29">
        <v>48.9</v>
      </c>
      <c r="AQ211" s="29">
        <v>58.4</v>
      </c>
      <c r="AR211" s="29">
        <v>53.1</v>
      </c>
      <c r="AS211" s="29">
        <v>53.3</v>
      </c>
      <c r="AT211" s="29">
        <v>58.8</v>
      </c>
      <c r="AU211" s="29">
        <v>56.7</v>
      </c>
      <c r="AV211" s="29">
        <v>55.1</v>
      </c>
      <c r="AW211" s="29">
        <v>56.1</v>
      </c>
      <c r="AX211" s="29">
        <v>54.7</v>
      </c>
      <c r="AY211" s="29">
        <f t="shared" si="7"/>
        <v>1.0078796561604584</v>
      </c>
      <c r="AZ211" s="29">
        <f t="shared" si="6"/>
        <v>0.86967196137577596</v>
      </c>
    </row>
    <row r="212" spans="1:52" x14ac:dyDescent="0.2">
      <c r="A212" s="47" t="s">
        <v>50</v>
      </c>
      <c r="B212" s="29" t="s">
        <v>255</v>
      </c>
      <c r="C212" s="29" t="s">
        <v>1738</v>
      </c>
      <c r="D212" s="29" t="s">
        <v>1739</v>
      </c>
      <c r="E212" s="29" t="s">
        <v>1740</v>
      </c>
      <c r="F212" s="29">
        <v>1.5443800000000001E-6</v>
      </c>
      <c r="G212" s="29">
        <v>0</v>
      </c>
      <c r="H212" s="29">
        <v>1</v>
      </c>
      <c r="I212" s="29">
        <v>1</v>
      </c>
      <c r="J212" s="29">
        <v>1</v>
      </c>
      <c r="K212" s="29" t="s">
        <v>254</v>
      </c>
      <c r="L212" s="29" t="s">
        <v>1741</v>
      </c>
      <c r="M212" s="29">
        <v>0</v>
      </c>
      <c r="N212" s="29">
        <v>3160.6435900000001</v>
      </c>
      <c r="O212" s="29">
        <v>0</v>
      </c>
      <c r="P212" s="29">
        <v>130.80000000000001</v>
      </c>
      <c r="Q212" s="29">
        <v>108.1</v>
      </c>
      <c r="R212" s="29">
        <v>9.5299999999999994</v>
      </c>
      <c r="S212" s="29">
        <v>16.23</v>
      </c>
      <c r="T212" s="29" t="s">
        <v>51</v>
      </c>
      <c r="U212" s="29" t="s">
        <v>50</v>
      </c>
      <c r="V212" s="29" t="s">
        <v>50</v>
      </c>
      <c r="W212" s="29" t="s">
        <v>50</v>
      </c>
      <c r="X212" s="29" t="s">
        <v>50</v>
      </c>
      <c r="Y212" s="29" t="s">
        <v>50</v>
      </c>
      <c r="Z212" s="29" t="s">
        <v>50</v>
      </c>
      <c r="AA212" s="29" t="s">
        <v>50</v>
      </c>
      <c r="AB212" s="29" t="s">
        <v>50</v>
      </c>
      <c r="AC212" s="29" t="s">
        <v>50</v>
      </c>
      <c r="AD212" s="29" t="s">
        <v>50</v>
      </c>
      <c r="AE212" s="29" t="s">
        <v>50</v>
      </c>
      <c r="AF212" s="29" t="s">
        <v>973</v>
      </c>
      <c r="AG212" s="29">
        <v>7.45</v>
      </c>
      <c r="AH212" s="29" t="s">
        <v>51</v>
      </c>
      <c r="AI212" s="29">
        <v>0</v>
      </c>
      <c r="AJ212" s="29" t="s">
        <v>51</v>
      </c>
      <c r="AK212" s="29">
        <v>1.3860000000000001E-7</v>
      </c>
      <c r="AL212" s="29" t="s">
        <v>51</v>
      </c>
      <c r="AM212" s="29" t="s">
        <v>51</v>
      </c>
      <c r="AN212" s="29">
        <v>6</v>
      </c>
      <c r="AO212" s="29">
        <v>137.80000000000001</v>
      </c>
      <c r="AP212" s="29">
        <v>113.5</v>
      </c>
      <c r="AQ212" s="29">
        <v>125.7</v>
      </c>
      <c r="AR212" s="29">
        <v>148</v>
      </c>
      <c r="AS212" s="29">
        <v>121.9</v>
      </c>
      <c r="AT212" s="29">
        <v>112.3</v>
      </c>
      <c r="AU212" s="29">
        <v>106.2</v>
      </c>
      <c r="AV212" s="29">
        <v>108.1</v>
      </c>
      <c r="AW212" s="29">
        <v>144.30000000000001</v>
      </c>
      <c r="AX212" s="29">
        <v>95.5</v>
      </c>
      <c r="AY212" s="29">
        <f t="shared" si="7"/>
        <v>0.87556036481681887</v>
      </c>
      <c r="AZ212" s="29">
        <f t="shared" si="6"/>
        <v>2.5335288711602892E-2</v>
      </c>
    </row>
    <row r="213" spans="1:52" x14ac:dyDescent="0.2">
      <c r="A213" s="47" t="s">
        <v>50</v>
      </c>
      <c r="B213" s="29" t="s">
        <v>257</v>
      </c>
      <c r="C213" s="29" t="s">
        <v>1742</v>
      </c>
      <c r="D213" s="29" t="s">
        <v>1743</v>
      </c>
      <c r="E213" s="29" t="s">
        <v>1744</v>
      </c>
      <c r="F213" s="29">
        <v>2.7855800000000003E-7</v>
      </c>
      <c r="G213" s="29">
        <v>0</v>
      </c>
      <c r="H213" s="29">
        <v>1</v>
      </c>
      <c r="I213" s="29">
        <v>1</v>
      </c>
      <c r="J213" s="29">
        <v>2</v>
      </c>
      <c r="K213" s="29" t="s">
        <v>256</v>
      </c>
      <c r="L213" s="29" t="s">
        <v>1745</v>
      </c>
      <c r="M213" s="29">
        <v>0</v>
      </c>
      <c r="N213" s="29">
        <v>2784.3902699999999</v>
      </c>
      <c r="O213" s="29">
        <v>0</v>
      </c>
      <c r="P213" s="29">
        <v>228</v>
      </c>
      <c r="Q213" s="29">
        <v>237.2</v>
      </c>
      <c r="R213" s="29">
        <v>4.45</v>
      </c>
      <c r="S213" s="29">
        <v>7.23</v>
      </c>
      <c r="T213" s="29" t="s">
        <v>51</v>
      </c>
      <c r="U213" s="29" t="s">
        <v>50</v>
      </c>
      <c r="V213" s="29" t="s">
        <v>50</v>
      </c>
      <c r="W213" s="29" t="s">
        <v>50</v>
      </c>
      <c r="X213" s="29" t="s">
        <v>50</v>
      </c>
      <c r="Y213" s="29" t="s">
        <v>50</v>
      </c>
      <c r="Z213" s="29" t="s">
        <v>50</v>
      </c>
      <c r="AA213" s="29" t="s">
        <v>50</v>
      </c>
      <c r="AB213" s="29" t="s">
        <v>50</v>
      </c>
      <c r="AC213" s="29" t="s">
        <v>50</v>
      </c>
      <c r="AD213" s="29" t="s">
        <v>50</v>
      </c>
      <c r="AE213" s="29" t="s">
        <v>50</v>
      </c>
      <c r="AF213" s="29" t="s">
        <v>50</v>
      </c>
      <c r="AG213" s="29">
        <v>2.91</v>
      </c>
      <c r="AH213" s="29">
        <v>2.91</v>
      </c>
      <c r="AI213" s="29">
        <v>0</v>
      </c>
      <c r="AJ213" s="29">
        <v>1.156E-4</v>
      </c>
      <c r="AK213" s="29">
        <v>2.0339999999999999E-8</v>
      </c>
      <c r="AL213" s="29">
        <v>1.616E-3</v>
      </c>
      <c r="AM213" s="29">
        <v>3.73</v>
      </c>
      <c r="AN213" s="29">
        <v>50</v>
      </c>
      <c r="AO213" s="29">
        <v>228.8</v>
      </c>
      <c r="AP213" s="29">
        <v>226.7</v>
      </c>
      <c r="AQ213" s="29">
        <v>252.3</v>
      </c>
      <c r="AR213" s="29">
        <v>225.1</v>
      </c>
      <c r="AS213" s="29">
        <v>227.2</v>
      </c>
      <c r="AT213" s="29">
        <v>234.7</v>
      </c>
      <c r="AU213" s="29">
        <v>244.6</v>
      </c>
      <c r="AV213" s="29">
        <v>238.4</v>
      </c>
      <c r="AW213" s="29">
        <v>237.2</v>
      </c>
      <c r="AX213" s="29">
        <v>202.2</v>
      </c>
      <c r="AY213" s="29">
        <f t="shared" si="7"/>
        <v>0.99741401603310065</v>
      </c>
      <c r="AZ213" s="29">
        <f t="shared" si="6"/>
        <v>0.94463065409686831</v>
      </c>
    </row>
    <row r="214" spans="1:52" x14ac:dyDescent="0.2">
      <c r="A214" s="47" t="s">
        <v>50</v>
      </c>
      <c r="B214" s="29" t="s">
        <v>257</v>
      </c>
      <c r="C214" s="29" t="s">
        <v>1746</v>
      </c>
      <c r="D214" s="29" t="s">
        <v>1747</v>
      </c>
      <c r="E214" s="29" t="s">
        <v>1748</v>
      </c>
      <c r="F214" s="29">
        <v>3.3763700000000001E-2</v>
      </c>
      <c r="G214" s="29">
        <v>1.9722099999999998E-3</v>
      </c>
      <c r="H214" s="29">
        <v>1</v>
      </c>
      <c r="I214" s="29">
        <v>1</v>
      </c>
      <c r="J214" s="29">
        <v>2</v>
      </c>
      <c r="K214" s="29" t="s">
        <v>256</v>
      </c>
      <c r="L214" s="29" t="s">
        <v>1749</v>
      </c>
      <c r="M214" s="29">
        <v>0</v>
      </c>
      <c r="N214" s="29">
        <v>1191.6683399999999</v>
      </c>
      <c r="O214" s="29">
        <v>0</v>
      </c>
      <c r="P214" s="29">
        <v>189.7</v>
      </c>
      <c r="Q214" s="29">
        <v>192.7</v>
      </c>
      <c r="R214" s="29">
        <v>6.96</v>
      </c>
      <c r="S214" s="29">
        <v>4.9000000000000004</v>
      </c>
      <c r="T214" s="29" t="s">
        <v>51</v>
      </c>
      <c r="U214" s="29" t="s">
        <v>50</v>
      </c>
      <c r="V214" s="29" t="s">
        <v>50</v>
      </c>
      <c r="W214" s="29" t="s">
        <v>50</v>
      </c>
      <c r="X214" s="29" t="s">
        <v>50</v>
      </c>
      <c r="Y214" s="29" t="s">
        <v>50</v>
      </c>
      <c r="Z214" s="29" t="s">
        <v>50</v>
      </c>
      <c r="AA214" s="29" t="s">
        <v>50</v>
      </c>
      <c r="AB214" s="29" t="s">
        <v>50</v>
      </c>
      <c r="AC214" s="29" t="s">
        <v>50</v>
      </c>
      <c r="AD214" s="29" t="s">
        <v>50</v>
      </c>
      <c r="AE214" s="29" t="s">
        <v>50</v>
      </c>
      <c r="AF214" s="29" t="s">
        <v>50</v>
      </c>
      <c r="AG214" s="29">
        <v>-1.1100000000000001</v>
      </c>
      <c r="AH214" s="29">
        <v>-1.1100000000000001</v>
      </c>
      <c r="AI214" s="29">
        <v>1.387E-3</v>
      </c>
      <c r="AJ214" s="29">
        <v>4.9560000000000001E-4</v>
      </c>
      <c r="AK214" s="29">
        <v>2.1129999999999999E-2</v>
      </c>
      <c r="AL214" s="29">
        <v>6.9199999999999999E-3</v>
      </c>
      <c r="AM214" s="29">
        <v>2.67</v>
      </c>
      <c r="AN214" s="29">
        <v>17</v>
      </c>
      <c r="AO214" s="29">
        <v>182</v>
      </c>
      <c r="AP214" s="29">
        <v>206.1</v>
      </c>
      <c r="AQ214" s="29">
        <v>188.5</v>
      </c>
      <c r="AR214" s="29">
        <v>205.1</v>
      </c>
      <c r="AS214" s="29">
        <v>171.9</v>
      </c>
      <c r="AT214" s="29">
        <v>192.3</v>
      </c>
      <c r="AU214" s="29">
        <v>207.1</v>
      </c>
      <c r="AV214" s="29">
        <v>192.7</v>
      </c>
      <c r="AW214" s="29">
        <v>188.6</v>
      </c>
      <c r="AX214" s="29">
        <v>210.1</v>
      </c>
      <c r="AY214" s="29">
        <f t="shared" si="7"/>
        <v>1.039010067114094</v>
      </c>
      <c r="AZ214" s="29">
        <f t="shared" si="6"/>
        <v>0.44957931969535031</v>
      </c>
    </row>
    <row r="215" spans="1:52" x14ac:dyDescent="0.2">
      <c r="A215" s="47" t="s">
        <v>50</v>
      </c>
      <c r="B215" s="29" t="s">
        <v>257</v>
      </c>
      <c r="C215" s="29" t="s">
        <v>1750</v>
      </c>
      <c r="D215" s="29" t="s">
        <v>1751</v>
      </c>
      <c r="E215" s="29" t="s">
        <v>1752</v>
      </c>
      <c r="F215" s="29">
        <v>2.6826899999999999E-6</v>
      </c>
      <c r="G215" s="29">
        <v>0</v>
      </c>
      <c r="H215" s="29">
        <v>1</v>
      </c>
      <c r="I215" s="29">
        <v>1</v>
      </c>
      <c r="J215" s="29">
        <v>2</v>
      </c>
      <c r="K215" s="29" t="s">
        <v>256</v>
      </c>
      <c r="L215" s="29" t="s">
        <v>1753</v>
      </c>
      <c r="M215" s="29">
        <v>0</v>
      </c>
      <c r="N215" s="29">
        <v>1612.8856000000001</v>
      </c>
      <c r="O215" s="29">
        <v>0</v>
      </c>
      <c r="P215" s="29">
        <v>181.9</v>
      </c>
      <c r="Q215" s="29">
        <v>192.3</v>
      </c>
      <c r="R215" s="29">
        <v>8.8699999999999992</v>
      </c>
      <c r="S215" s="29">
        <v>2.73</v>
      </c>
      <c r="T215" s="29" t="s">
        <v>51</v>
      </c>
      <c r="U215" s="29" t="s">
        <v>50</v>
      </c>
      <c r="V215" s="29" t="s">
        <v>50</v>
      </c>
      <c r="W215" s="29" t="s">
        <v>50</v>
      </c>
      <c r="X215" s="29" t="s">
        <v>50</v>
      </c>
      <c r="Y215" s="29" t="s">
        <v>50</v>
      </c>
      <c r="Z215" s="29" t="s">
        <v>50</v>
      </c>
      <c r="AA215" s="29" t="s">
        <v>50</v>
      </c>
      <c r="AB215" s="29" t="s">
        <v>50</v>
      </c>
      <c r="AC215" s="29" t="s">
        <v>50</v>
      </c>
      <c r="AD215" s="29" t="s">
        <v>50</v>
      </c>
      <c r="AE215" s="29" t="s">
        <v>50</v>
      </c>
      <c r="AF215" s="29" t="s">
        <v>50</v>
      </c>
      <c r="AG215" s="29">
        <v>2.81</v>
      </c>
      <c r="AH215" s="29">
        <v>2.81</v>
      </c>
      <c r="AI215" s="29">
        <v>0</v>
      </c>
      <c r="AJ215" s="29">
        <v>0</v>
      </c>
      <c r="AK215" s="29">
        <v>2.572E-7</v>
      </c>
      <c r="AL215" s="29">
        <v>1.5690000000000001E-7</v>
      </c>
      <c r="AM215" s="29">
        <v>4.7</v>
      </c>
      <c r="AN215" s="29">
        <v>44</v>
      </c>
      <c r="AO215" s="29">
        <v>210.8</v>
      </c>
      <c r="AP215" s="29">
        <v>184.3</v>
      </c>
      <c r="AQ215" s="29">
        <v>166.5</v>
      </c>
      <c r="AR215" s="29">
        <v>179.6</v>
      </c>
      <c r="AS215" s="29">
        <v>193.3</v>
      </c>
      <c r="AT215" s="29">
        <v>191.2</v>
      </c>
      <c r="AU215" s="29">
        <v>195.3</v>
      </c>
      <c r="AV215" s="29">
        <v>181.6</v>
      </c>
      <c r="AW215" s="29">
        <v>192.3</v>
      </c>
      <c r="AX215" s="29">
        <v>192.5</v>
      </c>
      <c r="AY215" s="29">
        <f t="shared" si="7"/>
        <v>1.0196896736222578</v>
      </c>
      <c r="AZ215" s="29">
        <f t="shared" si="6"/>
        <v>0.59784193693211085</v>
      </c>
    </row>
    <row r="216" spans="1:52" x14ac:dyDescent="0.2">
      <c r="A216" s="47" t="s">
        <v>50</v>
      </c>
      <c r="B216" s="29" t="s">
        <v>257</v>
      </c>
      <c r="C216" s="29" t="s">
        <v>1754</v>
      </c>
      <c r="D216" s="29" t="s">
        <v>1755</v>
      </c>
      <c r="E216" s="29" t="s">
        <v>1756</v>
      </c>
      <c r="F216" s="29">
        <v>1.1280999999999999E-3</v>
      </c>
      <c r="G216" s="29">
        <v>5.0395100000000001E-5</v>
      </c>
      <c r="H216" s="29">
        <v>1</v>
      </c>
      <c r="I216" s="29">
        <v>1</v>
      </c>
      <c r="J216" s="29">
        <v>2</v>
      </c>
      <c r="K216" s="29" t="s">
        <v>256</v>
      </c>
      <c r="L216" s="29" t="s">
        <v>1757</v>
      </c>
      <c r="M216" s="29">
        <v>0</v>
      </c>
      <c r="N216" s="29">
        <v>1729.8091400000001</v>
      </c>
      <c r="O216" s="29">
        <v>0</v>
      </c>
      <c r="P216" s="29">
        <v>167.2</v>
      </c>
      <c r="Q216" s="29">
        <v>143.1</v>
      </c>
      <c r="R216" s="29">
        <v>14.97</v>
      </c>
      <c r="S216" s="29">
        <v>10.51</v>
      </c>
      <c r="T216" s="29" t="s">
        <v>51</v>
      </c>
      <c r="U216" s="29" t="s">
        <v>50</v>
      </c>
      <c r="V216" s="29" t="s">
        <v>50</v>
      </c>
      <c r="W216" s="29" t="s">
        <v>50</v>
      </c>
      <c r="X216" s="29" t="s">
        <v>50</v>
      </c>
      <c r="Y216" s="29" t="s">
        <v>50</v>
      </c>
      <c r="Z216" s="29" t="s">
        <v>50</v>
      </c>
      <c r="AA216" s="29" t="s">
        <v>50</v>
      </c>
      <c r="AB216" s="29" t="s">
        <v>50</v>
      </c>
      <c r="AC216" s="29" t="s">
        <v>50</v>
      </c>
      <c r="AD216" s="29" t="s">
        <v>50</v>
      </c>
      <c r="AE216" s="29" t="s">
        <v>50</v>
      </c>
      <c r="AF216" s="29" t="s">
        <v>50</v>
      </c>
      <c r="AG216" s="29">
        <v>0.12</v>
      </c>
      <c r="AH216" s="29">
        <v>0.12</v>
      </c>
      <c r="AI216" s="29">
        <v>1.3459999999999999E-4</v>
      </c>
      <c r="AJ216" s="29">
        <v>1.1960000000000001E-5</v>
      </c>
      <c r="AK216" s="29">
        <v>1.897E-3</v>
      </c>
      <c r="AL216" s="29">
        <v>1.2E-4</v>
      </c>
      <c r="AM216" s="29">
        <v>2.98</v>
      </c>
      <c r="AN216" s="29">
        <v>12</v>
      </c>
      <c r="AO216" s="29">
        <v>171.9</v>
      </c>
      <c r="AP216" s="29">
        <v>188.7</v>
      </c>
      <c r="AQ216" s="29">
        <v>155.1</v>
      </c>
      <c r="AR216" s="29">
        <v>181.6</v>
      </c>
      <c r="AS216" s="29">
        <v>162.69999999999999</v>
      </c>
      <c r="AT216" s="29">
        <v>153.5</v>
      </c>
      <c r="AU216" s="29">
        <v>141.5</v>
      </c>
      <c r="AV216" s="29">
        <v>166.2</v>
      </c>
      <c r="AW216" s="29">
        <v>143.1</v>
      </c>
      <c r="AX216" s="29">
        <v>124.8</v>
      </c>
      <c r="AY216" s="29">
        <f t="shared" si="7"/>
        <v>0.84779069767441861</v>
      </c>
      <c r="AZ216" s="29">
        <f t="shared" si="6"/>
        <v>6.6280724437285721E-2</v>
      </c>
    </row>
    <row r="217" spans="1:52" x14ac:dyDescent="0.2">
      <c r="A217" s="47" t="s">
        <v>50</v>
      </c>
      <c r="B217" s="29" t="s">
        <v>257</v>
      </c>
      <c r="C217" s="29" t="s">
        <v>1758</v>
      </c>
      <c r="D217" s="29" t="s">
        <v>1759</v>
      </c>
      <c r="E217" s="29" t="s">
        <v>1760</v>
      </c>
      <c r="F217" s="29">
        <v>8.1669599999999995E-5</v>
      </c>
      <c r="G217" s="29">
        <v>0</v>
      </c>
      <c r="H217" s="29">
        <v>1</v>
      </c>
      <c r="I217" s="29">
        <v>1</v>
      </c>
      <c r="J217" s="29">
        <v>2</v>
      </c>
      <c r="K217" s="29" t="s">
        <v>256</v>
      </c>
      <c r="L217" s="29" t="s">
        <v>1761</v>
      </c>
      <c r="M217" s="29">
        <v>0</v>
      </c>
      <c r="N217" s="29">
        <v>2266.16653</v>
      </c>
      <c r="O217" s="29">
        <v>0</v>
      </c>
      <c r="P217" s="29" t="s">
        <v>51</v>
      </c>
      <c r="Q217" s="29" t="s">
        <v>51</v>
      </c>
      <c r="R217" s="29" t="s">
        <v>51</v>
      </c>
      <c r="S217" s="29" t="s">
        <v>51</v>
      </c>
      <c r="T217" s="29" t="s">
        <v>982</v>
      </c>
      <c r="U217" s="29" t="s">
        <v>50</v>
      </c>
      <c r="V217" s="29" t="s">
        <v>50</v>
      </c>
      <c r="W217" s="29" t="s">
        <v>50</v>
      </c>
      <c r="X217" s="29" t="s">
        <v>50</v>
      </c>
      <c r="Y217" s="29" t="s">
        <v>50</v>
      </c>
      <c r="Z217" s="29" t="s">
        <v>50</v>
      </c>
      <c r="AA217" s="29" t="s">
        <v>50</v>
      </c>
      <c r="AB217" s="29" t="s">
        <v>50</v>
      </c>
      <c r="AC217" s="29" t="s">
        <v>50</v>
      </c>
      <c r="AD217" s="29" t="s">
        <v>50</v>
      </c>
      <c r="AE217" s="29" t="s">
        <v>50</v>
      </c>
      <c r="AF217" s="29" t="s">
        <v>50</v>
      </c>
      <c r="AG217" s="29">
        <v>1.08</v>
      </c>
      <c r="AH217" s="29">
        <v>1.08</v>
      </c>
      <c r="AI217" s="29">
        <v>0</v>
      </c>
      <c r="AJ217" s="29">
        <v>5.5000000000000002E-5</v>
      </c>
      <c r="AK217" s="29">
        <v>1.181E-5</v>
      </c>
      <c r="AL217" s="29">
        <v>9.2239999999999998E-4</v>
      </c>
      <c r="AM217" s="29">
        <v>3.46</v>
      </c>
      <c r="AN217" s="29">
        <v>11</v>
      </c>
      <c r="AO217" s="29" t="s">
        <v>51</v>
      </c>
      <c r="AP217" s="29" t="s">
        <v>51</v>
      </c>
      <c r="AQ217" s="29" t="s">
        <v>51</v>
      </c>
      <c r="AR217" s="29" t="s">
        <v>51</v>
      </c>
      <c r="AS217" s="29" t="s">
        <v>51</v>
      </c>
      <c r="AT217" s="29" t="s">
        <v>51</v>
      </c>
      <c r="AU217" s="29" t="s">
        <v>51</v>
      </c>
      <c r="AV217" s="29" t="s">
        <v>51</v>
      </c>
      <c r="AW217" s="29" t="s">
        <v>51</v>
      </c>
      <c r="AX217" s="29" t="s">
        <v>51</v>
      </c>
      <c r="AY217" s="29" t="e">
        <f t="shared" si="7"/>
        <v>#DIV/0!</v>
      </c>
      <c r="AZ217" s="29" t="e">
        <f t="shared" si="6"/>
        <v>#DIV/0!</v>
      </c>
    </row>
    <row r="218" spans="1:52" x14ac:dyDescent="0.2">
      <c r="A218" s="47" t="s">
        <v>50</v>
      </c>
      <c r="B218" s="29" t="s">
        <v>257</v>
      </c>
      <c r="C218" s="29" t="s">
        <v>1762</v>
      </c>
      <c r="D218" s="29" t="s">
        <v>1763</v>
      </c>
      <c r="E218" s="29" t="s">
        <v>1764</v>
      </c>
      <c r="F218" s="29">
        <v>9.8624599999999997E-11</v>
      </c>
      <c r="G218" s="29">
        <v>0</v>
      </c>
      <c r="H218" s="29">
        <v>1</v>
      </c>
      <c r="I218" s="29">
        <v>1</v>
      </c>
      <c r="J218" s="29">
        <v>2</v>
      </c>
      <c r="K218" s="29" t="s">
        <v>256</v>
      </c>
      <c r="L218" s="29" t="s">
        <v>1765</v>
      </c>
      <c r="M218" s="29">
        <v>0</v>
      </c>
      <c r="N218" s="29">
        <v>2473.0986400000002</v>
      </c>
      <c r="O218" s="29">
        <v>0</v>
      </c>
      <c r="P218" s="29">
        <v>32.299999999999997</v>
      </c>
      <c r="Q218" s="29">
        <v>38.1</v>
      </c>
      <c r="R218" s="29">
        <v>11.66</v>
      </c>
      <c r="S218" s="29">
        <v>15.66</v>
      </c>
      <c r="T218" s="29" t="s">
        <v>51</v>
      </c>
      <c r="U218" s="29" t="s">
        <v>50</v>
      </c>
      <c r="V218" s="29" t="s">
        <v>50</v>
      </c>
      <c r="W218" s="29" t="s">
        <v>50</v>
      </c>
      <c r="X218" s="29" t="s">
        <v>50</v>
      </c>
      <c r="Y218" s="29" t="s">
        <v>50</v>
      </c>
      <c r="Z218" s="29" t="s">
        <v>50</v>
      </c>
      <c r="AA218" s="29" t="s">
        <v>50</v>
      </c>
      <c r="AB218" s="29" t="s">
        <v>50</v>
      </c>
      <c r="AC218" s="29" t="s">
        <v>50</v>
      </c>
      <c r="AD218" s="29" t="s">
        <v>50</v>
      </c>
      <c r="AE218" s="29" t="s">
        <v>50</v>
      </c>
      <c r="AF218" s="29" t="s">
        <v>50</v>
      </c>
      <c r="AG218" s="29">
        <v>1.4</v>
      </c>
      <c r="AH218" s="29">
        <v>1.4</v>
      </c>
      <c r="AI218" s="29">
        <v>0</v>
      </c>
      <c r="AJ218" s="29">
        <v>0</v>
      </c>
      <c r="AK218" s="29">
        <v>2.79E-12</v>
      </c>
      <c r="AL218" s="29">
        <v>1.5340000000000001E-9</v>
      </c>
      <c r="AM218" s="29">
        <v>6.38</v>
      </c>
      <c r="AN218" s="29">
        <v>77</v>
      </c>
      <c r="AO218" s="29">
        <v>32.299999999999997</v>
      </c>
      <c r="AP218" s="29">
        <v>41.9</v>
      </c>
      <c r="AQ218" s="29">
        <v>31.6</v>
      </c>
      <c r="AR218" s="29">
        <v>33.6</v>
      </c>
      <c r="AS218" s="29">
        <v>32.4</v>
      </c>
      <c r="AT218" s="29">
        <v>34.200000000000003</v>
      </c>
      <c r="AU218" s="29">
        <v>39.1</v>
      </c>
      <c r="AV218" s="29">
        <v>28</v>
      </c>
      <c r="AW218" s="29">
        <v>38.1</v>
      </c>
      <c r="AX218" s="29">
        <v>43.2</v>
      </c>
      <c r="AY218" s="29">
        <f t="shared" si="7"/>
        <v>1.0628637951105939</v>
      </c>
      <c r="AZ218" s="29">
        <f t="shared" si="6"/>
        <v>0.45705637460773874</v>
      </c>
    </row>
    <row r="219" spans="1:52" x14ac:dyDescent="0.2">
      <c r="A219" s="47" t="s">
        <v>50</v>
      </c>
      <c r="B219" s="29" t="s">
        <v>257</v>
      </c>
      <c r="C219" s="29" t="s">
        <v>1766</v>
      </c>
      <c r="D219" s="29" t="s">
        <v>1767</v>
      </c>
      <c r="E219" s="29" t="s">
        <v>1768</v>
      </c>
      <c r="F219" s="29">
        <v>6.6502899999999998E-6</v>
      </c>
      <c r="G219" s="29">
        <v>0</v>
      </c>
      <c r="H219" s="29">
        <v>1</v>
      </c>
      <c r="I219" s="29">
        <v>1</v>
      </c>
      <c r="J219" s="29">
        <v>2</v>
      </c>
      <c r="K219" s="29" t="s">
        <v>256</v>
      </c>
      <c r="L219" s="29" t="s">
        <v>1769</v>
      </c>
      <c r="M219" s="29">
        <v>0</v>
      </c>
      <c r="N219" s="29">
        <v>2038.04026</v>
      </c>
      <c r="O219" s="29">
        <v>0</v>
      </c>
      <c r="P219" s="29">
        <v>117.7</v>
      </c>
      <c r="Q219" s="29">
        <v>105.3</v>
      </c>
      <c r="R219" s="29">
        <v>7.31</v>
      </c>
      <c r="S219" s="29">
        <v>24.8</v>
      </c>
      <c r="T219" s="29" t="s">
        <v>51</v>
      </c>
      <c r="U219" s="29" t="s">
        <v>50</v>
      </c>
      <c r="V219" s="29" t="s">
        <v>50</v>
      </c>
      <c r="W219" s="29" t="s">
        <v>50</v>
      </c>
      <c r="X219" s="29" t="s">
        <v>50</v>
      </c>
      <c r="Y219" s="29" t="s">
        <v>50</v>
      </c>
      <c r="Z219" s="29" t="s">
        <v>50</v>
      </c>
      <c r="AA219" s="29" t="s">
        <v>50</v>
      </c>
      <c r="AB219" s="29" t="s">
        <v>50</v>
      </c>
      <c r="AC219" s="29" t="s">
        <v>50</v>
      </c>
      <c r="AD219" s="29" t="s">
        <v>50</v>
      </c>
      <c r="AE219" s="29" t="s">
        <v>50</v>
      </c>
      <c r="AF219" s="29" t="s">
        <v>50</v>
      </c>
      <c r="AG219" s="29">
        <v>-1.1399999999999999</v>
      </c>
      <c r="AH219" s="29">
        <v>-1.1399999999999999</v>
      </c>
      <c r="AI219" s="29">
        <v>0</v>
      </c>
      <c r="AJ219" s="29">
        <v>0</v>
      </c>
      <c r="AK219" s="29">
        <v>7.1299999999999999E-7</v>
      </c>
      <c r="AL219" s="29">
        <v>3.2580000000000003E-5</v>
      </c>
      <c r="AM219" s="29">
        <v>5.83</v>
      </c>
      <c r="AN219" s="29">
        <v>55</v>
      </c>
      <c r="AO219" s="29">
        <v>125.7</v>
      </c>
      <c r="AP219" s="29">
        <v>120</v>
      </c>
      <c r="AQ219" s="29">
        <v>116</v>
      </c>
      <c r="AR219" s="29">
        <v>119.5</v>
      </c>
      <c r="AS219" s="29">
        <v>110.9</v>
      </c>
      <c r="AT219" s="29">
        <v>96.7</v>
      </c>
      <c r="AU219" s="29">
        <v>99.8</v>
      </c>
      <c r="AV219" s="29">
        <v>105.3</v>
      </c>
      <c r="AW219" s="29">
        <v>122.7</v>
      </c>
      <c r="AX219" s="29">
        <v>167.9</v>
      </c>
      <c r="AY219" s="29">
        <f t="shared" si="7"/>
        <v>1.0005066711704103</v>
      </c>
      <c r="AZ219" s="29">
        <f t="shared" si="6"/>
        <v>0.99704010840945212</v>
      </c>
    </row>
    <row r="220" spans="1:52" x14ac:dyDescent="0.2">
      <c r="A220" s="47" t="s">
        <v>56</v>
      </c>
      <c r="B220" s="29" t="s">
        <v>259</v>
      </c>
      <c r="C220" s="29" t="s">
        <v>1770</v>
      </c>
      <c r="D220" s="29" t="s">
        <v>1771</v>
      </c>
      <c r="E220" s="29" t="s">
        <v>1772</v>
      </c>
      <c r="F220" s="29">
        <v>0.22741</v>
      </c>
      <c r="G220" s="29">
        <v>1.6778499999999998E-2</v>
      </c>
      <c r="H220" s="29">
        <v>1</v>
      </c>
      <c r="I220" s="29">
        <v>1</v>
      </c>
      <c r="J220" s="29">
        <v>1</v>
      </c>
      <c r="K220" s="29" t="s">
        <v>258</v>
      </c>
      <c r="L220" s="29" t="s">
        <v>1773</v>
      </c>
      <c r="M220" s="29">
        <v>0</v>
      </c>
      <c r="N220" s="29">
        <v>2228.2075500000001</v>
      </c>
      <c r="O220" s="29">
        <v>0</v>
      </c>
      <c r="P220" s="29" t="s">
        <v>51</v>
      </c>
      <c r="Q220" s="29" t="s">
        <v>51</v>
      </c>
      <c r="R220" s="29" t="s">
        <v>51</v>
      </c>
      <c r="S220" s="29" t="s">
        <v>51</v>
      </c>
      <c r="T220" s="29" t="s">
        <v>982</v>
      </c>
      <c r="U220" s="29" t="s">
        <v>50</v>
      </c>
      <c r="V220" s="29" t="s">
        <v>50</v>
      </c>
      <c r="W220" s="29" t="s">
        <v>50</v>
      </c>
      <c r="X220" s="29" t="s">
        <v>50</v>
      </c>
      <c r="Y220" s="29" t="s">
        <v>50</v>
      </c>
      <c r="Z220" s="29" t="s">
        <v>50</v>
      </c>
      <c r="AA220" s="29" t="s">
        <v>50</v>
      </c>
      <c r="AB220" s="29" t="s">
        <v>50</v>
      </c>
      <c r="AC220" s="29" t="s">
        <v>50</v>
      </c>
      <c r="AD220" s="29" t="s">
        <v>50</v>
      </c>
      <c r="AE220" s="29" t="s">
        <v>50</v>
      </c>
      <c r="AF220" s="29" t="s">
        <v>973</v>
      </c>
      <c r="AG220" s="29">
        <v>4.28</v>
      </c>
      <c r="AH220" s="29" t="s">
        <v>51</v>
      </c>
      <c r="AI220" s="29">
        <v>5.1640000000000002E-3</v>
      </c>
      <c r="AJ220" s="29" t="s">
        <v>51</v>
      </c>
      <c r="AK220" s="29">
        <v>8.6620000000000003E-2</v>
      </c>
      <c r="AL220" s="29" t="s">
        <v>51</v>
      </c>
      <c r="AM220" s="29" t="s">
        <v>51</v>
      </c>
      <c r="AN220" s="29">
        <v>8</v>
      </c>
      <c r="AO220" s="29" t="s">
        <v>51</v>
      </c>
      <c r="AP220" s="29" t="s">
        <v>51</v>
      </c>
      <c r="AQ220" s="29" t="s">
        <v>51</v>
      </c>
      <c r="AR220" s="29" t="s">
        <v>51</v>
      </c>
      <c r="AS220" s="29" t="s">
        <v>51</v>
      </c>
      <c r="AT220" s="29" t="s">
        <v>51</v>
      </c>
      <c r="AU220" s="29" t="s">
        <v>51</v>
      </c>
      <c r="AV220" s="29" t="s">
        <v>51</v>
      </c>
      <c r="AW220" s="29" t="s">
        <v>51</v>
      </c>
      <c r="AX220" s="29" t="s">
        <v>51</v>
      </c>
      <c r="AY220" s="29" t="e">
        <f t="shared" si="7"/>
        <v>#DIV/0!</v>
      </c>
      <c r="AZ220" s="29" t="e">
        <f t="shared" si="6"/>
        <v>#DIV/0!</v>
      </c>
    </row>
    <row r="221" spans="1:52" x14ac:dyDescent="0.2">
      <c r="A221" s="47" t="s">
        <v>50</v>
      </c>
      <c r="B221" s="29" t="s">
        <v>261</v>
      </c>
      <c r="C221" s="29" t="s">
        <v>1774</v>
      </c>
      <c r="D221" s="29" t="s">
        <v>1775</v>
      </c>
      <c r="E221" s="29" t="s">
        <v>1776</v>
      </c>
      <c r="F221" s="29">
        <v>4.0496299999999997E-6</v>
      </c>
      <c r="G221" s="29">
        <v>0</v>
      </c>
      <c r="H221" s="29">
        <v>1</v>
      </c>
      <c r="I221" s="29">
        <v>2</v>
      </c>
      <c r="J221" s="29">
        <v>4</v>
      </c>
      <c r="K221" s="29" t="s">
        <v>260</v>
      </c>
      <c r="L221" s="29" t="s">
        <v>1777</v>
      </c>
      <c r="M221" s="29">
        <v>0</v>
      </c>
      <c r="N221" s="29">
        <v>1484.8473100000001</v>
      </c>
      <c r="O221" s="29">
        <v>0</v>
      </c>
      <c r="P221" s="29">
        <v>427.2</v>
      </c>
      <c r="Q221" s="29">
        <v>424.3</v>
      </c>
      <c r="R221" s="29">
        <v>13.87</v>
      </c>
      <c r="S221" s="29">
        <v>55.18</v>
      </c>
      <c r="T221" s="29" t="s">
        <v>51</v>
      </c>
      <c r="U221" s="29" t="s">
        <v>50</v>
      </c>
      <c r="V221" s="29" t="s">
        <v>50</v>
      </c>
      <c r="W221" s="29" t="s">
        <v>50</v>
      </c>
      <c r="X221" s="29" t="s">
        <v>50</v>
      </c>
      <c r="Y221" s="29" t="s">
        <v>50</v>
      </c>
      <c r="Z221" s="29" t="s">
        <v>50</v>
      </c>
      <c r="AA221" s="29" t="s">
        <v>50</v>
      </c>
      <c r="AB221" s="29" t="s">
        <v>50</v>
      </c>
      <c r="AC221" s="29" t="s">
        <v>50</v>
      </c>
      <c r="AD221" s="29" t="s">
        <v>50</v>
      </c>
      <c r="AE221" s="29" t="s">
        <v>50</v>
      </c>
      <c r="AF221" s="29" t="s">
        <v>50</v>
      </c>
      <c r="AG221" s="29">
        <v>-0.7</v>
      </c>
      <c r="AH221" s="29">
        <v>-0.7</v>
      </c>
      <c r="AI221" s="29">
        <v>0</v>
      </c>
      <c r="AJ221" s="29">
        <v>2.3280000000000001E-5</v>
      </c>
      <c r="AK221" s="29">
        <v>1.7650000000000001E-4</v>
      </c>
      <c r="AL221" s="29">
        <v>3.8989999999999999E-4</v>
      </c>
      <c r="AM221" s="29">
        <v>4.09</v>
      </c>
      <c r="AN221" s="29">
        <v>32</v>
      </c>
      <c r="AO221" s="29">
        <v>435.2</v>
      </c>
      <c r="AP221" s="29">
        <v>432.8</v>
      </c>
      <c r="AQ221" s="29">
        <v>370.6</v>
      </c>
      <c r="AR221" s="29">
        <v>547</v>
      </c>
      <c r="AS221" s="29">
        <v>421.6</v>
      </c>
      <c r="AT221" s="29">
        <v>345.9</v>
      </c>
      <c r="AU221" s="29">
        <v>329.2</v>
      </c>
      <c r="AV221" s="29">
        <v>435.4</v>
      </c>
      <c r="AW221" s="29">
        <v>1000.6</v>
      </c>
      <c r="AX221" s="29">
        <v>424.3</v>
      </c>
      <c r="AY221" s="29">
        <f t="shared" si="7"/>
        <v>1.1486951794128311</v>
      </c>
      <c r="AZ221" s="29">
        <f t="shared" si="6"/>
        <v>0.55405009889803236</v>
      </c>
    </row>
    <row r="222" spans="1:52" x14ac:dyDescent="0.2">
      <c r="A222" s="47" t="s">
        <v>50</v>
      </c>
      <c r="B222" s="29" t="s">
        <v>261</v>
      </c>
      <c r="C222" s="29" t="s">
        <v>1778</v>
      </c>
      <c r="D222" s="29" t="s">
        <v>1779</v>
      </c>
      <c r="E222" s="29" t="s">
        <v>1780</v>
      </c>
      <c r="F222" s="29">
        <v>3.1767900000000002E-9</v>
      </c>
      <c r="G222" s="29">
        <v>0</v>
      </c>
      <c r="H222" s="29">
        <v>1</v>
      </c>
      <c r="I222" s="29">
        <v>2</v>
      </c>
      <c r="J222" s="29">
        <v>6</v>
      </c>
      <c r="K222" s="29" t="s">
        <v>260</v>
      </c>
      <c r="L222" s="29" t="s">
        <v>1781</v>
      </c>
      <c r="M222" s="29">
        <v>0</v>
      </c>
      <c r="N222" s="29">
        <v>1706.7819199999999</v>
      </c>
      <c r="O222" s="29">
        <v>0</v>
      </c>
      <c r="P222" s="29">
        <v>221.7</v>
      </c>
      <c r="Q222" s="29">
        <v>175.5</v>
      </c>
      <c r="R222" s="29">
        <v>23.67</v>
      </c>
      <c r="S222" s="29">
        <v>88.97</v>
      </c>
      <c r="T222" s="29" t="s">
        <v>51</v>
      </c>
      <c r="U222" s="29" t="s">
        <v>50</v>
      </c>
      <c r="V222" s="29" t="s">
        <v>50</v>
      </c>
      <c r="W222" s="29" t="s">
        <v>50</v>
      </c>
      <c r="X222" s="29" t="s">
        <v>50</v>
      </c>
      <c r="Y222" s="29" t="s">
        <v>50</v>
      </c>
      <c r="Z222" s="29" t="s">
        <v>50</v>
      </c>
      <c r="AA222" s="29" t="s">
        <v>50</v>
      </c>
      <c r="AB222" s="29" t="s">
        <v>50</v>
      </c>
      <c r="AC222" s="29" t="s">
        <v>50</v>
      </c>
      <c r="AD222" s="29" t="s">
        <v>50</v>
      </c>
      <c r="AE222" s="29" t="s">
        <v>50</v>
      </c>
      <c r="AF222" s="29" t="s">
        <v>50</v>
      </c>
      <c r="AG222" s="29">
        <v>-0.59</v>
      </c>
      <c r="AH222" s="29">
        <v>-0.59</v>
      </c>
      <c r="AI222" s="29">
        <v>0</v>
      </c>
      <c r="AJ222" s="29">
        <v>0</v>
      </c>
      <c r="AK222" s="29">
        <v>1.425E-10</v>
      </c>
      <c r="AL222" s="29">
        <v>1.7499999999999999E-10</v>
      </c>
      <c r="AM222" s="29">
        <v>4.3899999999999997</v>
      </c>
      <c r="AN222" s="29">
        <v>47</v>
      </c>
      <c r="AO222" s="29">
        <v>261.8</v>
      </c>
      <c r="AP222" s="29">
        <v>250.7</v>
      </c>
      <c r="AQ222" s="29">
        <v>163.4</v>
      </c>
      <c r="AR222" s="29">
        <v>309.8</v>
      </c>
      <c r="AS222" s="29">
        <v>196.1</v>
      </c>
      <c r="AT222" s="29">
        <v>153.19999999999999</v>
      </c>
      <c r="AU222" s="29">
        <v>157.69999999999999</v>
      </c>
      <c r="AV222" s="29">
        <v>202.8</v>
      </c>
      <c r="AW222" s="29">
        <v>738.8</v>
      </c>
      <c r="AX222" s="29">
        <v>175.5</v>
      </c>
      <c r="AY222" s="29">
        <f t="shared" si="7"/>
        <v>1.2083262819427993</v>
      </c>
      <c r="AZ222" s="29">
        <f t="shared" si="6"/>
        <v>0.6436382446977793</v>
      </c>
    </row>
    <row r="223" spans="1:52" x14ac:dyDescent="0.2">
      <c r="A223" s="47" t="s">
        <v>50</v>
      </c>
      <c r="B223" s="29" t="s">
        <v>263</v>
      </c>
      <c r="C223" s="29" t="s">
        <v>1782</v>
      </c>
      <c r="D223" s="29" t="s">
        <v>1170</v>
      </c>
      <c r="E223" s="29" t="s">
        <v>1783</v>
      </c>
      <c r="F223" s="29">
        <v>1.61676E-4</v>
      </c>
      <c r="G223" s="29">
        <v>0</v>
      </c>
      <c r="H223" s="29">
        <v>1</v>
      </c>
      <c r="I223" s="29">
        <v>3</v>
      </c>
      <c r="J223" s="29">
        <v>2</v>
      </c>
      <c r="K223" s="29" t="s">
        <v>262</v>
      </c>
      <c r="L223" s="29" t="s">
        <v>1784</v>
      </c>
      <c r="M223" s="29">
        <v>0</v>
      </c>
      <c r="N223" s="29">
        <v>1435.6650999999999</v>
      </c>
      <c r="O223" s="29">
        <v>0</v>
      </c>
      <c r="P223" s="29">
        <v>254.9</v>
      </c>
      <c r="Q223" s="29">
        <v>215.5</v>
      </c>
      <c r="R223" s="29">
        <v>16.46</v>
      </c>
      <c r="S223" s="29">
        <v>86.74</v>
      </c>
      <c r="T223" s="29" t="s">
        <v>51</v>
      </c>
      <c r="U223" s="29" t="s">
        <v>50</v>
      </c>
      <c r="V223" s="29" t="s">
        <v>50</v>
      </c>
      <c r="W223" s="29" t="s">
        <v>50</v>
      </c>
      <c r="X223" s="29" t="s">
        <v>50</v>
      </c>
      <c r="Y223" s="29" t="s">
        <v>50</v>
      </c>
      <c r="Z223" s="29" t="s">
        <v>50</v>
      </c>
      <c r="AA223" s="29" t="s">
        <v>50</v>
      </c>
      <c r="AB223" s="29" t="s">
        <v>50</v>
      </c>
      <c r="AC223" s="29" t="s">
        <v>50</v>
      </c>
      <c r="AD223" s="29" t="s">
        <v>50</v>
      </c>
      <c r="AE223" s="29" t="s">
        <v>973</v>
      </c>
      <c r="AF223" s="29" t="s">
        <v>50</v>
      </c>
      <c r="AG223" s="29" t="s">
        <v>51</v>
      </c>
      <c r="AH223" s="29">
        <v>1.89</v>
      </c>
      <c r="AI223" s="29" t="s">
        <v>51</v>
      </c>
      <c r="AJ223" s="29">
        <v>0</v>
      </c>
      <c r="AK223" s="29" t="s">
        <v>51</v>
      </c>
      <c r="AL223" s="29">
        <v>1.205E-5</v>
      </c>
      <c r="AM223" s="29">
        <v>4.47</v>
      </c>
      <c r="AN223" s="29" t="s">
        <v>51</v>
      </c>
      <c r="AO223" s="29">
        <v>286.3</v>
      </c>
      <c r="AP223" s="29">
        <v>277.7</v>
      </c>
      <c r="AQ223" s="29">
        <v>223.9</v>
      </c>
      <c r="AR223" s="29">
        <v>329.9</v>
      </c>
      <c r="AS223" s="29">
        <v>233.8</v>
      </c>
      <c r="AT223" s="29">
        <v>187.6</v>
      </c>
      <c r="AU223" s="29">
        <v>176.3</v>
      </c>
      <c r="AV223" s="29">
        <v>224.5</v>
      </c>
      <c r="AW223" s="29">
        <v>835.3</v>
      </c>
      <c r="AX223" s="29">
        <v>215.5</v>
      </c>
      <c r="AY223" s="29">
        <f t="shared" si="7"/>
        <v>1.2127848475880438</v>
      </c>
      <c r="AZ223" s="29">
        <f t="shared" si="6"/>
        <v>0.63997230367151303</v>
      </c>
    </row>
    <row r="224" spans="1:52" x14ac:dyDescent="0.2">
      <c r="A224" s="47" t="s">
        <v>50</v>
      </c>
      <c r="B224" s="29" t="s">
        <v>263</v>
      </c>
      <c r="C224" s="29" t="s">
        <v>1785</v>
      </c>
      <c r="D224" s="29" t="s">
        <v>1786</v>
      </c>
      <c r="E224" s="29" t="s">
        <v>1787</v>
      </c>
      <c r="F224" s="29">
        <v>3.6183100000000003E-5</v>
      </c>
      <c r="G224" s="29">
        <v>0</v>
      </c>
      <c r="H224" s="29">
        <v>1</v>
      </c>
      <c r="I224" s="29">
        <v>3</v>
      </c>
      <c r="J224" s="29">
        <v>1</v>
      </c>
      <c r="K224" s="29" t="s">
        <v>262</v>
      </c>
      <c r="L224" s="29" t="s">
        <v>1788</v>
      </c>
      <c r="M224" s="29">
        <v>0</v>
      </c>
      <c r="N224" s="29">
        <v>2496.3407999999999</v>
      </c>
      <c r="O224" s="29">
        <v>0</v>
      </c>
      <c r="P224" s="29">
        <v>157.6</v>
      </c>
      <c r="Q224" s="29">
        <v>163.6</v>
      </c>
      <c r="R224" s="29">
        <v>7.61</v>
      </c>
      <c r="S224" s="29">
        <v>4.41</v>
      </c>
      <c r="T224" s="29" t="s">
        <v>51</v>
      </c>
      <c r="U224" s="29" t="s">
        <v>50</v>
      </c>
      <c r="V224" s="29" t="s">
        <v>50</v>
      </c>
      <c r="W224" s="29" t="s">
        <v>50</v>
      </c>
      <c r="X224" s="29" t="s">
        <v>50</v>
      </c>
      <c r="Y224" s="29" t="s">
        <v>50</v>
      </c>
      <c r="Z224" s="29" t="s">
        <v>50</v>
      </c>
      <c r="AA224" s="29" t="s">
        <v>50</v>
      </c>
      <c r="AB224" s="29" t="s">
        <v>50</v>
      </c>
      <c r="AC224" s="29" t="s">
        <v>50</v>
      </c>
      <c r="AD224" s="29" t="s">
        <v>50</v>
      </c>
      <c r="AE224" s="29" t="s">
        <v>973</v>
      </c>
      <c r="AF224" s="29" t="s">
        <v>50</v>
      </c>
      <c r="AG224" s="29" t="s">
        <v>51</v>
      </c>
      <c r="AH224" s="29">
        <v>0.36</v>
      </c>
      <c r="AI224" s="29" t="s">
        <v>51</v>
      </c>
      <c r="AJ224" s="29">
        <v>0</v>
      </c>
      <c r="AK224" s="29" t="s">
        <v>51</v>
      </c>
      <c r="AL224" s="29">
        <v>2.0320000000000002E-6</v>
      </c>
      <c r="AM224" s="29">
        <v>6.1</v>
      </c>
      <c r="AN224" s="29" t="s">
        <v>51</v>
      </c>
      <c r="AO224" s="29">
        <v>159.6</v>
      </c>
      <c r="AP224" s="29">
        <v>138.6</v>
      </c>
      <c r="AQ224" s="29">
        <v>167.6</v>
      </c>
      <c r="AR224" s="29">
        <v>153.19999999999999</v>
      </c>
      <c r="AS224" s="29">
        <v>155.69999999999999</v>
      </c>
      <c r="AT224" s="29">
        <v>158.9</v>
      </c>
      <c r="AU224" s="29">
        <v>158.19999999999999</v>
      </c>
      <c r="AV224" s="29">
        <v>163.6</v>
      </c>
      <c r="AW224" s="29">
        <v>175.8</v>
      </c>
      <c r="AX224" s="29">
        <v>168.2</v>
      </c>
      <c r="AY224" s="29">
        <f t="shared" si="7"/>
        <v>1.0645411126887827</v>
      </c>
      <c r="AZ224" s="29">
        <f t="shared" si="6"/>
        <v>0.1337397617056276</v>
      </c>
    </row>
    <row r="225" spans="1:52" x14ac:dyDescent="0.2">
      <c r="A225" s="47" t="s">
        <v>50</v>
      </c>
      <c r="B225" s="29" t="s">
        <v>263</v>
      </c>
      <c r="C225" s="29" t="s">
        <v>1785</v>
      </c>
      <c r="D225" s="29" t="s">
        <v>1789</v>
      </c>
      <c r="E225" s="29" t="s">
        <v>1790</v>
      </c>
      <c r="F225" s="29">
        <v>8.2493599999999997E-7</v>
      </c>
      <c r="G225" s="29">
        <v>0</v>
      </c>
      <c r="H225" s="29">
        <v>1</v>
      </c>
      <c r="I225" s="29">
        <v>3</v>
      </c>
      <c r="J225" s="29">
        <v>1</v>
      </c>
      <c r="K225" s="29" t="s">
        <v>262</v>
      </c>
      <c r="L225" s="29" t="s">
        <v>1788</v>
      </c>
      <c r="M225" s="29">
        <v>0</v>
      </c>
      <c r="N225" s="29">
        <v>2512.33572</v>
      </c>
      <c r="O225" s="29">
        <v>0</v>
      </c>
      <c r="P225" s="29">
        <v>55.2</v>
      </c>
      <c r="Q225" s="29">
        <v>60.5</v>
      </c>
      <c r="R225" s="29">
        <v>10.58</v>
      </c>
      <c r="S225" s="29">
        <v>37.270000000000003</v>
      </c>
      <c r="T225" s="29" t="s">
        <v>51</v>
      </c>
      <c r="U225" s="29" t="s">
        <v>50</v>
      </c>
      <c r="V225" s="29" t="s">
        <v>50</v>
      </c>
      <c r="W225" s="29" t="s">
        <v>50</v>
      </c>
      <c r="X225" s="29" t="s">
        <v>50</v>
      </c>
      <c r="Y225" s="29" t="s">
        <v>50</v>
      </c>
      <c r="Z225" s="29" t="s">
        <v>50</v>
      </c>
      <c r="AA225" s="29" t="s">
        <v>50</v>
      </c>
      <c r="AB225" s="29" t="s">
        <v>50</v>
      </c>
      <c r="AC225" s="29" t="s">
        <v>50</v>
      </c>
      <c r="AD225" s="29" t="s">
        <v>50</v>
      </c>
      <c r="AE225" s="29" t="s">
        <v>973</v>
      </c>
      <c r="AF225" s="29" t="s">
        <v>50</v>
      </c>
      <c r="AG225" s="29" t="s">
        <v>51</v>
      </c>
      <c r="AH225" s="29">
        <v>2.34</v>
      </c>
      <c r="AI225" s="29" t="s">
        <v>51</v>
      </c>
      <c r="AJ225" s="29">
        <v>0</v>
      </c>
      <c r="AK225" s="29" t="s">
        <v>51</v>
      </c>
      <c r="AL225" s="29">
        <v>2.3129999999999999E-8</v>
      </c>
      <c r="AM225" s="29">
        <v>5.52</v>
      </c>
      <c r="AN225" s="29" t="s">
        <v>51</v>
      </c>
      <c r="AO225" s="29">
        <v>64.7</v>
      </c>
      <c r="AP225" s="29">
        <v>64.2</v>
      </c>
      <c r="AQ225" s="29">
        <v>52.8</v>
      </c>
      <c r="AR225" s="29">
        <v>57.4</v>
      </c>
      <c r="AS225" s="29">
        <v>50.7</v>
      </c>
      <c r="AT225" s="29">
        <v>60.5</v>
      </c>
      <c r="AU225" s="29">
        <v>46</v>
      </c>
      <c r="AV225" s="29">
        <v>53.6</v>
      </c>
      <c r="AW225" s="29">
        <v>110.8</v>
      </c>
      <c r="AX225" s="29">
        <v>70.2</v>
      </c>
      <c r="AY225" s="29">
        <f t="shared" si="7"/>
        <v>1.1770186335403727</v>
      </c>
      <c r="AZ225" s="29">
        <f t="shared" si="6"/>
        <v>0.45312639405832639</v>
      </c>
    </row>
    <row r="226" spans="1:52" x14ac:dyDescent="0.2">
      <c r="A226" s="47" t="s">
        <v>50</v>
      </c>
      <c r="B226" s="29" t="s">
        <v>265</v>
      </c>
      <c r="C226" s="29" t="s">
        <v>1791</v>
      </c>
      <c r="D226" s="29" t="s">
        <v>1792</v>
      </c>
      <c r="E226" s="29" t="s">
        <v>1793</v>
      </c>
      <c r="F226" s="29">
        <v>2.5834100000000001E-5</v>
      </c>
      <c r="G226" s="29">
        <v>0</v>
      </c>
      <c r="H226" s="29">
        <v>1</v>
      </c>
      <c r="I226" s="29">
        <v>2</v>
      </c>
      <c r="J226" s="29">
        <v>4</v>
      </c>
      <c r="K226" s="29" t="s">
        <v>264</v>
      </c>
      <c r="L226" s="29" t="s">
        <v>1794</v>
      </c>
      <c r="M226" s="29">
        <v>0</v>
      </c>
      <c r="N226" s="29">
        <v>3635.7463400000001</v>
      </c>
      <c r="O226" s="29">
        <v>0</v>
      </c>
      <c r="P226" s="29">
        <v>95.2</v>
      </c>
      <c r="Q226" s="29">
        <v>104.3</v>
      </c>
      <c r="R226" s="29">
        <v>4.18</v>
      </c>
      <c r="S226" s="29">
        <v>9.65</v>
      </c>
      <c r="T226" s="29" t="s">
        <v>51</v>
      </c>
      <c r="U226" s="29" t="s">
        <v>50</v>
      </c>
      <c r="V226" s="29" t="s">
        <v>50</v>
      </c>
      <c r="W226" s="29" t="s">
        <v>50</v>
      </c>
      <c r="X226" s="29" t="s">
        <v>50</v>
      </c>
      <c r="Y226" s="29" t="s">
        <v>50</v>
      </c>
      <c r="Z226" s="29" t="s">
        <v>50</v>
      </c>
      <c r="AA226" s="29" t="s">
        <v>50</v>
      </c>
      <c r="AB226" s="29" t="s">
        <v>50</v>
      </c>
      <c r="AC226" s="29" t="s">
        <v>50</v>
      </c>
      <c r="AD226" s="29" t="s">
        <v>50</v>
      </c>
      <c r="AE226" s="29" t="s">
        <v>50</v>
      </c>
      <c r="AF226" s="29" t="s">
        <v>50</v>
      </c>
      <c r="AG226" s="29">
        <v>0.79</v>
      </c>
      <c r="AH226" s="29">
        <v>0.79</v>
      </c>
      <c r="AI226" s="29">
        <v>0</v>
      </c>
      <c r="AJ226" s="29">
        <v>2.8920000000000001E-5</v>
      </c>
      <c r="AK226" s="29">
        <v>3.4119999999999999E-5</v>
      </c>
      <c r="AL226" s="29">
        <v>5.0299999999999997E-4</v>
      </c>
      <c r="AM226" s="29">
        <v>4.3600000000000003</v>
      </c>
      <c r="AN226" s="29">
        <v>2</v>
      </c>
      <c r="AO226" s="29">
        <v>91.9</v>
      </c>
      <c r="AP226" s="29">
        <v>94.6</v>
      </c>
      <c r="AQ226" s="29">
        <v>97.5</v>
      </c>
      <c r="AR226" s="29">
        <v>88.1</v>
      </c>
      <c r="AS226" s="29">
        <v>95.7</v>
      </c>
      <c r="AT226" s="29">
        <v>96.9</v>
      </c>
      <c r="AU226" s="29">
        <v>109.8</v>
      </c>
      <c r="AV226" s="29">
        <v>104.3</v>
      </c>
      <c r="AW226" s="29">
        <v>96.9</v>
      </c>
      <c r="AX226" s="29">
        <v>121.3</v>
      </c>
      <c r="AY226" s="29">
        <f t="shared" si="7"/>
        <v>1.1312526720820861</v>
      </c>
      <c r="AZ226" s="29">
        <f t="shared" si="6"/>
        <v>3.0626960720484202E-2</v>
      </c>
    </row>
    <row r="227" spans="1:52" x14ac:dyDescent="0.2">
      <c r="A227" s="47" t="s">
        <v>50</v>
      </c>
      <c r="B227" s="29" t="s">
        <v>267</v>
      </c>
      <c r="C227" s="29" t="s">
        <v>1795</v>
      </c>
      <c r="D227" s="29" t="s">
        <v>1796</v>
      </c>
      <c r="E227" s="29" t="s">
        <v>1797</v>
      </c>
      <c r="F227" s="29">
        <v>9.0093000000000006E-2</v>
      </c>
      <c r="G227" s="29">
        <v>6.46621E-3</v>
      </c>
      <c r="H227" s="29">
        <v>1</v>
      </c>
      <c r="I227" s="29">
        <v>2</v>
      </c>
      <c r="J227" s="29">
        <v>1</v>
      </c>
      <c r="K227" s="29" t="s">
        <v>266</v>
      </c>
      <c r="L227" s="29" t="s">
        <v>1798</v>
      </c>
      <c r="M227" s="29">
        <v>0</v>
      </c>
      <c r="N227" s="29">
        <v>3204.55564</v>
      </c>
      <c r="O227" s="29">
        <v>0</v>
      </c>
      <c r="P227" s="29">
        <v>59.1</v>
      </c>
      <c r="Q227" s="29">
        <v>55.3</v>
      </c>
      <c r="R227" s="29">
        <v>7.21</v>
      </c>
      <c r="S227" s="29">
        <v>7.22</v>
      </c>
      <c r="T227" s="29" t="s">
        <v>51</v>
      </c>
      <c r="U227" s="29" t="s">
        <v>50</v>
      </c>
      <c r="V227" s="29" t="s">
        <v>50</v>
      </c>
      <c r="W227" s="29" t="s">
        <v>50</v>
      </c>
      <c r="X227" s="29" t="s">
        <v>50</v>
      </c>
      <c r="Y227" s="29" t="s">
        <v>50</v>
      </c>
      <c r="Z227" s="29" t="s">
        <v>50</v>
      </c>
      <c r="AA227" s="29" t="s">
        <v>50</v>
      </c>
      <c r="AB227" s="29" t="s">
        <v>50</v>
      </c>
      <c r="AC227" s="29" t="s">
        <v>50</v>
      </c>
      <c r="AD227" s="29" t="s">
        <v>50</v>
      </c>
      <c r="AE227" s="29" t="s">
        <v>973</v>
      </c>
      <c r="AF227" s="29" t="s">
        <v>50</v>
      </c>
      <c r="AG227" s="29" t="s">
        <v>51</v>
      </c>
      <c r="AH227" s="29">
        <v>-0.47</v>
      </c>
      <c r="AI227" s="29" t="s">
        <v>51</v>
      </c>
      <c r="AJ227" s="29">
        <v>1.6689999999999999E-3</v>
      </c>
      <c r="AK227" s="29" t="s">
        <v>51</v>
      </c>
      <c r="AL227" s="29">
        <v>2.283E-2</v>
      </c>
      <c r="AM227" s="29">
        <v>3.33</v>
      </c>
      <c r="AN227" s="29" t="s">
        <v>51</v>
      </c>
      <c r="AO227" s="29">
        <v>57.6</v>
      </c>
      <c r="AP227" s="29">
        <v>61.4</v>
      </c>
      <c r="AQ227" s="29">
        <v>55.9</v>
      </c>
      <c r="AR227" s="29">
        <v>66.2</v>
      </c>
      <c r="AS227" s="29">
        <v>60.8</v>
      </c>
      <c r="AT227" s="29">
        <v>55.3</v>
      </c>
      <c r="AU227" s="29">
        <v>54.3</v>
      </c>
      <c r="AV227" s="29">
        <v>64</v>
      </c>
      <c r="AW227" s="29">
        <v>55.2</v>
      </c>
      <c r="AX227" s="29">
        <v>60.3</v>
      </c>
      <c r="AY227" s="29">
        <f t="shared" si="7"/>
        <v>0.95760185491884731</v>
      </c>
      <c r="AZ227" s="29">
        <f t="shared" si="6"/>
        <v>0.4735028711448262</v>
      </c>
    </row>
    <row r="228" spans="1:52" x14ac:dyDescent="0.2">
      <c r="A228" s="47" t="s">
        <v>56</v>
      </c>
      <c r="B228" s="29" t="s">
        <v>267</v>
      </c>
      <c r="C228" s="29" t="s">
        <v>1799</v>
      </c>
      <c r="D228" s="29" t="s">
        <v>1800</v>
      </c>
      <c r="E228" s="29" t="s">
        <v>1801</v>
      </c>
      <c r="F228" s="29">
        <v>0.24050299999999999</v>
      </c>
      <c r="G228" s="29">
        <v>1.7954700000000001E-2</v>
      </c>
      <c r="H228" s="29">
        <v>1</v>
      </c>
      <c r="I228" s="29">
        <v>1</v>
      </c>
      <c r="J228" s="29">
        <v>1</v>
      </c>
      <c r="K228" s="29" t="s">
        <v>266</v>
      </c>
      <c r="L228" s="29" t="s">
        <v>1802</v>
      </c>
      <c r="M228" s="29">
        <v>0</v>
      </c>
      <c r="N228" s="29">
        <v>2428.3214699999999</v>
      </c>
      <c r="O228" s="29">
        <v>0</v>
      </c>
      <c r="P228" s="29">
        <v>257.7</v>
      </c>
      <c r="Q228" s="29">
        <v>230.3</v>
      </c>
      <c r="R228" s="29">
        <v>9.16</v>
      </c>
      <c r="S228" s="29">
        <v>10.51</v>
      </c>
      <c r="T228" s="29" t="s">
        <v>51</v>
      </c>
      <c r="U228" s="29" t="s">
        <v>50</v>
      </c>
      <c r="V228" s="29" t="s">
        <v>50</v>
      </c>
      <c r="W228" s="29" t="s">
        <v>50</v>
      </c>
      <c r="X228" s="29" t="s">
        <v>50</v>
      </c>
      <c r="Y228" s="29" t="s">
        <v>50</v>
      </c>
      <c r="Z228" s="29" t="s">
        <v>50</v>
      </c>
      <c r="AA228" s="29" t="s">
        <v>50</v>
      </c>
      <c r="AB228" s="29" t="s">
        <v>50</v>
      </c>
      <c r="AC228" s="29" t="s">
        <v>50</v>
      </c>
      <c r="AD228" s="29" t="s">
        <v>50</v>
      </c>
      <c r="AE228" s="29" t="s">
        <v>973</v>
      </c>
      <c r="AF228" s="29" t="s">
        <v>50</v>
      </c>
      <c r="AG228" s="29" t="s">
        <v>51</v>
      </c>
      <c r="AH228" s="29">
        <v>11.15</v>
      </c>
      <c r="AI228" s="29" t="s">
        <v>51</v>
      </c>
      <c r="AJ228" s="29">
        <v>5.6360000000000004E-3</v>
      </c>
      <c r="AK228" s="29" t="s">
        <v>51</v>
      </c>
      <c r="AL228" s="29">
        <v>8.1559999999999994E-2</v>
      </c>
      <c r="AM228" s="29">
        <v>2.08</v>
      </c>
      <c r="AN228" s="29" t="s">
        <v>51</v>
      </c>
      <c r="AO228" s="29">
        <v>257</v>
      </c>
      <c r="AP228" s="29">
        <v>249.5</v>
      </c>
      <c r="AQ228" s="29">
        <v>258.39999999999998</v>
      </c>
      <c r="AR228" s="29">
        <v>306.89999999999998</v>
      </c>
      <c r="AS228" s="29">
        <v>266</v>
      </c>
      <c r="AT228" s="29">
        <v>230.3</v>
      </c>
      <c r="AU228" s="29">
        <v>271</v>
      </c>
      <c r="AV228" s="29">
        <v>258.10000000000002</v>
      </c>
      <c r="AW228" s="29">
        <v>209.9</v>
      </c>
      <c r="AX228" s="29">
        <v>224.5</v>
      </c>
      <c r="AY228" s="29">
        <f t="shared" si="7"/>
        <v>0.89236059201674411</v>
      </c>
      <c r="AZ228" s="29">
        <f t="shared" si="6"/>
        <v>0.22704742990296556</v>
      </c>
    </row>
    <row r="229" spans="1:52" x14ac:dyDescent="0.2">
      <c r="A229" s="47" t="s">
        <v>50</v>
      </c>
      <c r="B229" s="29" t="s">
        <v>267</v>
      </c>
      <c r="C229" s="29" t="s">
        <v>1799</v>
      </c>
      <c r="D229" s="29" t="s">
        <v>1803</v>
      </c>
      <c r="E229" s="29" t="s">
        <v>1804</v>
      </c>
      <c r="F229" s="29">
        <v>3.2254599999999999E-3</v>
      </c>
      <c r="G229" s="29">
        <v>2.5253100000000001E-4</v>
      </c>
      <c r="H229" s="29">
        <v>1</v>
      </c>
      <c r="I229" s="29">
        <v>1</v>
      </c>
      <c r="J229" s="29">
        <v>2</v>
      </c>
      <c r="K229" s="29" t="s">
        <v>266</v>
      </c>
      <c r="L229" s="29" t="s">
        <v>1802</v>
      </c>
      <c r="M229" s="29">
        <v>0</v>
      </c>
      <c r="N229" s="29">
        <v>2427.33745</v>
      </c>
      <c r="O229" s="29">
        <v>0</v>
      </c>
      <c r="P229" s="29">
        <v>143</v>
      </c>
      <c r="Q229" s="29">
        <v>144.69999999999999</v>
      </c>
      <c r="R229" s="29">
        <v>6.16</v>
      </c>
      <c r="S229" s="29">
        <v>5.36</v>
      </c>
      <c r="T229" s="29" t="s">
        <v>51</v>
      </c>
      <c r="U229" s="29" t="s">
        <v>50</v>
      </c>
      <c r="V229" s="29" t="s">
        <v>50</v>
      </c>
      <c r="W229" s="29" t="s">
        <v>50</v>
      </c>
      <c r="X229" s="29" t="s">
        <v>50</v>
      </c>
      <c r="Y229" s="29" t="s">
        <v>50</v>
      </c>
      <c r="Z229" s="29" t="s">
        <v>50</v>
      </c>
      <c r="AA229" s="29" t="s">
        <v>50</v>
      </c>
      <c r="AB229" s="29" t="s">
        <v>50</v>
      </c>
      <c r="AC229" s="29" t="s">
        <v>50</v>
      </c>
      <c r="AD229" s="29" t="s">
        <v>50</v>
      </c>
      <c r="AE229" s="29" t="s">
        <v>50</v>
      </c>
      <c r="AF229" s="29" t="s">
        <v>50</v>
      </c>
      <c r="AG229" s="29">
        <v>2.1</v>
      </c>
      <c r="AH229" s="29">
        <v>2.1</v>
      </c>
      <c r="AI229" s="29">
        <v>1.2569999999999999E-4</v>
      </c>
      <c r="AJ229" s="29">
        <v>2.3280000000000001E-5</v>
      </c>
      <c r="AK229" s="29">
        <v>1.65E-3</v>
      </c>
      <c r="AL229" s="29">
        <v>4.1990000000000001E-4</v>
      </c>
      <c r="AM229" s="29">
        <v>4.28</v>
      </c>
      <c r="AN229" s="29">
        <v>5</v>
      </c>
      <c r="AO229" s="29">
        <v>130.30000000000001</v>
      </c>
      <c r="AP229" s="29">
        <v>151.5</v>
      </c>
      <c r="AQ229" s="29">
        <v>140.69999999999999</v>
      </c>
      <c r="AR229" s="29">
        <v>152.6</v>
      </c>
      <c r="AS229" s="29">
        <v>136</v>
      </c>
      <c r="AT229" s="29">
        <v>144.69999999999999</v>
      </c>
      <c r="AU229" s="29">
        <v>139.69999999999999</v>
      </c>
      <c r="AV229" s="29">
        <v>147.4</v>
      </c>
      <c r="AW229" s="29">
        <v>128.4</v>
      </c>
      <c r="AX229" s="29">
        <v>144.80000000000001</v>
      </c>
      <c r="AY229" s="29">
        <f t="shared" si="7"/>
        <v>0.99142174096470259</v>
      </c>
      <c r="AZ229" s="29">
        <f t="shared" si="6"/>
        <v>0.87428833148982199</v>
      </c>
    </row>
    <row r="230" spans="1:52" x14ac:dyDescent="0.2">
      <c r="A230" s="47" t="s">
        <v>50</v>
      </c>
      <c r="B230" s="29" t="s">
        <v>267</v>
      </c>
      <c r="C230" s="29" t="s">
        <v>1805</v>
      </c>
      <c r="D230" s="29" t="s">
        <v>1747</v>
      </c>
      <c r="E230" s="29" t="s">
        <v>1806</v>
      </c>
      <c r="F230" s="29">
        <v>6.2871399999999997E-6</v>
      </c>
      <c r="G230" s="29">
        <v>0</v>
      </c>
      <c r="H230" s="29">
        <v>1</v>
      </c>
      <c r="I230" s="29">
        <v>2</v>
      </c>
      <c r="J230" s="29">
        <v>4</v>
      </c>
      <c r="K230" s="29" t="s">
        <v>266</v>
      </c>
      <c r="L230" s="29" t="s">
        <v>1807</v>
      </c>
      <c r="M230" s="29">
        <v>0</v>
      </c>
      <c r="N230" s="29">
        <v>1752.8601699999999</v>
      </c>
      <c r="O230" s="29">
        <v>0</v>
      </c>
      <c r="P230" s="29">
        <v>451.4</v>
      </c>
      <c r="Q230" s="29">
        <v>423.9</v>
      </c>
      <c r="R230" s="29">
        <v>5.9</v>
      </c>
      <c r="S230" s="29">
        <v>4.6100000000000003</v>
      </c>
      <c r="T230" s="29" t="s">
        <v>51</v>
      </c>
      <c r="U230" s="29" t="s">
        <v>50</v>
      </c>
      <c r="V230" s="29" t="s">
        <v>50</v>
      </c>
      <c r="W230" s="29" t="s">
        <v>50</v>
      </c>
      <c r="X230" s="29" t="s">
        <v>50</v>
      </c>
      <c r="Y230" s="29" t="s">
        <v>50</v>
      </c>
      <c r="Z230" s="29" t="s">
        <v>50</v>
      </c>
      <c r="AA230" s="29" t="s">
        <v>50</v>
      </c>
      <c r="AB230" s="29" t="s">
        <v>50</v>
      </c>
      <c r="AC230" s="29" t="s">
        <v>50</v>
      </c>
      <c r="AD230" s="29" t="s">
        <v>50</v>
      </c>
      <c r="AE230" s="29" t="s">
        <v>50</v>
      </c>
      <c r="AF230" s="29" t="s">
        <v>50</v>
      </c>
      <c r="AG230" s="29">
        <v>1.67</v>
      </c>
      <c r="AH230" s="29">
        <v>1.67</v>
      </c>
      <c r="AI230" s="29">
        <v>0</v>
      </c>
      <c r="AJ230" s="29">
        <v>0</v>
      </c>
      <c r="AK230" s="29">
        <v>2.0990000000000001E-6</v>
      </c>
      <c r="AL230" s="29">
        <v>2.5530000000000002E-7</v>
      </c>
      <c r="AM230" s="29">
        <v>4.1399999999999997</v>
      </c>
      <c r="AN230" s="29">
        <v>47</v>
      </c>
      <c r="AO230" s="29">
        <v>458.2</v>
      </c>
      <c r="AP230" s="29">
        <v>444.6</v>
      </c>
      <c r="AQ230" s="29">
        <v>438.5</v>
      </c>
      <c r="AR230" s="29">
        <v>472.6</v>
      </c>
      <c r="AS230" s="29">
        <v>482.4</v>
      </c>
      <c r="AT230" s="29">
        <v>437.4</v>
      </c>
      <c r="AU230" s="29">
        <v>418.2</v>
      </c>
      <c r="AV230" s="29">
        <v>423.9</v>
      </c>
      <c r="AW230" s="29">
        <v>387</v>
      </c>
      <c r="AX230" s="29">
        <v>429.1</v>
      </c>
      <c r="AY230" s="29">
        <f t="shared" si="7"/>
        <v>0.91259852806689012</v>
      </c>
      <c r="AZ230" s="29">
        <f t="shared" si="6"/>
        <v>3.78785704480138E-2</v>
      </c>
    </row>
    <row r="231" spans="1:52" x14ac:dyDescent="0.2">
      <c r="A231" s="47" t="s">
        <v>50</v>
      </c>
      <c r="B231" s="29" t="s">
        <v>269</v>
      </c>
      <c r="C231" s="29" t="s">
        <v>1808</v>
      </c>
      <c r="D231" s="29" t="s">
        <v>1809</v>
      </c>
      <c r="E231" s="29" t="s">
        <v>1810</v>
      </c>
      <c r="F231" s="29">
        <v>1.18737E-4</v>
      </c>
      <c r="G231" s="29">
        <v>0</v>
      </c>
      <c r="H231" s="29">
        <v>1</v>
      </c>
      <c r="I231" s="29">
        <v>1</v>
      </c>
      <c r="J231" s="29">
        <v>23</v>
      </c>
      <c r="K231" s="29" t="s">
        <v>268</v>
      </c>
      <c r="L231" s="29" t="s">
        <v>1811</v>
      </c>
      <c r="M231" s="29">
        <v>0</v>
      </c>
      <c r="N231" s="29">
        <v>3106.6469699999998</v>
      </c>
      <c r="O231" s="29">
        <v>0</v>
      </c>
      <c r="P231" s="29">
        <v>1160.8</v>
      </c>
      <c r="Q231" s="29">
        <v>1188.9000000000001</v>
      </c>
      <c r="R231" s="29">
        <v>5.38</v>
      </c>
      <c r="S231" s="29">
        <v>4.8</v>
      </c>
      <c r="T231" s="29" t="s">
        <v>51</v>
      </c>
      <c r="U231" s="29" t="s">
        <v>50</v>
      </c>
      <c r="V231" s="29" t="s">
        <v>50</v>
      </c>
      <c r="W231" s="29" t="s">
        <v>50</v>
      </c>
      <c r="X231" s="29" t="s">
        <v>50</v>
      </c>
      <c r="Y231" s="29" t="s">
        <v>50</v>
      </c>
      <c r="Z231" s="29" t="s">
        <v>50</v>
      </c>
      <c r="AA231" s="29" t="s">
        <v>50</v>
      </c>
      <c r="AB231" s="29" t="s">
        <v>50</v>
      </c>
      <c r="AC231" s="29" t="s">
        <v>50</v>
      </c>
      <c r="AD231" s="29" t="s">
        <v>50</v>
      </c>
      <c r="AE231" s="29" t="s">
        <v>50</v>
      </c>
      <c r="AF231" s="29" t="s">
        <v>50</v>
      </c>
      <c r="AG231" s="29">
        <v>-2.85</v>
      </c>
      <c r="AH231" s="29">
        <v>-0.74</v>
      </c>
      <c r="AI231" s="29">
        <v>0</v>
      </c>
      <c r="AJ231" s="29">
        <v>1.1960000000000001E-5</v>
      </c>
      <c r="AK231" s="29">
        <v>7.0729999999999995E-5</v>
      </c>
      <c r="AL231" s="29">
        <v>1.228E-4</v>
      </c>
      <c r="AM231" s="29">
        <v>4.76</v>
      </c>
      <c r="AN231" s="29">
        <v>0</v>
      </c>
      <c r="AO231" s="29">
        <v>1260.7</v>
      </c>
      <c r="AP231" s="29">
        <v>1132.5999999999999</v>
      </c>
      <c r="AQ231" s="29">
        <v>1176.5999999999999</v>
      </c>
      <c r="AR231" s="29">
        <v>1145.0999999999999</v>
      </c>
      <c r="AS231" s="29">
        <v>1130.8</v>
      </c>
      <c r="AT231" s="29">
        <v>1125.4000000000001</v>
      </c>
      <c r="AU231" s="29">
        <v>1169.9000000000001</v>
      </c>
      <c r="AV231" s="29">
        <v>1188.9000000000001</v>
      </c>
      <c r="AW231" s="29">
        <v>1282.2</v>
      </c>
      <c r="AX231" s="29">
        <v>1190.2</v>
      </c>
      <c r="AY231" s="29">
        <f t="shared" si="7"/>
        <v>1.0189537787813474</v>
      </c>
      <c r="AZ231" s="29">
        <f t="shared" si="6"/>
        <v>0.64509225735018516</v>
      </c>
    </row>
    <row r="232" spans="1:52" x14ac:dyDescent="0.2">
      <c r="A232" s="47" t="s">
        <v>56</v>
      </c>
      <c r="B232" s="29" t="s">
        <v>269</v>
      </c>
      <c r="C232" s="29" t="s">
        <v>1812</v>
      </c>
      <c r="D232" s="29" t="s">
        <v>1813</v>
      </c>
      <c r="E232" s="29" t="s">
        <v>1814</v>
      </c>
      <c r="F232" s="29">
        <v>0.359823</v>
      </c>
      <c r="G232" s="29">
        <v>2.94776E-2</v>
      </c>
      <c r="H232" s="29">
        <v>1</v>
      </c>
      <c r="I232" s="29">
        <v>1</v>
      </c>
      <c r="J232" s="29">
        <v>16</v>
      </c>
      <c r="K232" s="29" t="s">
        <v>268</v>
      </c>
      <c r="L232" s="29" t="s">
        <v>1815</v>
      </c>
      <c r="M232" s="29">
        <v>0</v>
      </c>
      <c r="N232" s="29">
        <v>1302.7037399999999</v>
      </c>
      <c r="O232" s="29">
        <v>0</v>
      </c>
      <c r="P232" s="29">
        <v>1590.8</v>
      </c>
      <c r="Q232" s="29">
        <v>1739.7</v>
      </c>
      <c r="R232" s="29">
        <v>7.7</v>
      </c>
      <c r="S232" s="29">
        <v>9.93</v>
      </c>
      <c r="T232" s="29" t="s">
        <v>51</v>
      </c>
      <c r="U232" s="29" t="s">
        <v>50</v>
      </c>
      <c r="V232" s="29" t="s">
        <v>50</v>
      </c>
      <c r="W232" s="29" t="s">
        <v>50</v>
      </c>
      <c r="X232" s="29" t="s">
        <v>50</v>
      </c>
      <c r="Y232" s="29" t="s">
        <v>50</v>
      </c>
      <c r="Z232" s="29" t="s">
        <v>50</v>
      </c>
      <c r="AA232" s="29" t="s">
        <v>50</v>
      </c>
      <c r="AB232" s="29" t="s">
        <v>50</v>
      </c>
      <c r="AC232" s="29" t="s">
        <v>50</v>
      </c>
      <c r="AD232" s="29" t="s">
        <v>50</v>
      </c>
      <c r="AE232" s="29" t="s">
        <v>50</v>
      </c>
      <c r="AF232" s="29" t="s">
        <v>56</v>
      </c>
      <c r="AG232" s="29">
        <v>-0.49</v>
      </c>
      <c r="AH232" s="29">
        <v>-0.49</v>
      </c>
      <c r="AI232" s="29">
        <v>9.4319999999999994E-3</v>
      </c>
      <c r="AJ232" s="29">
        <v>1.8849999999999999E-2</v>
      </c>
      <c r="AK232" s="29">
        <v>0.14699999999999999</v>
      </c>
      <c r="AL232" s="29">
        <v>0.23960000000000001</v>
      </c>
      <c r="AM232" s="29">
        <v>1.67</v>
      </c>
      <c r="AN232" s="29">
        <v>6</v>
      </c>
      <c r="AO232" s="29">
        <v>1584.9</v>
      </c>
      <c r="AP232" s="29">
        <v>1579.5</v>
      </c>
      <c r="AQ232" s="29">
        <v>1892</v>
      </c>
      <c r="AR232" s="29">
        <v>1596.8</v>
      </c>
      <c r="AS232" s="29">
        <v>1657.9</v>
      </c>
      <c r="AT232" s="29">
        <v>1739.7</v>
      </c>
      <c r="AU232" s="29">
        <v>1659.5</v>
      </c>
      <c r="AV232" s="29">
        <v>1528.9</v>
      </c>
      <c r="AW232" s="29">
        <v>1878.1</v>
      </c>
      <c r="AX232" s="29">
        <v>1969.4</v>
      </c>
      <c r="AY232" s="29">
        <f t="shared" si="7"/>
        <v>1.0558891121512195</v>
      </c>
      <c r="AZ232" s="29">
        <f t="shared" si="6"/>
        <v>0.48710033684026993</v>
      </c>
    </row>
    <row r="233" spans="1:52" x14ac:dyDescent="0.2">
      <c r="A233" s="47" t="s">
        <v>50</v>
      </c>
      <c r="B233" s="29" t="s">
        <v>1816</v>
      </c>
      <c r="C233" s="29" t="s">
        <v>1817</v>
      </c>
      <c r="D233" s="29" t="s">
        <v>1818</v>
      </c>
      <c r="E233" s="29" t="s">
        <v>1819</v>
      </c>
      <c r="F233" s="29">
        <v>2.8368500000000001E-5</v>
      </c>
      <c r="G233" s="29">
        <v>0</v>
      </c>
      <c r="H233" s="29">
        <v>2</v>
      </c>
      <c r="I233" s="29">
        <v>2</v>
      </c>
      <c r="J233" s="29">
        <v>14</v>
      </c>
      <c r="K233" s="29" t="s">
        <v>1820</v>
      </c>
      <c r="L233" s="29" t="s">
        <v>1821</v>
      </c>
      <c r="M233" s="29">
        <v>0</v>
      </c>
      <c r="N233" s="29">
        <v>1980.0785599999999</v>
      </c>
      <c r="O233" s="29">
        <v>0</v>
      </c>
      <c r="P233" s="29">
        <v>358.5</v>
      </c>
      <c r="Q233" s="29">
        <v>337.2</v>
      </c>
      <c r="R233" s="29">
        <v>11.31</v>
      </c>
      <c r="S233" s="29">
        <v>4.2300000000000004</v>
      </c>
      <c r="T233" s="29" t="s">
        <v>1100</v>
      </c>
      <c r="U233" s="29" t="s">
        <v>50</v>
      </c>
      <c r="V233" s="29" t="s">
        <v>50</v>
      </c>
      <c r="W233" s="29" t="s">
        <v>50</v>
      </c>
      <c r="X233" s="29" t="s">
        <v>50</v>
      </c>
      <c r="Y233" s="29" t="s">
        <v>50</v>
      </c>
      <c r="Z233" s="29" t="s">
        <v>50</v>
      </c>
      <c r="AA233" s="29" t="s">
        <v>50</v>
      </c>
      <c r="AB233" s="29" t="s">
        <v>50</v>
      </c>
      <c r="AC233" s="29" t="s">
        <v>50</v>
      </c>
      <c r="AD233" s="29" t="s">
        <v>50</v>
      </c>
      <c r="AE233" s="29" t="s">
        <v>50</v>
      </c>
      <c r="AF233" s="29" t="s">
        <v>50</v>
      </c>
      <c r="AG233" s="29">
        <v>-0.65</v>
      </c>
      <c r="AH233" s="29">
        <v>0.57999999999999996</v>
      </c>
      <c r="AI233" s="29">
        <v>0</v>
      </c>
      <c r="AJ233" s="29">
        <v>0</v>
      </c>
      <c r="AK233" s="29">
        <v>5.783E-5</v>
      </c>
      <c r="AL233" s="29">
        <v>2.3779999999999999E-5</v>
      </c>
      <c r="AM233" s="29">
        <v>4.45</v>
      </c>
      <c r="AN233" s="29">
        <v>12</v>
      </c>
      <c r="AO233" s="29">
        <v>360.7</v>
      </c>
      <c r="AP233" s="29">
        <v>356.2</v>
      </c>
      <c r="AQ233" s="29">
        <v>339.2</v>
      </c>
      <c r="AR233" s="29">
        <v>417.9</v>
      </c>
      <c r="AS233" s="29">
        <v>407</v>
      </c>
      <c r="AT233" s="29">
        <v>340.4</v>
      </c>
      <c r="AU233" s="29">
        <v>337.2</v>
      </c>
      <c r="AV233" s="29">
        <v>327.10000000000002</v>
      </c>
      <c r="AW233" s="29">
        <v>349.6</v>
      </c>
      <c r="AX233" s="29">
        <v>312.7</v>
      </c>
      <c r="AY233" s="29">
        <f t="shared" si="7"/>
        <v>0.88623072833599148</v>
      </c>
      <c r="AZ233" s="29">
        <f t="shared" si="6"/>
        <v>5.8503593971505966E-2</v>
      </c>
    </row>
    <row r="234" spans="1:52" x14ac:dyDescent="0.2">
      <c r="A234" s="47" t="s">
        <v>56</v>
      </c>
      <c r="B234" s="29" t="s">
        <v>271</v>
      </c>
      <c r="C234" s="29" t="s">
        <v>1822</v>
      </c>
      <c r="D234" s="29" t="s">
        <v>1823</v>
      </c>
      <c r="E234" s="29" t="s">
        <v>1824</v>
      </c>
      <c r="F234" s="29">
        <v>0.36435699999999999</v>
      </c>
      <c r="G234" s="29">
        <v>2.98894E-2</v>
      </c>
      <c r="H234" s="29">
        <v>1</v>
      </c>
      <c r="I234" s="29">
        <v>2</v>
      </c>
      <c r="J234" s="29">
        <v>2</v>
      </c>
      <c r="K234" s="29" t="s">
        <v>270</v>
      </c>
      <c r="L234" s="29" t="s">
        <v>1825</v>
      </c>
      <c r="M234" s="29">
        <v>0</v>
      </c>
      <c r="N234" s="29">
        <v>2189.0970699999998</v>
      </c>
      <c r="O234" s="29">
        <v>0</v>
      </c>
      <c r="P234" s="29">
        <v>7.9</v>
      </c>
      <c r="Q234" s="29">
        <v>5.7</v>
      </c>
      <c r="R234" s="29">
        <v>36.369999999999997</v>
      </c>
      <c r="S234" s="29">
        <v>33.270000000000003</v>
      </c>
      <c r="T234" s="29" t="s">
        <v>51</v>
      </c>
      <c r="U234" s="29" t="s">
        <v>50</v>
      </c>
      <c r="V234" s="29" t="s">
        <v>56</v>
      </c>
      <c r="W234" s="29" t="s">
        <v>50</v>
      </c>
      <c r="X234" s="29" t="s">
        <v>50</v>
      </c>
      <c r="Y234" s="29" t="s">
        <v>50</v>
      </c>
      <c r="Z234" s="29" t="s">
        <v>50</v>
      </c>
      <c r="AA234" s="29" t="s">
        <v>50</v>
      </c>
      <c r="AB234" s="29" t="s">
        <v>50</v>
      </c>
      <c r="AC234" s="29" t="s">
        <v>50</v>
      </c>
      <c r="AD234" s="29" t="s">
        <v>50</v>
      </c>
      <c r="AE234" s="29" t="s">
        <v>973</v>
      </c>
      <c r="AF234" s="29" t="s">
        <v>50</v>
      </c>
      <c r="AG234" s="29" t="s">
        <v>51</v>
      </c>
      <c r="AH234" s="29">
        <v>0.26</v>
      </c>
      <c r="AI234" s="29" t="s">
        <v>51</v>
      </c>
      <c r="AJ234" s="29">
        <v>9.4500000000000001E-3</v>
      </c>
      <c r="AK234" s="29" t="s">
        <v>51</v>
      </c>
      <c r="AL234" s="29">
        <v>0.1462</v>
      </c>
      <c r="AM234" s="29">
        <v>1.68</v>
      </c>
      <c r="AN234" s="29" t="s">
        <v>51</v>
      </c>
      <c r="AO234" s="29">
        <v>9</v>
      </c>
      <c r="AP234" s="29">
        <v>2.6</v>
      </c>
      <c r="AQ234" s="29">
        <v>7</v>
      </c>
      <c r="AR234" s="29">
        <v>10.5</v>
      </c>
      <c r="AS234" s="29">
        <v>7.1</v>
      </c>
      <c r="AT234" s="29">
        <v>8.8000000000000007</v>
      </c>
      <c r="AU234" s="29">
        <v>4.3</v>
      </c>
      <c r="AV234" s="29">
        <v>5.4</v>
      </c>
      <c r="AW234" s="29">
        <v>9.4</v>
      </c>
      <c r="AX234" s="29">
        <v>5.7</v>
      </c>
      <c r="AY234" s="29">
        <f t="shared" si="7"/>
        <v>0.92817679558011057</v>
      </c>
      <c r="AZ234" s="29">
        <f t="shared" si="6"/>
        <v>0.43816258526189855</v>
      </c>
    </row>
    <row r="235" spans="1:52" x14ac:dyDescent="0.2">
      <c r="A235" s="47" t="s">
        <v>56</v>
      </c>
      <c r="B235" s="29" t="s">
        <v>273</v>
      </c>
      <c r="C235" s="29" t="s">
        <v>1826</v>
      </c>
      <c r="D235" s="29" t="s">
        <v>1827</v>
      </c>
      <c r="E235" s="29" t="s">
        <v>1828</v>
      </c>
      <c r="F235" s="29">
        <v>0.46391700000000002</v>
      </c>
      <c r="G235" s="29">
        <v>4.3320999999999998E-2</v>
      </c>
      <c r="H235" s="29">
        <v>1</v>
      </c>
      <c r="I235" s="29">
        <v>2</v>
      </c>
      <c r="J235" s="29">
        <v>1</v>
      </c>
      <c r="K235" s="29" t="s">
        <v>272</v>
      </c>
      <c r="L235" s="29" t="s">
        <v>1829</v>
      </c>
      <c r="M235" s="29">
        <v>0</v>
      </c>
      <c r="N235" s="29">
        <v>1565.90516</v>
      </c>
      <c r="O235" s="29">
        <v>0</v>
      </c>
      <c r="P235" s="29" t="s">
        <v>51</v>
      </c>
      <c r="Q235" s="29" t="s">
        <v>51</v>
      </c>
      <c r="R235" s="29" t="s">
        <v>51</v>
      </c>
      <c r="S235" s="29" t="s">
        <v>51</v>
      </c>
      <c r="T235" s="29" t="s">
        <v>982</v>
      </c>
      <c r="U235" s="29" t="s">
        <v>56</v>
      </c>
      <c r="V235" s="29" t="s">
        <v>56</v>
      </c>
      <c r="W235" s="29" t="s">
        <v>56</v>
      </c>
      <c r="X235" s="29" t="s">
        <v>56</v>
      </c>
      <c r="Y235" s="29" t="s">
        <v>56</v>
      </c>
      <c r="Z235" s="29" t="s">
        <v>56</v>
      </c>
      <c r="AA235" s="29" t="s">
        <v>56</v>
      </c>
      <c r="AB235" s="29" t="s">
        <v>56</v>
      </c>
      <c r="AC235" s="29" t="s">
        <v>56</v>
      </c>
      <c r="AD235" s="29" t="s">
        <v>56</v>
      </c>
      <c r="AE235" s="29" t="s">
        <v>973</v>
      </c>
      <c r="AF235" s="29" t="s">
        <v>56</v>
      </c>
      <c r="AG235" s="29" t="s">
        <v>51</v>
      </c>
      <c r="AH235" s="29">
        <v>3.46</v>
      </c>
      <c r="AI235" s="29" t="s">
        <v>51</v>
      </c>
      <c r="AJ235" s="29">
        <v>1.504E-2</v>
      </c>
      <c r="AK235" s="29" t="s">
        <v>51</v>
      </c>
      <c r="AL235" s="29">
        <v>0.20569999999999999</v>
      </c>
      <c r="AM235" s="29">
        <v>1.05</v>
      </c>
      <c r="AN235" s="29" t="s">
        <v>51</v>
      </c>
      <c r="AO235" s="29" t="s">
        <v>51</v>
      </c>
      <c r="AP235" s="29" t="s">
        <v>51</v>
      </c>
      <c r="AQ235" s="29" t="s">
        <v>51</v>
      </c>
      <c r="AR235" s="29" t="s">
        <v>51</v>
      </c>
      <c r="AS235" s="29" t="s">
        <v>51</v>
      </c>
      <c r="AT235" s="29" t="s">
        <v>51</v>
      </c>
      <c r="AU235" s="29" t="s">
        <v>51</v>
      </c>
      <c r="AV235" s="29" t="s">
        <v>51</v>
      </c>
      <c r="AW235" s="29" t="s">
        <v>51</v>
      </c>
      <c r="AX235" s="29" t="s">
        <v>51</v>
      </c>
      <c r="AY235" s="29" t="e">
        <f t="shared" si="7"/>
        <v>#DIV/0!</v>
      </c>
      <c r="AZ235" s="29" t="e">
        <f t="shared" si="6"/>
        <v>#DIV/0!</v>
      </c>
    </row>
    <row r="236" spans="1:52" x14ac:dyDescent="0.2">
      <c r="A236" s="47" t="s">
        <v>56</v>
      </c>
      <c r="B236" s="29" t="s">
        <v>275</v>
      </c>
      <c r="C236" s="29" t="s">
        <v>1830</v>
      </c>
      <c r="D236" s="29" t="s">
        <v>1831</v>
      </c>
      <c r="E236" s="29" t="s">
        <v>1832</v>
      </c>
      <c r="F236" s="29">
        <v>0.34646700000000002</v>
      </c>
      <c r="G236" s="29">
        <v>2.8051300000000001E-2</v>
      </c>
      <c r="H236" s="29">
        <v>1</v>
      </c>
      <c r="I236" s="29">
        <v>4</v>
      </c>
      <c r="J236" s="29">
        <v>1</v>
      </c>
      <c r="K236" s="29" t="s">
        <v>274</v>
      </c>
      <c r="L236" s="29" t="s">
        <v>1833</v>
      </c>
      <c r="M236" s="29">
        <v>1</v>
      </c>
      <c r="N236" s="29">
        <v>2698.4928399999999</v>
      </c>
      <c r="O236" s="29">
        <v>0</v>
      </c>
      <c r="P236" s="29">
        <v>184.2</v>
      </c>
      <c r="Q236" s="29">
        <v>231</v>
      </c>
      <c r="R236" s="29">
        <v>10.87</v>
      </c>
      <c r="S236" s="29">
        <v>21.59</v>
      </c>
      <c r="T236" s="29" t="s">
        <v>51</v>
      </c>
      <c r="U236" s="29" t="s">
        <v>50</v>
      </c>
      <c r="V236" s="29" t="s">
        <v>50</v>
      </c>
      <c r="W236" s="29" t="s">
        <v>50</v>
      </c>
      <c r="X236" s="29" t="s">
        <v>50</v>
      </c>
      <c r="Y236" s="29" t="s">
        <v>50</v>
      </c>
      <c r="Z236" s="29" t="s">
        <v>50</v>
      </c>
      <c r="AA236" s="29" t="s">
        <v>50</v>
      </c>
      <c r="AB236" s="29" t="s">
        <v>50</v>
      </c>
      <c r="AC236" s="29" t="s">
        <v>50</v>
      </c>
      <c r="AD236" s="29" t="s">
        <v>50</v>
      </c>
      <c r="AE236" s="29" t="s">
        <v>973</v>
      </c>
      <c r="AF236" s="29" t="s">
        <v>50</v>
      </c>
      <c r="AG236" s="29" t="s">
        <v>51</v>
      </c>
      <c r="AH236" s="29">
        <v>4.8099999999999996</v>
      </c>
      <c r="AI236" s="29" t="s">
        <v>51</v>
      </c>
      <c r="AJ236" s="29">
        <v>8.8470000000000007E-3</v>
      </c>
      <c r="AK236" s="29" t="s">
        <v>51</v>
      </c>
      <c r="AL236" s="29">
        <v>0.13569999999999999</v>
      </c>
      <c r="AM236" s="29">
        <v>3.31</v>
      </c>
      <c r="AN236" s="29" t="s">
        <v>51</v>
      </c>
      <c r="AO236" s="29">
        <v>153.9</v>
      </c>
      <c r="AP236" s="29">
        <v>208.8</v>
      </c>
      <c r="AQ236" s="29">
        <v>185.6</v>
      </c>
      <c r="AR236" s="29">
        <v>164.3</v>
      </c>
      <c r="AS236" s="29">
        <v>182.8</v>
      </c>
      <c r="AT236" s="29">
        <v>282.10000000000002</v>
      </c>
      <c r="AU236" s="29">
        <v>231</v>
      </c>
      <c r="AV236" s="29">
        <v>208.5</v>
      </c>
      <c r="AW236" s="29">
        <v>153.1</v>
      </c>
      <c r="AX236" s="29">
        <v>252.4</v>
      </c>
      <c r="AY236" s="29">
        <f t="shared" si="7"/>
        <v>1.2587670314943042</v>
      </c>
      <c r="AZ236" s="29">
        <f t="shared" si="6"/>
        <v>0.12769081590511558</v>
      </c>
    </row>
    <row r="237" spans="1:52" x14ac:dyDescent="0.2">
      <c r="A237" s="47" t="s">
        <v>50</v>
      </c>
      <c r="B237" s="29" t="s">
        <v>277</v>
      </c>
      <c r="C237" s="29" t="s">
        <v>1834</v>
      </c>
      <c r="D237" s="29" t="s">
        <v>1835</v>
      </c>
      <c r="E237" s="29" t="s">
        <v>1836</v>
      </c>
      <c r="F237" s="29">
        <v>2.8070800000000001E-4</v>
      </c>
      <c r="G237" s="29">
        <v>0</v>
      </c>
      <c r="H237" s="29">
        <v>1</v>
      </c>
      <c r="I237" s="29">
        <v>1</v>
      </c>
      <c r="J237" s="29">
        <v>26</v>
      </c>
      <c r="K237" s="29" t="s">
        <v>276</v>
      </c>
      <c r="L237" s="29" t="s">
        <v>1837</v>
      </c>
      <c r="M237" s="29">
        <v>0</v>
      </c>
      <c r="N237" s="29">
        <v>1850.9155800000001</v>
      </c>
      <c r="O237" s="29">
        <v>0</v>
      </c>
      <c r="P237" s="29">
        <v>2864.8</v>
      </c>
      <c r="Q237" s="29">
        <v>3005.6</v>
      </c>
      <c r="R237" s="29">
        <v>3</v>
      </c>
      <c r="S237" s="29">
        <v>2.52</v>
      </c>
      <c r="T237" s="29" t="s">
        <v>51</v>
      </c>
      <c r="U237" s="29" t="s">
        <v>50</v>
      </c>
      <c r="V237" s="29" t="s">
        <v>50</v>
      </c>
      <c r="W237" s="29" t="s">
        <v>50</v>
      </c>
      <c r="X237" s="29" t="s">
        <v>50</v>
      </c>
      <c r="Y237" s="29" t="s">
        <v>50</v>
      </c>
      <c r="Z237" s="29" t="s">
        <v>50</v>
      </c>
      <c r="AA237" s="29" t="s">
        <v>50</v>
      </c>
      <c r="AB237" s="29" t="s">
        <v>50</v>
      </c>
      <c r="AC237" s="29" t="s">
        <v>50</v>
      </c>
      <c r="AD237" s="29" t="s">
        <v>50</v>
      </c>
      <c r="AE237" s="29" t="s">
        <v>50</v>
      </c>
      <c r="AF237" s="29" t="s">
        <v>50</v>
      </c>
      <c r="AG237" s="29">
        <v>-1.63</v>
      </c>
      <c r="AH237" s="29">
        <v>7.43</v>
      </c>
      <c r="AI237" s="29">
        <v>0</v>
      </c>
      <c r="AJ237" s="29">
        <v>3.4600000000000001E-4</v>
      </c>
      <c r="AK237" s="29">
        <v>4.7349999999999999E-5</v>
      </c>
      <c r="AL237" s="29">
        <v>4.7239999999999999E-3</v>
      </c>
      <c r="AM237" s="29">
        <v>3.64</v>
      </c>
      <c r="AN237" s="29">
        <v>33</v>
      </c>
      <c r="AO237" s="29">
        <v>2859.2</v>
      </c>
      <c r="AP237" s="29">
        <v>2831.2</v>
      </c>
      <c r="AQ237" s="29">
        <v>2933.1</v>
      </c>
      <c r="AR237" s="29">
        <v>2702.2</v>
      </c>
      <c r="AS237" s="29">
        <v>2935.1</v>
      </c>
      <c r="AT237" s="29">
        <v>3005.6</v>
      </c>
      <c r="AU237" s="29">
        <v>3087</v>
      </c>
      <c r="AV237" s="29">
        <v>2946.6</v>
      </c>
      <c r="AW237" s="29">
        <v>2901.4</v>
      </c>
      <c r="AX237" s="29">
        <v>3051.4</v>
      </c>
      <c r="AY237" s="29">
        <f t="shared" si="7"/>
        <v>1.0512734208459553</v>
      </c>
      <c r="AZ237" s="29">
        <f t="shared" si="6"/>
        <v>2.3113762422966162E-2</v>
      </c>
    </row>
    <row r="238" spans="1:52" x14ac:dyDescent="0.2">
      <c r="A238" s="47" t="s">
        <v>50</v>
      </c>
      <c r="B238" s="29" t="s">
        <v>277</v>
      </c>
      <c r="C238" s="29" t="s">
        <v>1838</v>
      </c>
      <c r="D238" s="29" t="s">
        <v>1839</v>
      </c>
      <c r="E238" s="29" t="s">
        <v>1840</v>
      </c>
      <c r="F238" s="29">
        <v>9.2701999999999993E-3</v>
      </c>
      <c r="G238" s="29">
        <v>4.817E-4</v>
      </c>
      <c r="H238" s="29">
        <v>1</v>
      </c>
      <c r="I238" s="29">
        <v>2</v>
      </c>
      <c r="J238" s="29">
        <v>2</v>
      </c>
      <c r="K238" s="29" t="s">
        <v>276</v>
      </c>
      <c r="L238" s="29" t="s">
        <v>1841</v>
      </c>
      <c r="M238" s="29">
        <v>0</v>
      </c>
      <c r="N238" s="29">
        <v>2300.1389899999999</v>
      </c>
      <c r="O238" s="29">
        <v>0</v>
      </c>
      <c r="P238" s="29" t="s">
        <v>51</v>
      </c>
      <c r="Q238" s="29" t="s">
        <v>51</v>
      </c>
      <c r="R238" s="29" t="s">
        <v>51</v>
      </c>
      <c r="S238" s="29" t="s">
        <v>51</v>
      </c>
      <c r="T238" s="29" t="s">
        <v>982</v>
      </c>
      <c r="U238" s="29" t="s">
        <v>50</v>
      </c>
      <c r="V238" s="29" t="s">
        <v>50</v>
      </c>
      <c r="W238" s="29" t="s">
        <v>50</v>
      </c>
      <c r="X238" s="29" t="s">
        <v>50</v>
      </c>
      <c r="Y238" s="29" t="s">
        <v>50</v>
      </c>
      <c r="Z238" s="29" t="s">
        <v>50</v>
      </c>
      <c r="AA238" s="29" t="s">
        <v>50</v>
      </c>
      <c r="AB238" s="29" t="s">
        <v>50</v>
      </c>
      <c r="AC238" s="29" t="s">
        <v>50</v>
      </c>
      <c r="AD238" s="29" t="s">
        <v>50</v>
      </c>
      <c r="AE238" s="29" t="s">
        <v>1003</v>
      </c>
      <c r="AF238" s="29" t="s">
        <v>50</v>
      </c>
      <c r="AG238" s="29">
        <v>0.46</v>
      </c>
      <c r="AH238" s="29">
        <v>-0.61</v>
      </c>
      <c r="AI238" s="29">
        <v>8.9679999999999996E-2</v>
      </c>
      <c r="AJ238" s="29">
        <v>1.059E-4</v>
      </c>
      <c r="AK238" s="29">
        <v>0.60060000000000002</v>
      </c>
      <c r="AL238" s="29">
        <v>1.474E-3</v>
      </c>
      <c r="AM238" s="29">
        <v>2.62</v>
      </c>
      <c r="AN238" s="29">
        <v>7</v>
      </c>
      <c r="AO238" s="29" t="s">
        <v>51</v>
      </c>
      <c r="AP238" s="29" t="s">
        <v>51</v>
      </c>
      <c r="AQ238" s="29" t="s">
        <v>51</v>
      </c>
      <c r="AR238" s="29" t="s">
        <v>51</v>
      </c>
      <c r="AS238" s="29" t="s">
        <v>51</v>
      </c>
      <c r="AT238" s="29" t="s">
        <v>51</v>
      </c>
      <c r="AU238" s="29" t="s">
        <v>51</v>
      </c>
      <c r="AV238" s="29" t="s">
        <v>51</v>
      </c>
      <c r="AW238" s="29" t="s">
        <v>51</v>
      </c>
      <c r="AX238" s="29" t="s">
        <v>51</v>
      </c>
      <c r="AY238" s="29" t="e">
        <f t="shared" si="7"/>
        <v>#DIV/0!</v>
      </c>
      <c r="AZ238" s="29" t="e">
        <f t="shared" si="6"/>
        <v>#DIV/0!</v>
      </c>
    </row>
    <row r="239" spans="1:52" x14ac:dyDescent="0.2">
      <c r="A239" s="47" t="s">
        <v>50</v>
      </c>
      <c r="B239" s="29" t="s">
        <v>277</v>
      </c>
      <c r="C239" s="29" t="s">
        <v>1838</v>
      </c>
      <c r="D239" s="29" t="s">
        <v>1842</v>
      </c>
      <c r="E239" s="29" t="s">
        <v>1840</v>
      </c>
      <c r="F239" s="29">
        <v>2.3753599999999999E-6</v>
      </c>
      <c r="G239" s="29">
        <v>0</v>
      </c>
      <c r="H239" s="29">
        <v>1</v>
      </c>
      <c r="I239" s="29">
        <v>2</v>
      </c>
      <c r="J239" s="29">
        <v>24</v>
      </c>
      <c r="K239" s="29" t="s">
        <v>276</v>
      </c>
      <c r="L239" s="29" t="s">
        <v>1841</v>
      </c>
      <c r="M239" s="29">
        <v>0</v>
      </c>
      <c r="N239" s="29">
        <v>2299.1549799999998</v>
      </c>
      <c r="O239" s="29">
        <v>0</v>
      </c>
      <c r="P239" s="29">
        <v>1085.4000000000001</v>
      </c>
      <c r="Q239" s="29">
        <v>1093.9000000000001</v>
      </c>
      <c r="R239" s="29">
        <v>3.17</v>
      </c>
      <c r="S239" s="29">
        <v>3.52</v>
      </c>
      <c r="T239" s="29" t="s">
        <v>51</v>
      </c>
      <c r="U239" s="29" t="s">
        <v>50</v>
      </c>
      <c r="V239" s="29" t="s">
        <v>50</v>
      </c>
      <c r="W239" s="29" t="s">
        <v>50</v>
      </c>
      <c r="X239" s="29" t="s">
        <v>50</v>
      </c>
      <c r="Y239" s="29" t="s">
        <v>50</v>
      </c>
      <c r="Z239" s="29" t="s">
        <v>50</v>
      </c>
      <c r="AA239" s="29" t="s">
        <v>50</v>
      </c>
      <c r="AB239" s="29" t="s">
        <v>50</v>
      </c>
      <c r="AC239" s="29" t="s">
        <v>50</v>
      </c>
      <c r="AD239" s="29" t="s">
        <v>50</v>
      </c>
      <c r="AE239" s="29" t="s">
        <v>50</v>
      </c>
      <c r="AF239" s="29" t="s">
        <v>50</v>
      </c>
      <c r="AG239" s="29">
        <v>-1.1000000000000001</v>
      </c>
      <c r="AH239" s="29">
        <v>-0.03</v>
      </c>
      <c r="AI239" s="29">
        <v>0</v>
      </c>
      <c r="AJ239" s="29">
        <v>0</v>
      </c>
      <c r="AK239" s="29">
        <v>1.4190000000000001E-4</v>
      </c>
      <c r="AL239" s="29">
        <v>3.3729999999999998E-7</v>
      </c>
      <c r="AM239" s="29">
        <v>4.5999999999999996</v>
      </c>
      <c r="AN239" s="29">
        <v>9</v>
      </c>
      <c r="AO239" s="29">
        <v>1071.5999999999999</v>
      </c>
      <c r="AP239" s="29">
        <v>1089.7</v>
      </c>
      <c r="AQ239" s="29">
        <v>1165.8</v>
      </c>
      <c r="AR239" s="29">
        <v>1078.7</v>
      </c>
      <c r="AS239" s="29">
        <v>1084.5999999999999</v>
      </c>
      <c r="AT239" s="29">
        <v>1053.5</v>
      </c>
      <c r="AU239" s="29">
        <v>1093.9000000000001</v>
      </c>
      <c r="AV239" s="29">
        <v>1096.3</v>
      </c>
      <c r="AW239" s="29">
        <v>1088.3</v>
      </c>
      <c r="AX239" s="29">
        <v>1160.4000000000001</v>
      </c>
      <c r="AY239" s="29">
        <f t="shared" si="7"/>
        <v>1.0003642721841761</v>
      </c>
      <c r="AZ239" s="29">
        <f t="shared" si="6"/>
        <v>0.98721599293294182</v>
      </c>
    </row>
    <row r="240" spans="1:52" x14ac:dyDescent="0.2">
      <c r="A240" s="47" t="s">
        <v>50</v>
      </c>
      <c r="B240" s="29" t="s">
        <v>277</v>
      </c>
      <c r="C240" s="29" t="s">
        <v>1843</v>
      </c>
      <c r="D240" s="29" t="s">
        <v>1844</v>
      </c>
      <c r="E240" s="29" t="s">
        <v>1836</v>
      </c>
      <c r="F240" s="29">
        <v>1.5449799999999998E-8</v>
      </c>
      <c r="G240" s="29">
        <v>0</v>
      </c>
      <c r="H240" s="29">
        <v>1</v>
      </c>
      <c r="I240" s="29">
        <v>1</v>
      </c>
      <c r="J240" s="29">
        <v>8</v>
      </c>
      <c r="K240" s="29" t="s">
        <v>276</v>
      </c>
      <c r="L240" s="29" t="s">
        <v>1845</v>
      </c>
      <c r="M240" s="29">
        <v>0</v>
      </c>
      <c r="N240" s="29">
        <v>2982.3817399999998</v>
      </c>
      <c r="O240" s="29">
        <v>0</v>
      </c>
      <c r="P240" s="29">
        <v>184.1</v>
      </c>
      <c r="Q240" s="29">
        <v>193.7</v>
      </c>
      <c r="R240" s="29">
        <v>7.36</v>
      </c>
      <c r="S240" s="29">
        <v>7.5</v>
      </c>
      <c r="T240" s="29" t="s">
        <v>51</v>
      </c>
      <c r="U240" s="29" t="s">
        <v>50</v>
      </c>
      <c r="V240" s="29" t="s">
        <v>50</v>
      </c>
      <c r="W240" s="29" t="s">
        <v>50</v>
      </c>
      <c r="X240" s="29" t="s">
        <v>50</v>
      </c>
      <c r="Y240" s="29" t="s">
        <v>50</v>
      </c>
      <c r="Z240" s="29" t="s">
        <v>50</v>
      </c>
      <c r="AA240" s="29" t="s">
        <v>50</v>
      </c>
      <c r="AB240" s="29" t="s">
        <v>50</v>
      </c>
      <c r="AC240" s="29" t="s">
        <v>50</v>
      </c>
      <c r="AD240" s="29" t="s">
        <v>50</v>
      </c>
      <c r="AE240" s="29" t="s">
        <v>50</v>
      </c>
      <c r="AF240" s="29" t="s">
        <v>50</v>
      </c>
      <c r="AG240" s="29">
        <v>11.95</v>
      </c>
      <c r="AH240" s="29">
        <v>11.95</v>
      </c>
      <c r="AI240" s="29">
        <v>0</v>
      </c>
      <c r="AJ240" s="29">
        <v>0</v>
      </c>
      <c r="AK240" s="29">
        <v>1.3679999999999999E-5</v>
      </c>
      <c r="AL240" s="29">
        <v>5.8839999999999995E-7</v>
      </c>
      <c r="AM240" s="29">
        <v>6.3</v>
      </c>
      <c r="AN240" s="29">
        <v>38</v>
      </c>
      <c r="AO240" s="29">
        <v>202.7</v>
      </c>
      <c r="AP240" s="29">
        <v>180.1</v>
      </c>
      <c r="AQ240" s="29">
        <v>190.9</v>
      </c>
      <c r="AR240" s="29">
        <v>166.9</v>
      </c>
      <c r="AS240" s="29">
        <v>170.3</v>
      </c>
      <c r="AT240" s="29">
        <v>193.7</v>
      </c>
      <c r="AU240" s="29">
        <v>199.3</v>
      </c>
      <c r="AV240" s="29">
        <v>164.4</v>
      </c>
      <c r="AW240" s="29">
        <v>189.5</v>
      </c>
      <c r="AX240" s="29">
        <v>197.3</v>
      </c>
      <c r="AY240" s="29">
        <f t="shared" si="7"/>
        <v>1.03655725107037</v>
      </c>
      <c r="AZ240" s="29">
        <f t="shared" si="6"/>
        <v>0.55734459454234542</v>
      </c>
    </row>
    <row r="241" spans="1:52" x14ac:dyDescent="0.2">
      <c r="A241" s="47" t="s">
        <v>50</v>
      </c>
      <c r="B241" s="29" t="s">
        <v>277</v>
      </c>
      <c r="C241" s="29" t="s">
        <v>1843</v>
      </c>
      <c r="D241" s="29" t="s">
        <v>1846</v>
      </c>
      <c r="E241" s="29" t="s">
        <v>1836</v>
      </c>
      <c r="F241" s="29">
        <v>3.42313E-8</v>
      </c>
      <c r="G241" s="29">
        <v>0</v>
      </c>
      <c r="H241" s="29">
        <v>1</v>
      </c>
      <c r="I241" s="29">
        <v>1</v>
      </c>
      <c r="J241" s="29">
        <v>29</v>
      </c>
      <c r="K241" s="29" t="s">
        <v>276</v>
      </c>
      <c r="L241" s="29" t="s">
        <v>1845</v>
      </c>
      <c r="M241" s="29">
        <v>0</v>
      </c>
      <c r="N241" s="29">
        <v>2981.3977199999999</v>
      </c>
      <c r="O241" s="29">
        <v>0</v>
      </c>
      <c r="P241" s="29">
        <v>617</v>
      </c>
      <c r="Q241" s="29">
        <v>630.9</v>
      </c>
      <c r="R241" s="29">
        <v>11.09</v>
      </c>
      <c r="S241" s="29">
        <v>4.92</v>
      </c>
      <c r="T241" s="29" t="s">
        <v>51</v>
      </c>
      <c r="U241" s="29" t="s">
        <v>50</v>
      </c>
      <c r="V241" s="29" t="s">
        <v>50</v>
      </c>
      <c r="W241" s="29" t="s">
        <v>50</v>
      </c>
      <c r="X241" s="29" t="s">
        <v>50</v>
      </c>
      <c r="Y241" s="29" t="s">
        <v>50</v>
      </c>
      <c r="Z241" s="29" t="s">
        <v>50</v>
      </c>
      <c r="AA241" s="29" t="s">
        <v>50</v>
      </c>
      <c r="AB241" s="29" t="s">
        <v>50</v>
      </c>
      <c r="AC241" s="29" t="s">
        <v>50</v>
      </c>
      <c r="AD241" s="29" t="s">
        <v>50</v>
      </c>
      <c r="AE241" s="29" t="s">
        <v>50</v>
      </c>
      <c r="AF241" s="29" t="s">
        <v>50</v>
      </c>
      <c r="AG241" s="29">
        <v>2.1800000000000002</v>
      </c>
      <c r="AH241" s="29">
        <v>0.59</v>
      </c>
      <c r="AI241" s="29">
        <v>0</v>
      </c>
      <c r="AJ241" s="29">
        <v>0</v>
      </c>
      <c r="AK241" s="29">
        <v>6.5569999999999996E-9</v>
      </c>
      <c r="AL241" s="29">
        <v>2.7729999999999998E-7</v>
      </c>
      <c r="AM241" s="29">
        <v>6.25</v>
      </c>
      <c r="AN241" s="29">
        <v>53</v>
      </c>
      <c r="AO241" s="29">
        <v>603</v>
      </c>
      <c r="AP241" s="29">
        <v>747.4</v>
      </c>
      <c r="AQ241" s="29">
        <v>631.4</v>
      </c>
      <c r="AR241" s="29">
        <v>562.20000000000005</v>
      </c>
      <c r="AS241" s="29">
        <v>559.79999999999995</v>
      </c>
      <c r="AT241" s="29">
        <v>627.29999999999995</v>
      </c>
      <c r="AU241" s="29">
        <v>662.7</v>
      </c>
      <c r="AV241" s="29">
        <v>630.9</v>
      </c>
      <c r="AW241" s="29">
        <v>686.5</v>
      </c>
      <c r="AX241" s="29">
        <v>606.5</v>
      </c>
      <c r="AY241" s="29">
        <f t="shared" si="7"/>
        <v>1.0354726464334041</v>
      </c>
      <c r="AZ241" s="29">
        <f t="shared" si="6"/>
        <v>0.55129102291808973</v>
      </c>
    </row>
    <row r="242" spans="1:52" x14ac:dyDescent="0.2">
      <c r="A242" s="47" t="s">
        <v>50</v>
      </c>
      <c r="B242" s="29" t="s">
        <v>279</v>
      </c>
      <c r="C242" s="29" t="s">
        <v>1847</v>
      </c>
      <c r="D242" s="29" t="s">
        <v>1848</v>
      </c>
      <c r="E242" s="29" t="s">
        <v>1849</v>
      </c>
      <c r="F242" s="29">
        <v>1.1148E-2</v>
      </c>
      <c r="G242" s="29">
        <v>5.5189300000000002E-4</v>
      </c>
      <c r="H242" s="29">
        <v>1</v>
      </c>
      <c r="I242" s="29">
        <v>1</v>
      </c>
      <c r="J242" s="29">
        <v>8</v>
      </c>
      <c r="K242" s="29" t="s">
        <v>278</v>
      </c>
      <c r="L242" s="29" t="s">
        <v>1850</v>
      </c>
      <c r="M242" s="29">
        <v>0</v>
      </c>
      <c r="N242" s="29">
        <v>1906.1090099999999</v>
      </c>
      <c r="O242" s="29">
        <v>0</v>
      </c>
      <c r="P242" s="29">
        <v>424.2</v>
      </c>
      <c r="Q242" s="29">
        <v>402</v>
      </c>
      <c r="R242" s="29">
        <v>6.99</v>
      </c>
      <c r="S242" s="29">
        <v>10.119999999999999</v>
      </c>
      <c r="T242" s="29" t="s">
        <v>51</v>
      </c>
      <c r="U242" s="29" t="s">
        <v>50</v>
      </c>
      <c r="V242" s="29" t="s">
        <v>50</v>
      </c>
      <c r="W242" s="29" t="s">
        <v>50</v>
      </c>
      <c r="X242" s="29" t="s">
        <v>50</v>
      </c>
      <c r="Y242" s="29" t="s">
        <v>50</v>
      </c>
      <c r="Z242" s="29" t="s">
        <v>50</v>
      </c>
      <c r="AA242" s="29" t="s">
        <v>50</v>
      </c>
      <c r="AB242" s="29" t="s">
        <v>50</v>
      </c>
      <c r="AC242" s="29" t="s">
        <v>50</v>
      </c>
      <c r="AD242" s="29" t="s">
        <v>50</v>
      </c>
      <c r="AE242" s="29" t="s">
        <v>50</v>
      </c>
      <c r="AF242" s="29" t="s">
        <v>50</v>
      </c>
      <c r="AG242" s="29">
        <v>-0.43</v>
      </c>
      <c r="AH242" s="29">
        <v>-1.8</v>
      </c>
      <c r="AI242" s="29">
        <v>1.8569999999999999E-4</v>
      </c>
      <c r="AJ242" s="29">
        <v>7.1650000000000001E-4</v>
      </c>
      <c r="AK242" s="29">
        <v>2.8670000000000002E-3</v>
      </c>
      <c r="AL242" s="29">
        <v>1.082E-2</v>
      </c>
      <c r="AM242" s="29">
        <v>3.56</v>
      </c>
      <c r="AN242" s="29">
        <v>11</v>
      </c>
      <c r="AO242" s="29">
        <v>416.4</v>
      </c>
      <c r="AP242" s="29">
        <v>436.6</v>
      </c>
      <c r="AQ242" s="29">
        <v>476.2</v>
      </c>
      <c r="AR242" s="29">
        <v>393.8</v>
      </c>
      <c r="AS242" s="29">
        <v>400.9</v>
      </c>
      <c r="AT242" s="29">
        <v>402</v>
      </c>
      <c r="AU242" s="29">
        <v>431.4</v>
      </c>
      <c r="AV242" s="29">
        <v>391</v>
      </c>
      <c r="AW242" s="29">
        <v>468</v>
      </c>
      <c r="AX242" s="29">
        <v>358.5</v>
      </c>
      <c r="AY242" s="29">
        <f t="shared" si="7"/>
        <v>0.96562926691463813</v>
      </c>
      <c r="AZ242" s="29">
        <f t="shared" si="6"/>
        <v>0.6070926435038988</v>
      </c>
    </row>
    <row r="243" spans="1:52" x14ac:dyDescent="0.2">
      <c r="A243" s="47" t="s">
        <v>56</v>
      </c>
      <c r="B243" s="29" t="s">
        <v>281</v>
      </c>
      <c r="C243" s="29" t="s">
        <v>1851</v>
      </c>
      <c r="D243" s="29" t="s">
        <v>1852</v>
      </c>
      <c r="E243" s="29" t="s">
        <v>1853</v>
      </c>
      <c r="F243" s="29">
        <v>0.29863600000000001</v>
      </c>
      <c r="G243" s="29">
        <v>2.2852600000000001E-2</v>
      </c>
      <c r="H243" s="29">
        <v>1</v>
      </c>
      <c r="I243" s="29">
        <v>1</v>
      </c>
      <c r="J243" s="29">
        <v>1</v>
      </c>
      <c r="K243" s="29" t="s">
        <v>280</v>
      </c>
      <c r="L243" s="29" t="s">
        <v>1854</v>
      </c>
      <c r="M243" s="29">
        <v>0</v>
      </c>
      <c r="N243" s="29">
        <v>2385.2913400000002</v>
      </c>
      <c r="O243" s="29">
        <v>0</v>
      </c>
      <c r="P243" s="29">
        <v>118.1</v>
      </c>
      <c r="Q243" s="29">
        <v>129</v>
      </c>
      <c r="R243" s="29">
        <v>17.62</v>
      </c>
      <c r="S243" s="29">
        <v>14.94</v>
      </c>
      <c r="T243" s="29" t="s">
        <v>51</v>
      </c>
      <c r="U243" s="29" t="s">
        <v>50</v>
      </c>
      <c r="V243" s="29" t="s">
        <v>50</v>
      </c>
      <c r="W243" s="29" t="s">
        <v>50</v>
      </c>
      <c r="X243" s="29" t="s">
        <v>50</v>
      </c>
      <c r="Y243" s="29" t="s">
        <v>50</v>
      </c>
      <c r="Z243" s="29" t="s">
        <v>50</v>
      </c>
      <c r="AA243" s="29" t="s">
        <v>50</v>
      </c>
      <c r="AB243" s="29" t="s">
        <v>50</v>
      </c>
      <c r="AC243" s="29" t="s">
        <v>50</v>
      </c>
      <c r="AD243" s="29" t="s">
        <v>50</v>
      </c>
      <c r="AE243" s="29" t="s">
        <v>973</v>
      </c>
      <c r="AF243" s="29" t="s">
        <v>50</v>
      </c>
      <c r="AG243" s="29" t="s">
        <v>51</v>
      </c>
      <c r="AH243" s="29">
        <v>8.48</v>
      </c>
      <c r="AI243" s="29" t="s">
        <v>51</v>
      </c>
      <c r="AJ243" s="29">
        <v>7.1989999999999997E-3</v>
      </c>
      <c r="AK243" s="29" t="s">
        <v>51</v>
      </c>
      <c r="AL243" s="29">
        <v>0.1101</v>
      </c>
      <c r="AM243" s="29">
        <v>3.41</v>
      </c>
      <c r="AN243" s="29" t="s">
        <v>51</v>
      </c>
      <c r="AO243" s="29">
        <v>94.9</v>
      </c>
      <c r="AP243" s="29">
        <v>155.9</v>
      </c>
      <c r="AQ243" s="29">
        <v>127.1</v>
      </c>
      <c r="AR243" s="29">
        <v>108.7</v>
      </c>
      <c r="AS243" s="29">
        <v>109.8</v>
      </c>
      <c r="AT243" s="29">
        <v>164.1</v>
      </c>
      <c r="AU243" s="29">
        <v>112</v>
      </c>
      <c r="AV243" s="29">
        <v>143.5</v>
      </c>
      <c r="AW243" s="29">
        <v>129</v>
      </c>
      <c r="AX243" s="29">
        <v>123.6</v>
      </c>
      <c r="AY243" s="29">
        <f t="shared" si="7"/>
        <v>1.1270959087860497</v>
      </c>
      <c r="AZ243" s="29">
        <f t="shared" si="6"/>
        <v>0.44571545136249369</v>
      </c>
    </row>
    <row r="244" spans="1:52" x14ac:dyDescent="0.2">
      <c r="A244" s="47" t="s">
        <v>50</v>
      </c>
      <c r="B244" s="29" t="s">
        <v>283</v>
      </c>
      <c r="C244" s="29" t="s">
        <v>1855</v>
      </c>
      <c r="D244" s="29" t="s">
        <v>1856</v>
      </c>
      <c r="E244" s="29" t="s">
        <v>1857</v>
      </c>
      <c r="F244" s="29">
        <v>2.8496799999999999E-2</v>
      </c>
      <c r="G244" s="29">
        <v>1.31975E-3</v>
      </c>
      <c r="H244" s="29">
        <v>1</v>
      </c>
      <c r="I244" s="29">
        <v>1</v>
      </c>
      <c r="J244" s="29">
        <v>2</v>
      </c>
      <c r="K244" s="29" t="s">
        <v>282</v>
      </c>
      <c r="L244" s="29" t="s">
        <v>1858</v>
      </c>
      <c r="M244" s="29">
        <v>0</v>
      </c>
      <c r="N244" s="29">
        <v>1812.8788</v>
      </c>
      <c r="O244" s="29">
        <v>0</v>
      </c>
      <c r="P244" s="29">
        <v>117.4</v>
      </c>
      <c r="Q244" s="29">
        <v>115.7</v>
      </c>
      <c r="R244" s="29">
        <v>10.67</v>
      </c>
      <c r="S244" s="29">
        <v>16.73</v>
      </c>
      <c r="T244" s="29" t="s">
        <v>51</v>
      </c>
      <c r="U244" s="29" t="s">
        <v>50</v>
      </c>
      <c r="V244" s="29" t="s">
        <v>50</v>
      </c>
      <c r="W244" s="29" t="s">
        <v>50</v>
      </c>
      <c r="X244" s="29" t="s">
        <v>50</v>
      </c>
      <c r="Y244" s="29" t="s">
        <v>50</v>
      </c>
      <c r="Z244" s="29" t="s">
        <v>50</v>
      </c>
      <c r="AA244" s="29" t="s">
        <v>50</v>
      </c>
      <c r="AB244" s="29" t="s">
        <v>50</v>
      </c>
      <c r="AC244" s="29" t="s">
        <v>50</v>
      </c>
      <c r="AD244" s="29" t="s">
        <v>50</v>
      </c>
      <c r="AE244" s="29" t="s">
        <v>50</v>
      </c>
      <c r="AF244" s="29" t="s">
        <v>50</v>
      </c>
      <c r="AG244" s="29">
        <v>-1.06</v>
      </c>
      <c r="AH244" s="29">
        <v>-1.06</v>
      </c>
      <c r="AI244" s="29">
        <v>4.0959999999999998E-4</v>
      </c>
      <c r="AJ244" s="29">
        <v>5.733E-4</v>
      </c>
      <c r="AK244" s="29">
        <v>8.2179999999999996E-3</v>
      </c>
      <c r="AL244" s="29">
        <v>8.2430000000000003E-3</v>
      </c>
      <c r="AM244" s="29">
        <v>2.21</v>
      </c>
      <c r="AN244" s="29">
        <v>0</v>
      </c>
      <c r="AO244" s="29">
        <v>91.7</v>
      </c>
      <c r="AP244" s="29">
        <v>119.4</v>
      </c>
      <c r="AQ244" s="29">
        <v>121.4</v>
      </c>
      <c r="AR244" s="29">
        <v>115.4</v>
      </c>
      <c r="AS244" s="29">
        <v>120</v>
      </c>
      <c r="AT244" s="29">
        <v>149.69999999999999</v>
      </c>
      <c r="AU244" s="29">
        <v>98.3</v>
      </c>
      <c r="AV244" s="29">
        <v>122.9</v>
      </c>
      <c r="AW244" s="29">
        <v>115.7</v>
      </c>
      <c r="AX244" s="29">
        <v>105.9</v>
      </c>
      <c r="AY244" s="29">
        <f t="shared" si="7"/>
        <v>1.0433174854727945</v>
      </c>
      <c r="AZ244" s="29">
        <f t="shared" si="6"/>
        <v>0.74203630964401412</v>
      </c>
    </row>
    <row r="245" spans="1:52" x14ac:dyDescent="0.2">
      <c r="A245" s="47" t="s">
        <v>50</v>
      </c>
      <c r="B245" s="29" t="s">
        <v>283</v>
      </c>
      <c r="C245" s="29" t="s">
        <v>1855</v>
      </c>
      <c r="D245" s="29" t="s">
        <v>1859</v>
      </c>
      <c r="E245" s="29" t="s">
        <v>1860</v>
      </c>
      <c r="F245" s="29">
        <v>2.2041700000000001E-3</v>
      </c>
      <c r="G245" s="29">
        <v>1.8886099999999999E-4</v>
      </c>
      <c r="H245" s="29">
        <v>1</v>
      </c>
      <c r="I245" s="29">
        <v>1</v>
      </c>
      <c r="J245" s="29">
        <v>21</v>
      </c>
      <c r="K245" s="29" t="s">
        <v>282</v>
      </c>
      <c r="L245" s="29" t="s">
        <v>1858</v>
      </c>
      <c r="M245" s="29">
        <v>0</v>
      </c>
      <c r="N245" s="29">
        <v>1811.8947900000001</v>
      </c>
      <c r="O245" s="29">
        <v>0</v>
      </c>
      <c r="P245" s="29">
        <v>870.7</v>
      </c>
      <c r="Q245" s="29">
        <v>877.1</v>
      </c>
      <c r="R245" s="29">
        <v>3.55</v>
      </c>
      <c r="S245" s="29">
        <v>3.9</v>
      </c>
      <c r="T245" s="29" t="s">
        <v>51</v>
      </c>
      <c r="U245" s="29" t="s">
        <v>50</v>
      </c>
      <c r="V245" s="29" t="s">
        <v>50</v>
      </c>
      <c r="W245" s="29" t="s">
        <v>50</v>
      </c>
      <c r="X245" s="29" t="s">
        <v>50</v>
      </c>
      <c r="Y245" s="29" t="s">
        <v>50</v>
      </c>
      <c r="Z245" s="29" t="s">
        <v>50</v>
      </c>
      <c r="AA245" s="29" t="s">
        <v>50</v>
      </c>
      <c r="AB245" s="29" t="s">
        <v>50</v>
      </c>
      <c r="AC245" s="29" t="s">
        <v>50</v>
      </c>
      <c r="AD245" s="29" t="s">
        <v>50</v>
      </c>
      <c r="AE245" s="29" t="s">
        <v>50</v>
      </c>
      <c r="AF245" s="29" t="s">
        <v>50</v>
      </c>
      <c r="AG245" s="29">
        <v>2.2599999999999998</v>
      </c>
      <c r="AH245" s="29">
        <v>0.17</v>
      </c>
      <c r="AI245" s="29">
        <v>4.2710000000000003E-5</v>
      </c>
      <c r="AJ245" s="29">
        <v>5.733E-4</v>
      </c>
      <c r="AK245" s="29">
        <v>4.7249999999999999E-4</v>
      </c>
      <c r="AL245" s="29">
        <v>8.1840000000000003E-3</v>
      </c>
      <c r="AM245" s="29">
        <v>3.61</v>
      </c>
      <c r="AN245" s="29">
        <v>25</v>
      </c>
      <c r="AO245" s="29">
        <v>878.6</v>
      </c>
      <c r="AP245" s="29">
        <v>895.5</v>
      </c>
      <c r="AQ245" s="29">
        <v>941.4</v>
      </c>
      <c r="AR245" s="29">
        <v>862.6</v>
      </c>
      <c r="AS245" s="29">
        <v>860.5</v>
      </c>
      <c r="AT245" s="29">
        <v>897.8</v>
      </c>
      <c r="AU245" s="29">
        <v>903.1</v>
      </c>
      <c r="AV245" s="29">
        <v>877.1</v>
      </c>
      <c r="AW245" s="29">
        <v>824.7</v>
      </c>
      <c r="AX245" s="29">
        <v>844.9</v>
      </c>
      <c r="AY245" s="29">
        <f t="shared" si="7"/>
        <v>0.97949803992249795</v>
      </c>
      <c r="AZ245" s="29">
        <f t="shared" si="6"/>
        <v>0.29562042555467494</v>
      </c>
    </row>
    <row r="246" spans="1:52" x14ac:dyDescent="0.2">
      <c r="A246" s="47" t="s">
        <v>50</v>
      </c>
      <c r="B246" s="29" t="s">
        <v>283</v>
      </c>
      <c r="C246" s="29" t="s">
        <v>1861</v>
      </c>
      <c r="D246" s="29" t="s">
        <v>1862</v>
      </c>
      <c r="E246" s="29" t="s">
        <v>1860</v>
      </c>
      <c r="F246" s="29">
        <v>3.6542E-7</v>
      </c>
      <c r="G246" s="29">
        <v>0</v>
      </c>
      <c r="H246" s="29">
        <v>1</v>
      </c>
      <c r="I246" s="29">
        <v>1</v>
      </c>
      <c r="J246" s="29">
        <v>8</v>
      </c>
      <c r="K246" s="29" t="s">
        <v>282</v>
      </c>
      <c r="L246" s="29" t="s">
        <v>1863</v>
      </c>
      <c r="M246" s="29">
        <v>0</v>
      </c>
      <c r="N246" s="29">
        <v>2173.2066</v>
      </c>
      <c r="O246" s="29">
        <v>0</v>
      </c>
      <c r="P246" s="29">
        <v>108.2</v>
      </c>
      <c r="Q246" s="29">
        <v>112.1</v>
      </c>
      <c r="R246" s="29">
        <v>10.029999999999999</v>
      </c>
      <c r="S246" s="29">
        <v>5.26</v>
      </c>
      <c r="T246" s="29" t="s">
        <v>51</v>
      </c>
      <c r="U246" s="29" t="s">
        <v>50</v>
      </c>
      <c r="V246" s="29" t="s">
        <v>50</v>
      </c>
      <c r="W246" s="29" t="s">
        <v>50</v>
      </c>
      <c r="X246" s="29" t="s">
        <v>50</v>
      </c>
      <c r="Y246" s="29" t="s">
        <v>50</v>
      </c>
      <c r="Z246" s="29" t="s">
        <v>50</v>
      </c>
      <c r="AA246" s="29" t="s">
        <v>50</v>
      </c>
      <c r="AB246" s="29" t="s">
        <v>50</v>
      </c>
      <c r="AC246" s="29" t="s">
        <v>50</v>
      </c>
      <c r="AD246" s="29" t="s">
        <v>50</v>
      </c>
      <c r="AE246" s="29" t="s">
        <v>50</v>
      </c>
      <c r="AF246" s="29" t="s">
        <v>50</v>
      </c>
      <c r="AG246" s="29">
        <v>0.15</v>
      </c>
      <c r="AH246" s="29">
        <v>1.7</v>
      </c>
      <c r="AI246" s="29">
        <v>0</v>
      </c>
      <c r="AJ246" s="29">
        <v>0</v>
      </c>
      <c r="AK246" s="29">
        <v>1.183E-4</v>
      </c>
      <c r="AL246" s="29">
        <v>6.6860000000000004E-8</v>
      </c>
      <c r="AM246" s="29">
        <v>5.76</v>
      </c>
      <c r="AN246" s="29">
        <v>8</v>
      </c>
      <c r="AO246" s="29">
        <v>123.9</v>
      </c>
      <c r="AP246" s="29">
        <v>114.5</v>
      </c>
      <c r="AQ246" s="29">
        <v>120</v>
      </c>
      <c r="AR246" s="29">
        <v>97.6</v>
      </c>
      <c r="AS246" s="29">
        <v>101.1</v>
      </c>
      <c r="AT246" s="29">
        <v>122.3</v>
      </c>
      <c r="AU246" s="29">
        <v>107.5</v>
      </c>
      <c r="AV246" s="29">
        <v>109.6</v>
      </c>
      <c r="AW246" s="29">
        <v>116.9</v>
      </c>
      <c r="AX246" s="29">
        <v>112.1</v>
      </c>
      <c r="AY246" s="29">
        <f t="shared" si="7"/>
        <v>1.0202836115598635</v>
      </c>
      <c r="AZ246" s="29">
        <f t="shared" si="6"/>
        <v>0.70727397384043145</v>
      </c>
    </row>
    <row r="247" spans="1:52" x14ac:dyDescent="0.2">
      <c r="A247" s="47" t="s">
        <v>50</v>
      </c>
      <c r="B247" s="29" t="s">
        <v>283</v>
      </c>
      <c r="C247" s="29" t="s">
        <v>1861</v>
      </c>
      <c r="D247" s="29" t="s">
        <v>1034</v>
      </c>
      <c r="E247" s="29" t="s">
        <v>1864</v>
      </c>
      <c r="F247" s="29">
        <v>5.5691300000000002E-8</v>
      </c>
      <c r="G247" s="29">
        <v>0</v>
      </c>
      <c r="H247" s="29">
        <v>1</v>
      </c>
      <c r="I247" s="29">
        <v>1</v>
      </c>
      <c r="J247" s="29">
        <v>8</v>
      </c>
      <c r="K247" s="29" t="s">
        <v>282</v>
      </c>
      <c r="L247" s="29" t="s">
        <v>1863</v>
      </c>
      <c r="M247" s="29">
        <v>0</v>
      </c>
      <c r="N247" s="29">
        <v>2172.2225800000001</v>
      </c>
      <c r="O247" s="29">
        <v>0</v>
      </c>
      <c r="P247" s="29">
        <v>101.8</v>
      </c>
      <c r="Q247" s="29">
        <v>105.9</v>
      </c>
      <c r="R247" s="29">
        <v>7.85</v>
      </c>
      <c r="S247" s="29">
        <v>6.3</v>
      </c>
      <c r="T247" s="29" t="s">
        <v>51</v>
      </c>
      <c r="U247" s="29" t="s">
        <v>50</v>
      </c>
      <c r="V247" s="29" t="s">
        <v>50</v>
      </c>
      <c r="W247" s="29" t="s">
        <v>50</v>
      </c>
      <c r="X247" s="29" t="s">
        <v>50</v>
      </c>
      <c r="Y247" s="29" t="s">
        <v>50</v>
      </c>
      <c r="Z247" s="29" t="s">
        <v>50</v>
      </c>
      <c r="AA247" s="29" t="s">
        <v>50</v>
      </c>
      <c r="AB247" s="29" t="s">
        <v>50</v>
      </c>
      <c r="AC247" s="29" t="s">
        <v>50</v>
      </c>
      <c r="AD247" s="29" t="s">
        <v>50</v>
      </c>
      <c r="AE247" s="29" t="s">
        <v>50</v>
      </c>
      <c r="AF247" s="29" t="s">
        <v>50</v>
      </c>
      <c r="AG247" s="29">
        <v>-0.11</v>
      </c>
      <c r="AH247" s="29">
        <v>-0.26</v>
      </c>
      <c r="AI247" s="29">
        <v>0</v>
      </c>
      <c r="AJ247" s="29">
        <v>0</v>
      </c>
      <c r="AK247" s="29">
        <v>1.138E-8</v>
      </c>
      <c r="AL247" s="29">
        <v>3.3610000000000001E-8</v>
      </c>
      <c r="AM247" s="29">
        <v>5.86</v>
      </c>
      <c r="AN247" s="29">
        <v>47</v>
      </c>
      <c r="AO247" s="29">
        <v>104</v>
      </c>
      <c r="AP247" s="29">
        <v>106.6</v>
      </c>
      <c r="AQ247" s="29">
        <v>97.4</v>
      </c>
      <c r="AR247" s="29">
        <v>85.1</v>
      </c>
      <c r="AS247" s="29">
        <v>104.2</v>
      </c>
      <c r="AT247" s="29">
        <v>97</v>
      </c>
      <c r="AU247" s="29">
        <v>108.5</v>
      </c>
      <c r="AV247" s="29">
        <v>100.2</v>
      </c>
      <c r="AW247" s="29">
        <v>113.6</v>
      </c>
      <c r="AX247" s="29">
        <v>105.9</v>
      </c>
      <c r="AY247" s="29">
        <f t="shared" si="7"/>
        <v>1.0561029559621957</v>
      </c>
      <c r="AZ247" s="29">
        <f t="shared" si="6"/>
        <v>0.40498731048516817</v>
      </c>
    </row>
    <row r="248" spans="1:52" x14ac:dyDescent="0.2">
      <c r="A248" s="47" t="s">
        <v>50</v>
      </c>
      <c r="B248" s="29" t="s">
        <v>285</v>
      </c>
      <c r="C248" s="29" t="s">
        <v>1865</v>
      </c>
      <c r="D248" s="29" t="s">
        <v>1866</v>
      </c>
      <c r="E248" s="29" t="s">
        <v>1867</v>
      </c>
      <c r="F248" s="29">
        <v>2.48916E-6</v>
      </c>
      <c r="G248" s="29">
        <v>0</v>
      </c>
      <c r="H248" s="29">
        <v>1</v>
      </c>
      <c r="I248" s="29">
        <v>1</v>
      </c>
      <c r="J248" s="29">
        <v>2</v>
      </c>
      <c r="K248" s="29" t="s">
        <v>284</v>
      </c>
      <c r="L248" s="29" t="s">
        <v>1868</v>
      </c>
      <c r="M248" s="29">
        <v>0</v>
      </c>
      <c r="N248" s="29">
        <v>3000.7497800000001</v>
      </c>
      <c r="O248" s="29">
        <v>0</v>
      </c>
      <c r="P248" s="29">
        <v>143.5</v>
      </c>
      <c r="Q248" s="29">
        <v>143.4</v>
      </c>
      <c r="R248" s="29">
        <v>8.84</v>
      </c>
      <c r="S248" s="29">
        <v>9.2899999999999991</v>
      </c>
      <c r="T248" s="29" t="s">
        <v>51</v>
      </c>
      <c r="U248" s="29" t="s">
        <v>50</v>
      </c>
      <c r="V248" s="29" t="s">
        <v>50</v>
      </c>
      <c r="W248" s="29" t="s">
        <v>50</v>
      </c>
      <c r="X248" s="29" t="s">
        <v>50</v>
      </c>
      <c r="Y248" s="29" t="s">
        <v>50</v>
      </c>
      <c r="Z248" s="29" t="s">
        <v>50</v>
      </c>
      <c r="AA248" s="29" t="s">
        <v>50</v>
      </c>
      <c r="AB248" s="29" t="s">
        <v>50</v>
      </c>
      <c r="AC248" s="29" t="s">
        <v>50</v>
      </c>
      <c r="AD248" s="29" t="s">
        <v>50</v>
      </c>
      <c r="AE248" s="29" t="s">
        <v>50</v>
      </c>
      <c r="AF248" s="29" t="s">
        <v>50</v>
      </c>
      <c r="AG248" s="29">
        <v>13.51</v>
      </c>
      <c r="AH248" s="29">
        <v>13.51</v>
      </c>
      <c r="AI248" s="29">
        <v>0</v>
      </c>
      <c r="AJ248" s="29">
        <v>0</v>
      </c>
      <c r="AK248" s="29">
        <v>7.483E-7</v>
      </c>
      <c r="AL248" s="29">
        <v>8.4950000000000003E-8</v>
      </c>
      <c r="AM248" s="29">
        <v>4.47</v>
      </c>
      <c r="AN248" s="29">
        <v>18</v>
      </c>
      <c r="AO248" s="29">
        <v>150.9</v>
      </c>
      <c r="AP248" s="29">
        <v>140.9</v>
      </c>
      <c r="AQ248" s="29">
        <v>146.1</v>
      </c>
      <c r="AR248" s="29">
        <v>127.1</v>
      </c>
      <c r="AS248" s="29">
        <v>139.1</v>
      </c>
      <c r="AT248" s="29">
        <v>160.69999999999999</v>
      </c>
      <c r="AU248" s="29">
        <v>157</v>
      </c>
      <c r="AV248" s="29">
        <v>143.4</v>
      </c>
      <c r="AW248" s="29">
        <v>141.1</v>
      </c>
      <c r="AX248" s="29">
        <v>126.8</v>
      </c>
      <c r="AY248" s="29">
        <f t="shared" si="7"/>
        <v>1.0353642948444826</v>
      </c>
      <c r="AZ248" s="29">
        <f t="shared" si="6"/>
        <v>0.40956391546933746</v>
      </c>
    </row>
    <row r="249" spans="1:52" x14ac:dyDescent="0.2">
      <c r="A249" s="47" t="s">
        <v>50</v>
      </c>
      <c r="B249" s="29" t="s">
        <v>287</v>
      </c>
      <c r="C249" s="29" t="s">
        <v>1869</v>
      </c>
      <c r="D249" s="29" t="s">
        <v>1870</v>
      </c>
      <c r="E249" s="29" t="s">
        <v>1871</v>
      </c>
      <c r="F249" s="29">
        <v>1.4237799999999999E-3</v>
      </c>
      <c r="G249" s="29">
        <v>1.23263E-4</v>
      </c>
      <c r="H249" s="29">
        <v>1</v>
      </c>
      <c r="I249" s="29">
        <v>1</v>
      </c>
      <c r="J249" s="29">
        <v>4</v>
      </c>
      <c r="K249" s="29" t="s">
        <v>286</v>
      </c>
      <c r="L249" s="29" t="s">
        <v>1872</v>
      </c>
      <c r="M249" s="29">
        <v>0</v>
      </c>
      <c r="N249" s="29">
        <v>1815.9836</v>
      </c>
      <c r="O249" s="29">
        <v>0</v>
      </c>
      <c r="P249" s="29">
        <v>101.6</v>
      </c>
      <c r="Q249" s="29">
        <v>108.6</v>
      </c>
      <c r="R249" s="29">
        <v>7.72</v>
      </c>
      <c r="S249" s="29">
        <v>7.68</v>
      </c>
      <c r="T249" s="29" t="s">
        <v>51</v>
      </c>
      <c r="U249" s="29" t="s">
        <v>50</v>
      </c>
      <c r="V249" s="29" t="s">
        <v>50</v>
      </c>
      <c r="W249" s="29" t="s">
        <v>50</v>
      </c>
      <c r="X249" s="29" t="s">
        <v>50</v>
      </c>
      <c r="Y249" s="29" t="s">
        <v>50</v>
      </c>
      <c r="Z249" s="29" t="s">
        <v>50</v>
      </c>
      <c r="AA249" s="29" t="s">
        <v>50</v>
      </c>
      <c r="AB249" s="29" t="s">
        <v>50</v>
      </c>
      <c r="AC249" s="29" t="s">
        <v>50</v>
      </c>
      <c r="AD249" s="29" t="s">
        <v>50</v>
      </c>
      <c r="AE249" s="29" t="s">
        <v>50</v>
      </c>
      <c r="AF249" s="29" t="s">
        <v>50</v>
      </c>
      <c r="AG249" s="29">
        <v>-1.1000000000000001</v>
      </c>
      <c r="AH249" s="29">
        <v>-1.1000000000000001</v>
      </c>
      <c r="AI249" s="29">
        <v>2.781E-5</v>
      </c>
      <c r="AJ249" s="29">
        <v>1.156E-4</v>
      </c>
      <c r="AK249" s="29">
        <v>2.8949999999999999E-4</v>
      </c>
      <c r="AL249" s="29">
        <v>1.6249999999999999E-3</v>
      </c>
      <c r="AM249" s="29">
        <v>2.78</v>
      </c>
      <c r="AN249" s="29">
        <v>18</v>
      </c>
      <c r="AO249" s="29">
        <v>104.2</v>
      </c>
      <c r="AP249" s="29">
        <v>111.7</v>
      </c>
      <c r="AQ249" s="29">
        <v>102.4</v>
      </c>
      <c r="AR249" s="29">
        <v>87.7</v>
      </c>
      <c r="AS249" s="29">
        <v>100.8</v>
      </c>
      <c r="AT249" s="29">
        <v>108.7</v>
      </c>
      <c r="AU249" s="29">
        <v>102.3</v>
      </c>
      <c r="AV249" s="29">
        <v>96.4</v>
      </c>
      <c r="AW249" s="29">
        <v>108.6</v>
      </c>
      <c r="AX249" s="29">
        <v>118.3</v>
      </c>
      <c r="AY249" s="29">
        <f t="shared" si="7"/>
        <v>1.0542620363062352</v>
      </c>
      <c r="AZ249" s="29">
        <f t="shared" si="6"/>
        <v>0.4159923686944188</v>
      </c>
    </row>
    <row r="250" spans="1:52" x14ac:dyDescent="0.2">
      <c r="A250" s="47" t="s">
        <v>50</v>
      </c>
      <c r="B250" s="29" t="s">
        <v>289</v>
      </c>
      <c r="C250" s="29" t="s">
        <v>1873</v>
      </c>
      <c r="D250" s="29" t="s">
        <v>1874</v>
      </c>
      <c r="E250" s="29" t="s">
        <v>1875</v>
      </c>
      <c r="F250" s="29">
        <v>1.8637400000000001E-10</v>
      </c>
      <c r="G250" s="29">
        <v>0</v>
      </c>
      <c r="H250" s="29">
        <v>1</v>
      </c>
      <c r="I250" s="29">
        <v>1</v>
      </c>
      <c r="J250" s="29">
        <v>4</v>
      </c>
      <c r="K250" s="29" t="s">
        <v>288</v>
      </c>
      <c r="L250" s="29" t="s">
        <v>1876</v>
      </c>
      <c r="M250" s="29">
        <v>0</v>
      </c>
      <c r="N250" s="29">
        <v>4259.0505899999998</v>
      </c>
      <c r="O250" s="29">
        <v>0</v>
      </c>
      <c r="P250" s="29">
        <v>77.099999999999994</v>
      </c>
      <c r="Q250" s="29">
        <v>87.7</v>
      </c>
      <c r="R250" s="29">
        <v>11.28</v>
      </c>
      <c r="S250" s="29">
        <v>6.71</v>
      </c>
      <c r="T250" s="29" t="s">
        <v>51</v>
      </c>
      <c r="U250" s="29" t="s">
        <v>50</v>
      </c>
      <c r="V250" s="29" t="s">
        <v>50</v>
      </c>
      <c r="W250" s="29" t="s">
        <v>50</v>
      </c>
      <c r="X250" s="29" t="s">
        <v>50</v>
      </c>
      <c r="Y250" s="29" t="s">
        <v>50</v>
      </c>
      <c r="Z250" s="29" t="s">
        <v>50</v>
      </c>
      <c r="AA250" s="29" t="s">
        <v>50</v>
      </c>
      <c r="AB250" s="29" t="s">
        <v>50</v>
      </c>
      <c r="AC250" s="29" t="s">
        <v>50</v>
      </c>
      <c r="AD250" s="29" t="s">
        <v>50</v>
      </c>
      <c r="AE250" s="29" t="s">
        <v>50</v>
      </c>
      <c r="AF250" s="29" t="s">
        <v>50</v>
      </c>
      <c r="AG250" s="29">
        <v>2.23</v>
      </c>
      <c r="AH250" s="29">
        <v>4.18</v>
      </c>
      <c r="AI250" s="29">
        <v>0</v>
      </c>
      <c r="AJ250" s="29">
        <v>0</v>
      </c>
      <c r="AK250" s="29">
        <v>5.1620000000000003E-7</v>
      </c>
      <c r="AL250" s="29">
        <v>6.8830000000000003E-9</v>
      </c>
      <c r="AM250" s="29">
        <v>7.22</v>
      </c>
      <c r="AN250" s="29">
        <v>12</v>
      </c>
      <c r="AO250" s="29">
        <v>72.099999999999994</v>
      </c>
      <c r="AP250" s="29">
        <v>90.5</v>
      </c>
      <c r="AQ250" s="29">
        <v>89.8</v>
      </c>
      <c r="AR250" s="29">
        <v>81.8</v>
      </c>
      <c r="AS250" s="29">
        <v>72.599999999999994</v>
      </c>
      <c r="AT250" s="29">
        <v>94.6</v>
      </c>
      <c r="AU250" s="29">
        <v>87.7</v>
      </c>
      <c r="AV250" s="29">
        <v>84.1</v>
      </c>
      <c r="AW250" s="29">
        <v>81.2</v>
      </c>
      <c r="AX250" s="29">
        <v>94</v>
      </c>
      <c r="AY250" s="29">
        <f t="shared" si="7"/>
        <v>1.0855457227138645</v>
      </c>
      <c r="AZ250" s="29">
        <f t="shared" si="6"/>
        <v>0.32274802772597327</v>
      </c>
    </row>
    <row r="251" spans="1:52" x14ac:dyDescent="0.2">
      <c r="A251" s="47" t="s">
        <v>56</v>
      </c>
      <c r="B251" s="29" t="s">
        <v>291</v>
      </c>
      <c r="C251" s="29" t="s">
        <v>1877</v>
      </c>
      <c r="D251" s="29" t="s">
        <v>1878</v>
      </c>
      <c r="E251" s="29" t="s">
        <v>1879</v>
      </c>
      <c r="F251" s="29">
        <v>0.39244400000000002</v>
      </c>
      <c r="G251" s="29">
        <v>3.3175700000000002E-2</v>
      </c>
      <c r="H251" s="29">
        <v>1</v>
      </c>
      <c r="I251" s="29">
        <v>1</v>
      </c>
      <c r="J251" s="29">
        <v>1</v>
      </c>
      <c r="K251" s="29" t="s">
        <v>290</v>
      </c>
      <c r="L251" s="29" t="s">
        <v>1880</v>
      </c>
      <c r="M251" s="29">
        <v>0</v>
      </c>
      <c r="N251" s="29">
        <v>1427.84934</v>
      </c>
      <c r="O251" s="29">
        <v>0</v>
      </c>
      <c r="P251" s="29" t="s">
        <v>51</v>
      </c>
      <c r="Q251" s="29" t="s">
        <v>51</v>
      </c>
      <c r="R251" s="29" t="s">
        <v>51</v>
      </c>
      <c r="S251" s="29" t="s">
        <v>51</v>
      </c>
      <c r="T251" s="29" t="s">
        <v>982</v>
      </c>
      <c r="U251" s="29" t="s">
        <v>56</v>
      </c>
      <c r="V251" s="29" t="s">
        <v>56</v>
      </c>
      <c r="W251" s="29" t="s">
        <v>56</v>
      </c>
      <c r="X251" s="29" t="s">
        <v>56</v>
      </c>
      <c r="Y251" s="29" t="s">
        <v>56</v>
      </c>
      <c r="Z251" s="29" t="s">
        <v>56</v>
      </c>
      <c r="AA251" s="29" t="s">
        <v>56</v>
      </c>
      <c r="AB251" s="29" t="s">
        <v>56</v>
      </c>
      <c r="AC251" s="29" t="s">
        <v>56</v>
      </c>
      <c r="AD251" s="29" t="s">
        <v>56</v>
      </c>
      <c r="AE251" s="29" t="s">
        <v>973</v>
      </c>
      <c r="AF251" s="29" t="s">
        <v>56</v>
      </c>
      <c r="AG251" s="29" t="s">
        <v>51</v>
      </c>
      <c r="AH251" s="29">
        <v>-3.47</v>
      </c>
      <c r="AI251" s="29" t="s">
        <v>51</v>
      </c>
      <c r="AJ251" s="29">
        <v>1.059E-2</v>
      </c>
      <c r="AK251" s="29" t="s">
        <v>51</v>
      </c>
      <c r="AL251" s="29">
        <v>0.16209999999999999</v>
      </c>
      <c r="AM251" s="29">
        <v>1.69</v>
      </c>
      <c r="AN251" s="29" t="s">
        <v>51</v>
      </c>
      <c r="AO251" s="29" t="s">
        <v>51</v>
      </c>
      <c r="AP251" s="29" t="s">
        <v>51</v>
      </c>
      <c r="AQ251" s="29" t="s">
        <v>51</v>
      </c>
      <c r="AR251" s="29" t="s">
        <v>51</v>
      </c>
      <c r="AS251" s="29" t="s">
        <v>51</v>
      </c>
      <c r="AT251" s="29" t="s">
        <v>51</v>
      </c>
      <c r="AU251" s="29" t="s">
        <v>51</v>
      </c>
      <c r="AV251" s="29" t="s">
        <v>51</v>
      </c>
      <c r="AW251" s="29" t="s">
        <v>51</v>
      </c>
      <c r="AX251" s="29" t="s">
        <v>51</v>
      </c>
      <c r="AY251" s="29" t="e">
        <f t="shared" si="7"/>
        <v>#DIV/0!</v>
      </c>
      <c r="AZ251" s="29" t="e">
        <f t="shared" si="6"/>
        <v>#DIV/0!</v>
      </c>
    </row>
    <row r="252" spans="1:52" x14ac:dyDescent="0.2">
      <c r="A252" s="47" t="s">
        <v>50</v>
      </c>
      <c r="B252" s="29" t="s">
        <v>293</v>
      </c>
      <c r="C252" s="29" t="s">
        <v>1881</v>
      </c>
      <c r="D252" s="29" t="s">
        <v>1747</v>
      </c>
      <c r="E252" s="29" t="s">
        <v>1882</v>
      </c>
      <c r="F252" s="29">
        <v>3.2653400000000001E-6</v>
      </c>
      <c r="G252" s="29">
        <v>0</v>
      </c>
      <c r="H252" s="29">
        <v>1</v>
      </c>
      <c r="I252" s="29">
        <v>1</v>
      </c>
      <c r="J252" s="29">
        <v>15</v>
      </c>
      <c r="K252" s="29" t="s">
        <v>292</v>
      </c>
      <c r="L252" s="29" t="s">
        <v>1883</v>
      </c>
      <c r="M252" s="29">
        <v>0</v>
      </c>
      <c r="N252" s="29">
        <v>1679.77505</v>
      </c>
      <c r="O252" s="29">
        <v>0</v>
      </c>
      <c r="P252" s="29">
        <v>2332.1999999999998</v>
      </c>
      <c r="Q252" s="29">
        <v>2405.8000000000002</v>
      </c>
      <c r="R252" s="29">
        <v>1.33</v>
      </c>
      <c r="S252" s="29">
        <v>4.8899999999999997</v>
      </c>
      <c r="T252" s="29" t="s">
        <v>51</v>
      </c>
      <c r="U252" s="29" t="s">
        <v>50</v>
      </c>
      <c r="V252" s="29" t="s">
        <v>50</v>
      </c>
      <c r="W252" s="29" t="s">
        <v>50</v>
      </c>
      <c r="X252" s="29" t="s">
        <v>50</v>
      </c>
      <c r="Y252" s="29" t="s">
        <v>50</v>
      </c>
      <c r="Z252" s="29" t="s">
        <v>50</v>
      </c>
      <c r="AA252" s="29" t="s">
        <v>50</v>
      </c>
      <c r="AB252" s="29" t="s">
        <v>50</v>
      </c>
      <c r="AC252" s="29" t="s">
        <v>50</v>
      </c>
      <c r="AD252" s="29" t="s">
        <v>50</v>
      </c>
      <c r="AE252" s="29" t="s">
        <v>50</v>
      </c>
      <c r="AF252" s="29" t="s">
        <v>50</v>
      </c>
      <c r="AG252" s="29">
        <v>-1.37</v>
      </c>
      <c r="AH252" s="29">
        <v>-0.63</v>
      </c>
      <c r="AI252" s="29">
        <v>0</v>
      </c>
      <c r="AJ252" s="29">
        <v>1.1960000000000001E-5</v>
      </c>
      <c r="AK252" s="29">
        <v>3.2049999999999999E-7</v>
      </c>
      <c r="AL252" s="29">
        <v>1.178E-4</v>
      </c>
      <c r="AM252" s="29">
        <v>4.37</v>
      </c>
      <c r="AN252" s="29">
        <v>32</v>
      </c>
      <c r="AO252" s="29">
        <v>2300.4</v>
      </c>
      <c r="AP252" s="29">
        <v>2351.6</v>
      </c>
      <c r="AQ252" s="29">
        <v>2313.1</v>
      </c>
      <c r="AR252" s="29">
        <v>2365.6</v>
      </c>
      <c r="AS252" s="29">
        <v>2361.3000000000002</v>
      </c>
      <c r="AT252" s="29">
        <v>2405.8000000000002</v>
      </c>
      <c r="AU252" s="29">
        <v>2428.4</v>
      </c>
      <c r="AV252" s="29">
        <v>2453.1999999999998</v>
      </c>
      <c r="AW252" s="29">
        <v>2217.1</v>
      </c>
      <c r="AX252" s="29">
        <v>2226.6999999999998</v>
      </c>
      <c r="AY252" s="29">
        <f t="shared" si="7"/>
        <v>1.003352719808416</v>
      </c>
      <c r="AZ252" s="29">
        <f t="shared" si="6"/>
        <v>0.90524144374298277</v>
      </c>
    </row>
    <row r="253" spans="1:52" x14ac:dyDescent="0.2">
      <c r="A253" s="47" t="s">
        <v>50</v>
      </c>
      <c r="B253" s="29" t="s">
        <v>295</v>
      </c>
      <c r="C253" s="29" t="s">
        <v>1884</v>
      </c>
      <c r="D253" s="29" t="s">
        <v>1885</v>
      </c>
      <c r="E253" s="29" t="s">
        <v>1886</v>
      </c>
      <c r="F253" s="29">
        <v>1.7318199999999999E-2</v>
      </c>
      <c r="G253" s="29">
        <v>7.9934400000000001E-4</v>
      </c>
      <c r="H253" s="29">
        <v>1</v>
      </c>
      <c r="I253" s="29">
        <v>1</v>
      </c>
      <c r="J253" s="29">
        <v>1</v>
      </c>
      <c r="K253" s="29" t="s">
        <v>294</v>
      </c>
      <c r="L253" s="29" t="s">
        <v>1887</v>
      </c>
      <c r="M253" s="29">
        <v>0</v>
      </c>
      <c r="N253" s="29">
        <v>2527.3385699999999</v>
      </c>
      <c r="O253" s="29">
        <v>0</v>
      </c>
      <c r="P253" s="29">
        <v>105</v>
      </c>
      <c r="Q253" s="29">
        <v>115</v>
      </c>
      <c r="R253" s="29">
        <v>13.88</v>
      </c>
      <c r="S253" s="29">
        <v>5.49</v>
      </c>
      <c r="T253" s="29" t="s">
        <v>51</v>
      </c>
      <c r="U253" s="29" t="s">
        <v>50</v>
      </c>
      <c r="V253" s="29" t="s">
        <v>50</v>
      </c>
      <c r="W253" s="29" t="s">
        <v>50</v>
      </c>
      <c r="X253" s="29" t="s">
        <v>50</v>
      </c>
      <c r="Y253" s="29" t="s">
        <v>50</v>
      </c>
      <c r="Z253" s="29" t="s">
        <v>50</v>
      </c>
      <c r="AA253" s="29" t="s">
        <v>50</v>
      </c>
      <c r="AB253" s="29" t="s">
        <v>50</v>
      </c>
      <c r="AC253" s="29" t="s">
        <v>50</v>
      </c>
      <c r="AD253" s="29" t="s">
        <v>50</v>
      </c>
      <c r="AE253" s="29" t="s">
        <v>973</v>
      </c>
      <c r="AF253" s="29" t="s">
        <v>50</v>
      </c>
      <c r="AG253" s="29" t="s">
        <v>51</v>
      </c>
      <c r="AH253" s="29">
        <v>2.39</v>
      </c>
      <c r="AI253" s="29" t="s">
        <v>51</v>
      </c>
      <c r="AJ253" s="29">
        <v>2.3609999999999999E-4</v>
      </c>
      <c r="AK253" s="29" t="s">
        <v>51</v>
      </c>
      <c r="AL253" s="29">
        <v>3.1050000000000001E-3</v>
      </c>
      <c r="AM253" s="29">
        <v>3.22</v>
      </c>
      <c r="AN253" s="29" t="s">
        <v>51</v>
      </c>
      <c r="AO253" s="29">
        <v>111</v>
      </c>
      <c r="AP253" s="29">
        <v>97.2</v>
      </c>
      <c r="AQ253" s="29">
        <v>137</v>
      </c>
      <c r="AR253" s="29">
        <v>99.3</v>
      </c>
      <c r="AS253" s="29">
        <v>98.4</v>
      </c>
      <c r="AT253" s="29">
        <v>114.2</v>
      </c>
      <c r="AU253" s="29">
        <v>125.1</v>
      </c>
      <c r="AV253" s="29">
        <v>110.3</v>
      </c>
      <c r="AW253" s="29">
        <v>123.9</v>
      </c>
      <c r="AX253" s="29">
        <v>115</v>
      </c>
      <c r="AY253" s="29">
        <f t="shared" si="7"/>
        <v>1.0839933689445571</v>
      </c>
      <c r="AZ253" s="29">
        <f t="shared" si="6"/>
        <v>0.4097448821108578</v>
      </c>
    </row>
    <row r="254" spans="1:52" x14ac:dyDescent="0.2">
      <c r="A254" s="47" t="s">
        <v>50</v>
      </c>
      <c r="B254" s="29" t="s">
        <v>297</v>
      </c>
      <c r="C254" s="29" t="s">
        <v>1888</v>
      </c>
      <c r="D254" s="29" t="s">
        <v>1889</v>
      </c>
      <c r="E254" s="29" t="s">
        <v>1890</v>
      </c>
      <c r="F254" s="29">
        <v>1.03556E-2</v>
      </c>
      <c r="G254" s="29">
        <v>5.4020900000000005E-4</v>
      </c>
      <c r="H254" s="29">
        <v>1</v>
      </c>
      <c r="I254" s="29">
        <v>2</v>
      </c>
      <c r="J254" s="29">
        <v>2</v>
      </c>
      <c r="K254" s="29" t="s">
        <v>296</v>
      </c>
      <c r="L254" s="29" t="s">
        <v>1891</v>
      </c>
      <c r="M254" s="29">
        <v>0</v>
      </c>
      <c r="N254" s="29">
        <v>1786.9951000000001</v>
      </c>
      <c r="O254" s="29">
        <v>0</v>
      </c>
      <c r="P254" s="29" t="s">
        <v>51</v>
      </c>
      <c r="Q254" s="29" t="s">
        <v>51</v>
      </c>
      <c r="R254" s="29" t="s">
        <v>51</v>
      </c>
      <c r="S254" s="29" t="s">
        <v>51</v>
      </c>
      <c r="T254" s="29" t="s">
        <v>982</v>
      </c>
      <c r="U254" s="29" t="s">
        <v>50</v>
      </c>
      <c r="V254" s="29" t="s">
        <v>50</v>
      </c>
      <c r="W254" s="29" t="s">
        <v>50</v>
      </c>
      <c r="X254" s="29" t="s">
        <v>50</v>
      </c>
      <c r="Y254" s="29" t="s">
        <v>50</v>
      </c>
      <c r="Z254" s="29" t="s">
        <v>50</v>
      </c>
      <c r="AA254" s="29" t="s">
        <v>50</v>
      </c>
      <c r="AB254" s="29" t="s">
        <v>50</v>
      </c>
      <c r="AC254" s="29" t="s">
        <v>50</v>
      </c>
      <c r="AD254" s="29" t="s">
        <v>50</v>
      </c>
      <c r="AE254" s="29" t="s">
        <v>50</v>
      </c>
      <c r="AF254" s="29" t="s">
        <v>50</v>
      </c>
      <c r="AG254" s="29">
        <v>0.21</v>
      </c>
      <c r="AH254" s="29">
        <v>0.21</v>
      </c>
      <c r="AI254" s="29">
        <v>1.974E-4</v>
      </c>
      <c r="AJ254" s="29">
        <v>1.2559999999999999E-4</v>
      </c>
      <c r="AK254" s="29">
        <v>3.5249999999999999E-3</v>
      </c>
      <c r="AL254" s="29">
        <v>1.6819999999999999E-3</v>
      </c>
      <c r="AM254" s="29">
        <v>3.19</v>
      </c>
      <c r="AN254" s="29">
        <v>5</v>
      </c>
      <c r="AO254" s="29" t="s">
        <v>51</v>
      </c>
      <c r="AP254" s="29" t="s">
        <v>51</v>
      </c>
      <c r="AQ254" s="29" t="s">
        <v>51</v>
      </c>
      <c r="AR254" s="29" t="s">
        <v>51</v>
      </c>
      <c r="AS254" s="29" t="s">
        <v>51</v>
      </c>
      <c r="AT254" s="29" t="s">
        <v>51</v>
      </c>
      <c r="AU254" s="29" t="s">
        <v>51</v>
      </c>
      <c r="AV254" s="29" t="s">
        <v>51</v>
      </c>
      <c r="AW254" s="29" t="s">
        <v>51</v>
      </c>
      <c r="AX254" s="29" t="s">
        <v>51</v>
      </c>
      <c r="AY254" s="29" t="e">
        <f t="shared" si="7"/>
        <v>#DIV/0!</v>
      </c>
      <c r="AZ254" s="29" t="e">
        <f t="shared" si="6"/>
        <v>#DIV/0!</v>
      </c>
    </row>
    <row r="255" spans="1:52" x14ac:dyDescent="0.2">
      <c r="A255" s="47" t="s">
        <v>56</v>
      </c>
      <c r="B255" s="29" t="s">
        <v>297</v>
      </c>
      <c r="C255" s="29" t="s">
        <v>1892</v>
      </c>
      <c r="D255" s="29" t="s">
        <v>1893</v>
      </c>
      <c r="E255" s="29" t="s">
        <v>1894</v>
      </c>
      <c r="F255" s="29">
        <v>0.390046</v>
      </c>
      <c r="G255" s="29">
        <v>3.28245E-2</v>
      </c>
      <c r="H255" s="29">
        <v>1</v>
      </c>
      <c r="I255" s="29">
        <v>2</v>
      </c>
      <c r="J255" s="29">
        <v>2</v>
      </c>
      <c r="K255" s="29" t="s">
        <v>296</v>
      </c>
      <c r="L255" s="29" t="s">
        <v>1895</v>
      </c>
      <c r="M255" s="29">
        <v>0</v>
      </c>
      <c r="N255" s="29">
        <v>1611.7659699999999</v>
      </c>
      <c r="O255" s="29">
        <v>0</v>
      </c>
      <c r="P255" s="29" t="s">
        <v>51</v>
      </c>
      <c r="Q255" s="29" t="s">
        <v>51</v>
      </c>
      <c r="R255" s="29" t="s">
        <v>51</v>
      </c>
      <c r="S255" s="29" t="s">
        <v>51</v>
      </c>
      <c r="T255" s="29" t="s">
        <v>982</v>
      </c>
      <c r="U255" s="29" t="s">
        <v>56</v>
      </c>
      <c r="V255" s="29" t="s">
        <v>56</v>
      </c>
      <c r="W255" s="29" t="s">
        <v>56</v>
      </c>
      <c r="X255" s="29" t="s">
        <v>56</v>
      </c>
      <c r="Y255" s="29" t="s">
        <v>56</v>
      </c>
      <c r="Z255" s="29" t="s">
        <v>56</v>
      </c>
      <c r="AA255" s="29" t="s">
        <v>56</v>
      </c>
      <c r="AB255" s="29" t="s">
        <v>56</v>
      </c>
      <c r="AC255" s="29" t="s">
        <v>56</v>
      </c>
      <c r="AD255" s="29" t="s">
        <v>56</v>
      </c>
      <c r="AE255" s="29" t="s">
        <v>973</v>
      </c>
      <c r="AF255" s="29" t="s">
        <v>56</v>
      </c>
      <c r="AG255" s="29" t="s">
        <v>51</v>
      </c>
      <c r="AH255" s="29">
        <v>0.76</v>
      </c>
      <c r="AI255" s="29" t="s">
        <v>51</v>
      </c>
      <c r="AJ255" s="29">
        <v>1.0500000000000001E-2</v>
      </c>
      <c r="AK255" s="29" t="s">
        <v>51</v>
      </c>
      <c r="AL255" s="29">
        <v>0.1608</v>
      </c>
      <c r="AM255" s="29">
        <v>1.97</v>
      </c>
      <c r="AN255" s="29" t="s">
        <v>51</v>
      </c>
      <c r="AO255" s="29" t="s">
        <v>51</v>
      </c>
      <c r="AP255" s="29" t="s">
        <v>51</v>
      </c>
      <c r="AQ255" s="29" t="s">
        <v>51</v>
      </c>
      <c r="AR255" s="29" t="s">
        <v>51</v>
      </c>
      <c r="AS255" s="29" t="s">
        <v>51</v>
      </c>
      <c r="AT255" s="29" t="s">
        <v>51</v>
      </c>
      <c r="AU255" s="29" t="s">
        <v>51</v>
      </c>
      <c r="AV255" s="29" t="s">
        <v>51</v>
      </c>
      <c r="AW255" s="29" t="s">
        <v>51</v>
      </c>
      <c r="AX255" s="29" t="s">
        <v>51</v>
      </c>
      <c r="AY255" s="29" t="e">
        <f t="shared" si="7"/>
        <v>#DIV/0!</v>
      </c>
      <c r="AZ255" s="29" t="e">
        <f t="shared" si="6"/>
        <v>#DIV/0!</v>
      </c>
    </row>
    <row r="256" spans="1:52" x14ac:dyDescent="0.2">
      <c r="A256" s="47" t="s">
        <v>50</v>
      </c>
      <c r="B256" s="29" t="s">
        <v>297</v>
      </c>
      <c r="C256" s="29" t="s">
        <v>1892</v>
      </c>
      <c r="D256" s="29" t="s">
        <v>1896</v>
      </c>
      <c r="E256" s="29" t="s">
        <v>1894</v>
      </c>
      <c r="F256" s="29">
        <v>1.37742E-2</v>
      </c>
      <c r="G256" s="29">
        <v>6.2980200000000005E-4</v>
      </c>
      <c r="H256" s="29">
        <v>1</v>
      </c>
      <c r="I256" s="29">
        <v>2</v>
      </c>
      <c r="J256" s="29">
        <v>16</v>
      </c>
      <c r="K256" s="29" t="s">
        <v>296</v>
      </c>
      <c r="L256" s="29" t="s">
        <v>1895</v>
      </c>
      <c r="M256" s="29">
        <v>0</v>
      </c>
      <c r="N256" s="29">
        <v>1610.7819500000001</v>
      </c>
      <c r="O256" s="29">
        <v>0</v>
      </c>
      <c r="P256" s="29">
        <v>734.5</v>
      </c>
      <c r="Q256" s="29">
        <v>830.5</v>
      </c>
      <c r="R256" s="29">
        <v>7.6</v>
      </c>
      <c r="S256" s="29">
        <v>5.07</v>
      </c>
      <c r="T256" s="29" t="s">
        <v>51</v>
      </c>
      <c r="U256" s="29" t="s">
        <v>50</v>
      </c>
      <c r="V256" s="29" t="s">
        <v>50</v>
      </c>
      <c r="W256" s="29" t="s">
        <v>50</v>
      </c>
      <c r="X256" s="29" t="s">
        <v>50</v>
      </c>
      <c r="Y256" s="29" t="s">
        <v>50</v>
      </c>
      <c r="Z256" s="29" t="s">
        <v>50</v>
      </c>
      <c r="AA256" s="29" t="s">
        <v>50</v>
      </c>
      <c r="AB256" s="29" t="s">
        <v>50</v>
      </c>
      <c r="AC256" s="29" t="s">
        <v>50</v>
      </c>
      <c r="AD256" s="29" t="s">
        <v>50</v>
      </c>
      <c r="AE256" s="29" t="s">
        <v>50</v>
      </c>
      <c r="AF256" s="29" t="s">
        <v>50</v>
      </c>
      <c r="AG256" s="29">
        <v>0.17</v>
      </c>
      <c r="AH256" s="29">
        <v>0.17</v>
      </c>
      <c r="AI256" s="29">
        <v>1.0189999999999999E-3</v>
      </c>
      <c r="AJ256" s="29">
        <v>1.9689999999999999E-4</v>
      </c>
      <c r="AK256" s="29">
        <v>1.5810000000000001E-2</v>
      </c>
      <c r="AL256" s="29">
        <v>2.3649999999999999E-3</v>
      </c>
      <c r="AM256" s="29">
        <v>3.29</v>
      </c>
      <c r="AN256" s="29">
        <v>15</v>
      </c>
      <c r="AO256" s="29">
        <v>733.7</v>
      </c>
      <c r="AP256" s="29">
        <v>735.3</v>
      </c>
      <c r="AQ256" s="29">
        <v>816.5</v>
      </c>
      <c r="AR256" s="29">
        <v>688.4</v>
      </c>
      <c r="AS256" s="29">
        <v>679.3</v>
      </c>
      <c r="AT256" s="29">
        <v>845.9</v>
      </c>
      <c r="AU256" s="29">
        <v>830.5</v>
      </c>
      <c r="AV256" s="29">
        <v>766.9</v>
      </c>
      <c r="AW256" s="29">
        <v>760.6</v>
      </c>
      <c r="AX256" s="29">
        <v>836.9</v>
      </c>
      <c r="AY256" s="29">
        <f t="shared" si="7"/>
        <v>1.1060987627285668</v>
      </c>
      <c r="AZ256" s="29">
        <f t="shared" si="6"/>
        <v>8.9369827914048711E-2</v>
      </c>
    </row>
    <row r="257" spans="1:52" x14ac:dyDescent="0.2">
      <c r="A257" s="47" t="s">
        <v>50</v>
      </c>
      <c r="B257" s="29" t="s">
        <v>297</v>
      </c>
      <c r="C257" s="29" t="s">
        <v>1897</v>
      </c>
      <c r="D257" s="29" t="s">
        <v>1898</v>
      </c>
      <c r="E257" s="29" t="s">
        <v>1899</v>
      </c>
      <c r="F257" s="29">
        <v>7.3708200000000001E-2</v>
      </c>
      <c r="G257" s="29">
        <v>5.3047600000000004E-3</v>
      </c>
      <c r="H257" s="29">
        <v>1</v>
      </c>
      <c r="I257" s="29">
        <v>2</v>
      </c>
      <c r="J257" s="29">
        <v>4</v>
      </c>
      <c r="K257" s="29" t="s">
        <v>296</v>
      </c>
      <c r="L257" s="29" t="s">
        <v>1900</v>
      </c>
      <c r="M257" s="29">
        <v>0</v>
      </c>
      <c r="N257" s="29">
        <v>1734.9500599999999</v>
      </c>
      <c r="O257" s="29">
        <v>0</v>
      </c>
      <c r="P257" s="29">
        <v>259.8</v>
      </c>
      <c r="Q257" s="29">
        <v>260.10000000000002</v>
      </c>
      <c r="R257" s="29">
        <v>5.84</v>
      </c>
      <c r="S257" s="29">
        <v>5.22</v>
      </c>
      <c r="T257" s="29" t="s">
        <v>51</v>
      </c>
      <c r="U257" s="29" t="s">
        <v>50</v>
      </c>
      <c r="V257" s="29" t="s">
        <v>50</v>
      </c>
      <c r="W257" s="29" t="s">
        <v>50</v>
      </c>
      <c r="X257" s="29" t="s">
        <v>50</v>
      </c>
      <c r="Y257" s="29" t="s">
        <v>50</v>
      </c>
      <c r="Z257" s="29" t="s">
        <v>50</v>
      </c>
      <c r="AA257" s="29" t="s">
        <v>50</v>
      </c>
      <c r="AB257" s="29" t="s">
        <v>50</v>
      </c>
      <c r="AC257" s="29" t="s">
        <v>50</v>
      </c>
      <c r="AD257" s="29" t="s">
        <v>50</v>
      </c>
      <c r="AE257" s="29" t="s">
        <v>50</v>
      </c>
      <c r="AF257" s="29" t="s">
        <v>50</v>
      </c>
      <c r="AG257" s="29">
        <v>-0.62</v>
      </c>
      <c r="AH257" s="29">
        <v>0.55000000000000004</v>
      </c>
      <c r="AI257" s="29">
        <v>2.4740000000000001E-3</v>
      </c>
      <c r="AJ257" s="29">
        <v>2.519E-3</v>
      </c>
      <c r="AK257" s="29">
        <v>3.891E-2</v>
      </c>
      <c r="AL257" s="29">
        <v>3.2980000000000002E-2</v>
      </c>
      <c r="AM257" s="29">
        <v>3.49</v>
      </c>
      <c r="AN257" s="29">
        <v>24</v>
      </c>
      <c r="AO257" s="29">
        <v>248.6</v>
      </c>
      <c r="AP257" s="29">
        <v>263.2</v>
      </c>
      <c r="AQ257" s="29">
        <v>271.60000000000002</v>
      </c>
      <c r="AR257" s="29">
        <v>236.6</v>
      </c>
      <c r="AS257" s="29">
        <v>256.39999999999998</v>
      </c>
      <c r="AT257" s="29">
        <v>243.9</v>
      </c>
      <c r="AU257" s="29">
        <v>280.7</v>
      </c>
      <c r="AV257" s="29">
        <v>268.2</v>
      </c>
      <c r="AW257" s="29">
        <v>256.60000000000002</v>
      </c>
      <c r="AX257" s="29">
        <v>260.10000000000002</v>
      </c>
      <c r="AY257" s="29">
        <f t="shared" si="7"/>
        <v>1.0259323096208084</v>
      </c>
      <c r="AZ257" s="29">
        <f t="shared" si="6"/>
        <v>0.26954885644095822</v>
      </c>
    </row>
    <row r="258" spans="1:52" x14ac:dyDescent="0.2">
      <c r="A258" s="47" t="s">
        <v>50</v>
      </c>
      <c r="B258" s="29" t="s">
        <v>299</v>
      </c>
      <c r="C258" s="29" t="s">
        <v>1901</v>
      </c>
      <c r="D258" s="29" t="s">
        <v>1902</v>
      </c>
      <c r="E258" s="29" t="s">
        <v>1903</v>
      </c>
      <c r="F258" s="29">
        <v>0.13814000000000001</v>
      </c>
      <c r="G258" s="29">
        <v>9.8713900000000007E-3</v>
      </c>
      <c r="H258" s="29">
        <v>1</v>
      </c>
      <c r="I258" s="29">
        <v>2</v>
      </c>
      <c r="J258" s="29">
        <v>1</v>
      </c>
      <c r="K258" s="29" t="s">
        <v>298</v>
      </c>
      <c r="L258" s="29" t="s">
        <v>1904</v>
      </c>
      <c r="M258" s="29">
        <v>0</v>
      </c>
      <c r="N258" s="29">
        <v>3806.8603400000002</v>
      </c>
      <c r="O258" s="29">
        <v>0</v>
      </c>
      <c r="P258" s="29">
        <v>244.1</v>
      </c>
      <c r="Q258" s="29">
        <v>245.7</v>
      </c>
      <c r="R258" s="29">
        <v>3.65</v>
      </c>
      <c r="S258" s="29">
        <v>3.97</v>
      </c>
      <c r="T258" s="29" t="s">
        <v>51</v>
      </c>
      <c r="U258" s="29" t="s">
        <v>50</v>
      </c>
      <c r="V258" s="29" t="s">
        <v>50</v>
      </c>
      <c r="W258" s="29" t="s">
        <v>50</v>
      </c>
      <c r="X258" s="29" t="s">
        <v>50</v>
      </c>
      <c r="Y258" s="29" t="s">
        <v>50</v>
      </c>
      <c r="Z258" s="29" t="s">
        <v>50</v>
      </c>
      <c r="AA258" s="29" t="s">
        <v>50</v>
      </c>
      <c r="AB258" s="29" t="s">
        <v>50</v>
      </c>
      <c r="AC258" s="29" t="s">
        <v>50</v>
      </c>
      <c r="AD258" s="29" t="s">
        <v>50</v>
      </c>
      <c r="AE258" s="29" t="s">
        <v>973</v>
      </c>
      <c r="AF258" s="29" t="s">
        <v>50</v>
      </c>
      <c r="AG258" s="29" t="s">
        <v>51</v>
      </c>
      <c r="AH258" s="29">
        <v>2.25</v>
      </c>
      <c r="AI258" s="29" t="s">
        <v>51</v>
      </c>
      <c r="AJ258" s="29">
        <v>2.996E-3</v>
      </c>
      <c r="AK258" s="29" t="s">
        <v>51</v>
      </c>
      <c r="AL258" s="29">
        <v>3.9269999999999999E-2</v>
      </c>
      <c r="AM258" s="29">
        <v>2.98</v>
      </c>
      <c r="AN258" s="29" t="s">
        <v>51</v>
      </c>
      <c r="AO258" s="29">
        <v>243.4</v>
      </c>
      <c r="AP258" s="29">
        <v>228.4</v>
      </c>
      <c r="AQ258" s="29">
        <v>248</v>
      </c>
      <c r="AR258" s="29">
        <v>244.9</v>
      </c>
      <c r="AS258" s="29">
        <v>238</v>
      </c>
      <c r="AT258" s="29">
        <v>246.7</v>
      </c>
      <c r="AU258" s="29">
        <v>262.2</v>
      </c>
      <c r="AV258" s="29">
        <v>241.2</v>
      </c>
      <c r="AW258" s="29">
        <v>236.1</v>
      </c>
      <c r="AX258" s="29">
        <v>245.7</v>
      </c>
      <c r="AY258" s="29">
        <f t="shared" si="7"/>
        <v>1.0242787062442837</v>
      </c>
      <c r="AZ258" s="29">
        <f t="shared" si="6"/>
        <v>0.48695086046450636</v>
      </c>
    </row>
    <row r="259" spans="1:52" x14ac:dyDescent="0.2">
      <c r="A259" s="47" t="s">
        <v>50</v>
      </c>
      <c r="B259" s="29" t="s">
        <v>301</v>
      </c>
      <c r="C259" s="29" t="s">
        <v>1905</v>
      </c>
      <c r="D259" s="29" t="s">
        <v>1906</v>
      </c>
      <c r="E259" s="29" t="s">
        <v>1907</v>
      </c>
      <c r="F259" s="29">
        <v>3.0069200000000001E-2</v>
      </c>
      <c r="G259" s="29">
        <v>1.5072900000000001E-3</v>
      </c>
      <c r="H259" s="29">
        <v>1</v>
      </c>
      <c r="I259" s="29">
        <v>1</v>
      </c>
      <c r="J259" s="29">
        <v>1</v>
      </c>
      <c r="K259" s="29" t="s">
        <v>300</v>
      </c>
      <c r="L259" s="29" t="s">
        <v>1908</v>
      </c>
      <c r="M259" s="29">
        <v>0</v>
      </c>
      <c r="N259" s="29">
        <v>3770.8868299999999</v>
      </c>
      <c r="O259" s="29">
        <v>0</v>
      </c>
      <c r="P259" s="29">
        <v>78.3</v>
      </c>
      <c r="Q259" s="29">
        <v>79</v>
      </c>
      <c r="R259" s="29">
        <v>9.67</v>
      </c>
      <c r="S259" s="29">
        <v>7.28</v>
      </c>
      <c r="T259" s="29" t="s">
        <v>51</v>
      </c>
      <c r="U259" s="29" t="s">
        <v>50</v>
      </c>
      <c r="V259" s="29" t="s">
        <v>50</v>
      </c>
      <c r="W259" s="29" t="s">
        <v>50</v>
      </c>
      <c r="X259" s="29" t="s">
        <v>50</v>
      </c>
      <c r="Y259" s="29" t="s">
        <v>50</v>
      </c>
      <c r="Z259" s="29" t="s">
        <v>50</v>
      </c>
      <c r="AA259" s="29" t="s">
        <v>50</v>
      </c>
      <c r="AB259" s="29" t="s">
        <v>50</v>
      </c>
      <c r="AC259" s="29" t="s">
        <v>50</v>
      </c>
      <c r="AD259" s="29" t="s">
        <v>50</v>
      </c>
      <c r="AE259" s="29" t="s">
        <v>973</v>
      </c>
      <c r="AF259" s="29" t="s">
        <v>50</v>
      </c>
      <c r="AG259" s="29" t="s">
        <v>51</v>
      </c>
      <c r="AH259" s="29">
        <v>1.5</v>
      </c>
      <c r="AI259" s="29" t="s">
        <v>51</v>
      </c>
      <c r="AJ259" s="29">
        <v>4.328E-4</v>
      </c>
      <c r="AK259" s="29" t="s">
        <v>51</v>
      </c>
      <c r="AL259" s="29">
        <v>5.9909999999999998E-3</v>
      </c>
      <c r="AM259" s="29">
        <v>7.93</v>
      </c>
      <c r="AN259" s="29" t="s">
        <v>51</v>
      </c>
      <c r="AO259" s="29">
        <v>84.1</v>
      </c>
      <c r="AP259" s="29">
        <v>80.900000000000006</v>
      </c>
      <c r="AQ259" s="29">
        <v>75.7</v>
      </c>
      <c r="AR259" s="29">
        <v>63.3</v>
      </c>
      <c r="AS259" s="29">
        <v>75.400000000000006</v>
      </c>
      <c r="AT259" s="29">
        <v>78.7</v>
      </c>
      <c r="AU259" s="29">
        <v>79</v>
      </c>
      <c r="AV259" s="29">
        <v>69.3</v>
      </c>
      <c r="AW259" s="29">
        <v>84.8</v>
      </c>
      <c r="AX259" s="29">
        <v>81.2</v>
      </c>
      <c r="AY259" s="29">
        <f t="shared" si="7"/>
        <v>1.0358460727464418</v>
      </c>
      <c r="AZ259" s="29">
        <f t="shared" si="6"/>
        <v>0.62602028037392987</v>
      </c>
    </row>
    <row r="260" spans="1:52" x14ac:dyDescent="0.2">
      <c r="A260" s="47" t="s">
        <v>50</v>
      </c>
      <c r="B260" s="29" t="s">
        <v>303</v>
      </c>
      <c r="C260" s="29" t="s">
        <v>1909</v>
      </c>
      <c r="D260" s="29" t="s">
        <v>1910</v>
      </c>
      <c r="E260" s="29" t="s">
        <v>1911</v>
      </c>
      <c r="F260" s="29">
        <v>5.76371E-4</v>
      </c>
      <c r="G260" s="29">
        <v>0</v>
      </c>
      <c r="H260" s="29">
        <v>1</v>
      </c>
      <c r="I260" s="29">
        <v>2</v>
      </c>
      <c r="J260" s="29">
        <v>97</v>
      </c>
      <c r="K260" s="29" t="s">
        <v>302</v>
      </c>
      <c r="L260" s="29" t="s">
        <v>1912</v>
      </c>
      <c r="M260" s="29">
        <v>0</v>
      </c>
      <c r="N260" s="29">
        <v>1922.9268099999999</v>
      </c>
      <c r="O260" s="29">
        <v>0</v>
      </c>
      <c r="P260" s="29">
        <v>4417.8999999999996</v>
      </c>
      <c r="Q260" s="29">
        <v>4526.3</v>
      </c>
      <c r="R260" s="29">
        <v>3.35</v>
      </c>
      <c r="S260" s="29">
        <v>1.25</v>
      </c>
      <c r="T260" s="29" t="s">
        <v>51</v>
      </c>
      <c r="U260" s="29" t="s">
        <v>50</v>
      </c>
      <c r="V260" s="29" t="s">
        <v>50</v>
      </c>
      <c r="W260" s="29" t="s">
        <v>50</v>
      </c>
      <c r="X260" s="29" t="s">
        <v>50</v>
      </c>
      <c r="Y260" s="29" t="s">
        <v>50</v>
      </c>
      <c r="Z260" s="29" t="s">
        <v>50</v>
      </c>
      <c r="AA260" s="29" t="s">
        <v>50</v>
      </c>
      <c r="AB260" s="29" t="s">
        <v>50</v>
      </c>
      <c r="AC260" s="29" t="s">
        <v>50</v>
      </c>
      <c r="AD260" s="29" t="s">
        <v>50</v>
      </c>
      <c r="AE260" s="29" t="s">
        <v>50</v>
      </c>
      <c r="AF260" s="29" t="s">
        <v>50</v>
      </c>
      <c r="AG260" s="29">
        <v>-3.2</v>
      </c>
      <c r="AH260" s="29">
        <v>-0.8</v>
      </c>
      <c r="AI260" s="29">
        <v>0</v>
      </c>
      <c r="AJ260" s="29">
        <v>1.1960000000000001E-5</v>
      </c>
      <c r="AK260" s="29">
        <v>1.9340000000000001E-4</v>
      </c>
      <c r="AL260" s="29">
        <v>9.8549999999999997E-5</v>
      </c>
      <c r="AM260" s="29">
        <v>4.71</v>
      </c>
      <c r="AN260" s="29">
        <v>48</v>
      </c>
      <c r="AO260" s="29">
        <v>4361.3999999999996</v>
      </c>
      <c r="AP260" s="29">
        <v>4442.3</v>
      </c>
      <c r="AQ260" s="29">
        <v>4662.5</v>
      </c>
      <c r="AR260" s="29">
        <v>4272.7</v>
      </c>
      <c r="AS260" s="29">
        <v>4393.6000000000004</v>
      </c>
      <c r="AT260" s="29">
        <v>4577.2</v>
      </c>
      <c r="AU260" s="29">
        <v>4611.8</v>
      </c>
      <c r="AV260" s="29">
        <v>4510.2</v>
      </c>
      <c r="AW260" s="29">
        <v>4467.7</v>
      </c>
      <c r="AX260" s="29">
        <v>4526.3</v>
      </c>
      <c r="AY260" s="29">
        <f t="shared" si="7"/>
        <v>1.0253337851575737</v>
      </c>
      <c r="AZ260" s="29">
        <f t="shared" si="6"/>
        <v>0.17221733221656005</v>
      </c>
    </row>
    <row r="261" spans="1:52" x14ac:dyDescent="0.2">
      <c r="A261" s="47" t="s">
        <v>50</v>
      </c>
      <c r="B261" s="29" t="s">
        <v>305</v>
      </c>
      <c r="C261" s="29" t="s">
        <v>1913</v>
      </c>
      <c r="D261" s="29" t="s">
        <v>1255</v>
      </c>
      <c r="E261" s="29" t="s">
        <v>1914</v>
      </c>
      <c r="F261" s="29">
        <v>3.78573E-4</v>
      </c>
      <c r="G261" s="29">
        <v>0</v>
      </c>
      <c r="H261" s="29">
        <v>1</v>
      </c>
      <c r="I261" s="29">
        <v>2</v>
      </c>
      <c r="J261" s="29">
        <v>6</v>
      </c>
      <c r="K261" s="29" t="s">
        <v>304</v>
      </c>
      <c r="L261" s="29" t="s">
        <v>1915</v>
      </c>
      <c r="M261" s="29">
        <v>0</v>
      </c>
      <c r="N261" s="29">
        <v>1984.1267800000001</v>
      </c>
      <c r="O261" s="29">
        <v>0</v>
      </c>
      <c r="P261" s="29">
        <v>97.8</v>
      </c>
      <c r="Q261" s="29">
        <v>94.9</v>
      </c>
      <c r="R261" s="29">
        <v>8.44</v>
      </c>
      <c r="S261" s="29">
        <v>10.63</v>
      </c>
      <c r="T261" s="29" t="s">
        <v>51</v>
      </c>
      <c r="U261" s="29" t="s">
        <v>50</v>
      </c>
      <c r="V261" s="29" t="s">
        <v>50</v>
      </c>
      <c r="W261" s="29" t="s">
        <v>50</v>
      </c>
      <c r="X261" s="29" t="s">
        <v>50</v>
      </c>
      <c r="Y261" s="29" t="s">
        <v>50</v>
      </c>
      <c r="Z261" s="29" t="s">
        <v>50</v>
      </c>
      <c r="AA261" s="29" t="s">
        <v>50</v>
      </c>
      <c r="AB261" s="29" t="s">
        <v>50</v>
      </c>
      <c r="AC261" s="29" t="s">
        <v>50</v>
      </c>
      <c r="AD261" s="29" t="s">
        <v>50</v>
      </c>
      <c r="AE261" s="29" t="s">
        <v>50</v>
      </c>
      <c r="AF261" s="29" t="s">
        <v>50</v>
      </c>
      <c r="AG261" s="29">
        <v>-0.89</v>
      </c>
      <c r="AH261" s="29">
        <v>-0.89</v>
      </c>
      <c r="AI261" s="29">
        <v>0</v>
      </c>
      <c r="AJ261" s="29">
        <v>1.1960000000000001E-5</v>
      </c>
      <c r="AK261" s="29">
        <v>6.5690000000000003E-5</v>
      </c>
      <c r="AL261" s="29">
        <v>1.6689999999999999E-4</v>
      </c>
      <c r="AM261" s="29">
        <v>4.01</v>
      </c>
      <c r="AN261" s="29">
        <v>11</v>
      </c>
      <c r="AO261" s="29">
        <v>92.6</v>
      </c>
      <c r="AP261" s="29">
        <v>111.1</v>
      </c>
      <c r="AQ261" s="29">
        <v>107.6</v>
      </c>
      <c r="AR261" s="29">
        <v>90.4</v>
      </c>
      <c r="AS261" s="29">
        <v>95.1</v>
      </c>
      <c r="AT261" s="29">
        <v>94.9</v>
      </c>
      <c r="AU261" s="29">
        <v>86</v>
      </c>
      <c r="AV261" s="29">
        <v>91.6</v>
      </c>
      <c r="AW261" s="29">
        <v>110.4</v>
      </c>
      <c r="AX261" s="29">
        <v>107.2</v>
      </c>
      <c r="AY261" s="29">
        <f t="shared" si="7"/>
        <v>0.98651368760064428</v>
      </c>
      <c r="AZ261" s="29">
        <f t="shared" ref="AZ261:AZ324" si="8">TTEST(AO261:AS261,AT261:AX261,2,1)</f>
        <v>0.88171206108947664</v>
      </c>
    </row>
    <row r="262" spans="1:52" x14ac:dyDescent="0.2">
      <c r="A262" s="47" t="s">
        <v>50</v>
      </c>
      <c r="B262" s="29" t="s">
        <v>307</v>
      </c>
      <c r="C262" s="29" t="s">
        <v>1916</v>
      </c>
      <c r="D262" s="29" t="s">
        <v>1314</v>
      </c>
      <c r="E262" s="29" t="s">
        <v>1917</v>
      </c>
      <c r="F262" s="29">
        <v>7.3088500000000001E-2</v>
      </c>
      <c r="G262" s="29">
        <v>5.2745700000000001E-3</v>
      </c>
      <c r="H262" s="29">
        <v>1</v>
      </c>
      <c r="I262" s="29">
        <v>1</v>
      </c>
      <c r="J262" s="29">
        <v>3</v>
      </c>
      <c r="K262" s="29" t="s">
        <v>306</v>
      </c>
      <c r="L262" s="29" t="s">
        <v>1918</v>
      </c>
      <c r="M262" s="29">
        <v>0</v>
      </c>
      <c r="N262" s="29">
        <v>1477.76873</v>
      </c>
      <c r="O262" s="29">
        <v>0</v>
      </c>
      <c r="P262" s="29">
        <v>344.3</v>
      </c>
      <c r="Q262" s="29">
        <v>326.5</v>
      </c>
      <c r="R262" s="29">
        <v>10.35</v>
      </c>
      <c r="S262" s="29">
        <v>7.05</v>
      </c>
      <c r="T262" s="29" t="s">
        <v>51</v>
      </c>
      <c r="U262" s="29" t="s">
        <v>50</v>
      </c>
      <c r="V262" s="29" t="s">
        <v>50</v>
      </c>
      <c r="W262" s="29" t="s">
        <v>50</v>
      </c>
      <c r="X262" s="29" t="s">
        <v>50</v>
      </c>
      <c r="Y262" s="29" t="s">
        <v>50</v>
      </c>
      <c r="Z262" s="29" t="s">
        <v>50</v>
      </c>
      <c r="AA262" s="29" t="s">
        <v>50</v>
      </c>
      <c r="AB262" s="29" t="s">
        <v>50</v>
      </c>
      <c r="AC262" s="29" t="s">
        <v>50</v>
      </c>
      <c r="AD262" s="29" t="s">
        <v>50</v>
      </c>
      <c r="AE262" s="29" t="s">
        <v>973</v>
      </c>
      <c r="AF262" s="29" t="s">
        <v>50</v>
      </c>
      <c r="AG262" s="29" t="s">
        <v>51</v>
      </c>
      <c r="AH262" s="29">
        <v>-1.1100000000000001</v>
      </c>
      <c r="AI262" s="29" t="s">
        <v>51</v>
      </c>
      <c r="AJ262" s="29">
        <v>1.7780000000000001E-3</v>
      </c>
      <c r="AK262" s="29" t="s">
        <v>51</v>
      </c>
      <c r="AL262" s="29">
        <v>2.4150000000000001E-2</v>
      </c>
      <c r="AM262" s="29">
        <v>2.72</v>
      </c>
      <c r="AN262" s="29" t="s">
        <v>51</v>
      </c>
      <c r="AO262" s="29">
        <v>401.3</v>
      </c>
      <c r="AP262" s="29">
        <v>291.2</v>
      </c>
      <c r="AQ262" s="29">
        <v>341.1</v>
      </c>
      <c r="AR262" s="29">
        <v>355.3</v>
      </c>
      <c r="AS262" s="29">
        <v>347.4</v>
      </c>
      <c r="AT262" s="29">
        <v>293.60000000000002</v>
      </c>
      <c r="AU262" s="29">
        <v>358.1</v>
      </c>
      <c r="AV262" s="29">
        <v>323.60000000000002</v>
      </c>
      <c r="AW262" s="29">
        <v>326.5</v>
      </c>
      <c r="AX262" s="29">
        <v>332.1</v>
      </c>
      <c r="AY262" s="29">
        <f t="shared" ref="AY262:AY325" si="9">AVERAGE(AT262:AX262)/AVERAGE(AO262:AS262)</f>
        <v>0.94102401658699564</v>
      </c>
      <c r="AZ262" s="29">
        <f t="shared" si="8"/>
        <v>0.50075562954553032</v>
      </c>
    </row>
    <row r="263" spans="1:52" x14ac:dyDescent="0.2">
      <c r="A263" s="47" t="s">
        <v>56</v>
      </c>
      <c r="B263" s="29" t="s">
        <v>309</v>
      </c>
      <c r="C263" s="29" t="s">
        <v>1919</v>
      </c>
      <c r="D263" s="29" t="s">
        <v>1920</v>
      </c>
      <c r="E263" s="29" t="s">
        <v>1921</v>
      </c>
      <c r="F263" s="29">
        <v>0.34209699999999998</v>
      </c>
      <c r="G263" s="29">
        <v>2.7602000000000002E-2</v>
      </c>
      <c r="H263" s="29">
        <v>1</v>
      </c>
      <c r="I263" s="29">
        <v>2</v>
      </c>
      <c r="J263" s="29">
        <v>7</v>
      </c>
      <c r="K263" s="29" t="s">
        <v>308</v>
      </c>
      <c r="L263" s="29" t="s">
        <v>1922</v>
      </c>
      <c r="M263" s="29">
        <v>0</v>
      </c>
      <c r="N263" s="29">
        <v>1472.7898</v>
      </c>
      <c r="O263" s="29">
        <v>0</v>
      </c>
      <c r="P263" s="29">
        <v>971.3</v>
      </c>
      <c r="Q263" s="29">
        <v>1009.1</v>
      </c>
      <c r="R263" s="29">
        <v>6.13</v>
      </c>
      <c r="S263" s="29">
        <v>9.3699999999999992</v>
      </c>
      <c r="T263" s="29" t="s">
        <v>51</v>
      </c>
      <c r="U263" s="29" t="s">
        <v>50</v>
      </c>
      <c r="V263" s="29" t="s">
        <v>50</v>
      </c>
      <c r="W263" s="29" t="s">
        <v>50</v>
      </c>
      <c r="X263" s="29" t="s">
        <v>50</v>
      </c>
      <c r="Y263" s="29" t="s">
        <v>50</v>
      </c>
      <c r="Z263" s="29" t="s">
        <v>50</v>
      </c>
      <c r="AA263" s="29" t="s">
        <v>50</v>
      </c>
      <c r="AB263" s="29" t="s">
        <v>50</v>
      </c>
      <c r="AC263" s="29" t="s">
        <v>50</v>
      </c>
      <c r="AD263" s="29" t="s">
        <v>50</v>
      </c>
      <c r="AE263" s="29" t="s">
        <v>50</v>
      </c>
      <c r="AF263" s="29" t="s">
        <v>50</v>
      </c>
      <c r="AG263" s="29">
        <v>0.03</v>
      </c>
      <c r="AH263" s="29">
        <v>-0.66</v>
      </c>
      <c r="AI263" s="29">
        <v>8.9549999999999994E-3</v>
      </c>
      <c r="AJ263" s="29">
        <v>8.6899999999999998E-3</v>
      </c>
      <c r="AK263" s="29">
        <v>0.1409</v>
      </c>
      <c r="AL263" s="29">
        <v>0.13339999999999999</v>
      </c>
      <c r="AM263" s="29">
        <v>1.32</v>
      </c>
      <c r="AN263" s="29">
        <v>11</v>
      </c>
      <c r="AO263" s="29">
        <v>961.9</v>
      </c>
      <c r="AP263" s="29">
        <v>916.7</v>
      </c>
      <c r="AQ263" s="29">
        <v>1083.2</v>
      </c>
      <c r="AR263" s="29">
        <v>1036.0999999999999</v>
      </c>
      <c r="AS263" s="29">
        <v>980.8</v>
      </c>
      <c r="AT263" s="29">
        <v>914</v>
      </c>
      <c r="AU263" s="29">
        <v>1051.7</v>
      </c>
      <c r="AV263" s="29">
        <v>1024.0999999999999</v>
      </c>
      <c r="AW263" s="29">
        <v>1009.1</v>
      </c>
      <c r="AX263" s="29">
        <v>833.7</v>
      </c>
      <c r="AY263" s="29">
        <f t="shared" si="9"/>
        <v>0.97065499025850133</v>
      </c>
      <c r="AZ263" s="29">
        <f t="shared" si="8"/>
        <v>0.55887754410889268</v>
      </c>
    </row>
    <row r="264" spans="1:52" x14ac:dyDescent="0.2">
      <c r="A264" s="47" t="s">
        <v>50</v>
      </c>
      <c r="B264" s="29" t="s">
        <v>309</v>
      </c>
      <c r="C264" s="29" t="s">
        <v>1923</v>
      </c>
      <c r="D264" s="29" t="s">
        <v>1251</v>
      </c>
      <c r="E264" s="29" t="s">
        <v>1924</v>
      </c>
      <c r="F264" s="29">
        <v>2.2750300000000001E-2</v>
      </c>
      <c r="G264" s="29">
        <v>1.07996E-3</v>
      </c>
      <c r="H264" s="29">
        <v>1</v>
      </c>
      <c r="I264" s="29">
        <v>2</v>
      </c>
      <c r="J264" s="29">
        <v>62</v>
      </c>
      <c r="K264" s="29" t="s">
        <v>308</v>
      </c>
      <c r="L264" s="29" t="s">
        <v>1925</v>
      </c>
      <c r="M264" s="29">
        <v>0</v>
      </c>
      <c r="N264" s="29">
        <v>1677.87979</v>
      </c>
      <c r="O264" s="29">
        <v>0</v>
      </c>
      <c r="P264" s="29">
        <v>3340.5</v>
      </c>
      <c r="Q264" s="29">
        <v>3464.3</v>
      </c>
      <c r="R264" s="29">
        <v>4.13</v>
      </c>
      <c r="S264" s="29">
        <v>0.56999999999999995</v>
      </c>
      <c r="T264" s="29" t="s">
        <v>51</v>
      </c>
      <c r="U264" s="29" t="s">
        <v>50</v>
      </c>
      <c r="V264" s="29" t="s">
        <v>50</v>
      </c>
      <c r="W264" s="29" t="s">
        <v>50</v>
      </c>
      <c r="X264" s="29" t="s">
        <v>50</v>
      </c>
      <c r="Y264" s="29" t="s">
        <v>50</v>
      </c>
      <c r="Z264" s="29" t="s">
        <v>50</v>
      </c>
      <c r="AA264" s="29" t="s">
        <v>50</v>
      </c>
      <c r="AB264" s="29" t="s">
        <v>50</v>
      </c>
      <c r="AC264" s="29" t="s">
        <v>50</v>
      </c>
      <c r="AD264" s="29" t="s">
        <v>50</v>
      </c>
      <c r="AE264" s="29" t="s">
        <v>50</v>
      </c>
      <c r="AF264" s="29" t="s">
        <v>50</v>
      </c>
      <c r="AG264" s="29">
        <v>2.41</v>
      </c>
      <c r="AH264" s="29">
        <v>3.38</v>
      </c>
      <c r="AI264" s="29">
        <v>3.1760000000000002E-4</v>
      </c>
      <c r="AJ264" s="29">
        <v>9.41E-3</v>
      </c>
      <c r="AK264" s="29">
        <v>6.5339999999999999E-3</v>
      </c>
      <c r="AL264" s="29">
        <v>0.14549999999999999</v>
      </c>
      <c r="AM264" s="29">
        <v>3.54</v>
      </c>
      <c r="AN264" s="29">
        <v>30</v>
      </c>
      <c r="AO264" s="29">
        <v>3219.1</v>
      </c>
      <c r="AP264" s="29">
        <v>3371.3</v>
      </c>
      <c r="AQ264" s="29">
        <v>3580.3</v>
      </c>
      <c r="AR264" s="29">
        <v>3300.2</v>
      </c>
      <c r="AS264" s="29">
        <v>3522</v>
      </c>
      <c r="AT264" s="29">
        <v>3507.2</v>
      </c>
      <c r="AU264" s="29">
        <v>3462</v>
      </c>
      <c r="AV264" s="29">
        <v>3467.7</v>
      </c>
      <c r="AW264" s="29">
        <v>3460.6</v>
      </c>
      <c r="AX264" s="29">
        <v>3464.3</v>
      </c>
      <c r="AY264" s="29">
        <f t="shared" si="9"/>
        <v>1.0217090667278685</v>
      </c>
      <c r="AZ264" s="29">
        <f t="shared" si="8"/>
        <v>0.36765374416775293</v>
      </c>
    </row>
    <row r="265" spans="1:52" x14ac:dyDescent="0.2">
      <c r="A265" s="47" t="s">
        <v>50</v>
      </c>
      <c r="B265" s="29" t="s">
        <v>309</v>
      </c>
      <c r="C265" s="29" t="s">
        <v>1926</v>
      </c>
      <c r="D265" s="29" t="s">
        <v>1927</v>
      </c>
      <c r="E265" s="29" t="s">
        <v>1921</v>
      </c>
      <c r="F265" s="29">
        <v>2.04043E-2</v>
      </c>
      <c r="G265" s="29">
        <v>9.3162900000000001E-4</v>
      </c>
      <c r="H265" s="29">
        <v>1</v>
      </c>
      <c r="I265" s="29">
        <v>2</v>
      </c>
      <c r="J265" s="29">
        <v>6</v>
      </c>
      <c r="K265" s="29" t="s">
        <v>308</v>
      </c>
      <c r="L265" s="29" t="s">
        <v>1928</v>
      </c>
      <c r="M265" s="29">
        <v>1</v>
      </c>
      <c r="N265" s="29">
        <v>1830.0476900000001</v>
      </c>
      <c r="O265" s="29">
        <v>0</v>
      </c>
      <c r="P265" s="29">
        <v>657</v>
      </c>
      <c r="Q265" s="29">
        <v>610.5</v>
      </c>
      <c r="R265" s="29">
        <v>6.79</v>
      </c>
      <c r="S265" s="29">
        <v>5.65</v>
      </c>
      <c r="T265" s="29" t="s">
        <v>51</v>
      </c>
      <c r="U265" s="29" t="s">
        <v>50</v>
      </c>
      <c r="V265" s="29" t="s">
        <v>50</v>
      </c>
      <c r="W265" s="29" t="s">
        <v>50</v>
      </c>
      <c r="X265" s="29" t="s">
        <v>50</v>
      </c>
      <c r="Y265" s="29" t="s">
        <v>50</v>
      </c>
      <c r="Z265" s="29" t="s">
        <v>50</v>
      </c>
      <c r="AA265" s="29" t="s">
        <v>50</v>
      </c>
      <c r="AB265" s="29" t="s">
        <v>50</v>
      </c>
      <c r="AC265" s="29" t="s">
        <v>50</v>
      </c>
      <c r="AD265" s="29" t="s">
        <v>50</v>
      </c>
      <c r="AE265" s="29" t="s">
        <v>50</v>
      </c>
      <c r="AF265" s="29" t="s">
        <v>50</v>
      </c>
      <c r="AG265" s="29">
        <v>-3.37</v>
      </c>
      <c r="AH265" s="29">
        <v>-3.37</v>
      </c>
      <c r="AI265" s="29">
        <v>2.0119999999999999E-3</v>
      </c>
      <c r="AJ265" s="29">
        <v>2.7020000000000001E-4</v>
      </c>
      <c r="AK265" s="29">
        <v>3.0159999999999999E-2</v>
      </c>
      <c r="AL265" s="29">
        <v>3.7919999999999998E-3</v>
      </c>
      <c r="AM265" s="29">
        <v>3.74</v>
      </c>
      <c r="AN265" s="29">
        <v>19</v>
      </c>
      <c r="AO265" s="29">
        <v>650.29999999999995</v>
      </c>
      <c r="AP265" s="29">
        <v>581.4</v>
      </c>
      <c r="AQ265" s="29">
        <v>663.8</v>
      </c>
      <c r="AR265" s="29">
        <v>685.9</v>
      </c>
      <c r="AS265" s="29">
        <v>702.5</v>
      </c>
      <c r="AT265" s="29">
        <v>582.5</v>
      </c>
      <c r="AU265" s="29">
        <v>638.20000000000005</v>
      </c>
      <c r="AV265" s="29">
        <v>662.6</v>
      </c>
      <c r="AW265" s="29">
        <v>584.1</v>
      </c>
      <c r="AX265" s="29">
        <v>610.5</v>
      </c>
      <c r="AY265" s="29">
        <f t="shared" si="9"/>
        <v>0.93726970979627888</v>
      </c>
      <c r="AZ265" s="29">
        <f t="shared" si="8"/>
        <v>0.24338404223237878</v>
      </c>
    </row>
    <row r="266" spans="1:52" x14ac:dyDescent="0.2">
      <c r="A266" s="47" t="s">
        <v>56</v>
      </c>
      <c r="B266" s="29" t="s">
        <v>309</v>
      </c>
      <c r="C266" s="29" t="s">
        <v>1926</v>
      </c>
      <c r="D266" s="29" t="s">
        <v>1929</v>
      </c>
      <c r="E266" s="29" t="s">
        <v>1930</v>
      </c>
      <c r="F266" s="29">
        <v>0.46391700000000002</v>
      </c>
      <c r="G266" s="29">
        <v>4.3320999999999998E-2</v>
      </c>
      <c r="H266" s="29">
        <v>1</v>
      </c>
      <c r="I266" s="29">
        <v>2</v>
      </c>
      <c r="J266" s="29">
        <v>1</v>
      </c>
      <c r="K266" s="29" t="s">
        <v>308</v>
      </c>
      <c r="L266" s="29" t="s">
        <v>1928</v>
      </c>
      <c r="M266" s="29">
        <v>1</v>
      </c>
      <c r="N266" s="29">
        <v>1846.04261</v>
      </c>
      <c r="O266" s="29">
        <v>0</v>
      </c>
      <c r="P266" s="29">
        <v>337.9</v>
      </c>
      <c r="Q266" s="29">
        <v>338.5</v>
      </c>
      <c r="R266" s="29">
        <v>1.3</v>
      </c>
      <c r="S266" s="29">
        <v>4.8899999999999997</v>
      </c>
      <c r="T266" s="29" t="s">
        <v>51</v>
      </c>
      <c r="U266" s="29" t="s">
        <v>56</v>
      </c>
      <c r="V266" s="29" t="s">
        <v>56</v>
      </c>
      <c r="W266" s="29" t="s">
        <v>56</v>
      </c>
      <c r="X266" s="29" t="s">
        <v>56</v>
      </c>
      <c r="Y266" s="29" t="s">
        <v>56</v>
      </c>
      <c r="Z266" s="29" t="s">
        <v>56</v>
      </c>
      <c r="AA266" s="29" t="s">
        <v>56</v>
      </c>
      <c r="AB266" s="29" t="s">
        <v>56</v>
      </c>
      <c r="AC266" s="29" t="s">
        <v>56</v>
      </c>
      <c r="AD266" s="29" t="s">
        <v>56</v>
      </c>
      <c r="AE266" s="29" t="s">
        <v>973</v>
      </c>
      <c r="AF266" s="29" t="s">
        <v>56</v>
      </c>
      <c r="AG266" s="29" t="s">
        <v>51</v>
      </c>
      <c r="AH266" s="29">
        <v>-0.15</v>
      </c>
      <c r="AI266" s="29" t="s">
        <v>51</v>
      </c>
      <c r="AJ266" s="29">
        <v>1.502E-2</v>
      </c>
      <c r="AK266" s="29" t="s">
        <v>51</v>
      </c>
      <c r="AL266" s="29">
        <v>0.2054</v>
      </c>
      <c r="AM266" s="29">
        <v>2.71</v>
      </c>
      <c r="AN266" s="29" t="s">
        <v>51</v>
      </c>
      <c r="AO266" s="29">
        <v>339</v>
      </c>
      <c r="AP266" s="29">
        <v>330.7</v>
      </c>
      <c r="AQ266" s="29">
        <v>339.4</v>
      </c>
      <c r="AR266" s="29">
        <v>336.9</v>
      </c>
      <c r="AS266" s="29">
        <v>334.8</v>
      </c>
      <c r="AT266" s="29">
        <v>323.3</v>
      </c>
      <c r="AU266" s="29">
        <v>363.1</v>
      </c>
      <c r="AV266" s="29">
        <v>338.5</v>
      </c>
      <c r="AW266" s="29">
        <v>328</v>
      </c>
      <c r="AX266" s="29">
        <v>352.4</v>
      </c>
      <c r="AY266" s="29">
        <f t="shared" si="9"/>
        <v>1.0145763921941935</v>
      </c>
      <c r="AZ266" s="29">
        <f t="shared" si="8"/>
        <v>0.60924212131608846</v>
      </c>
    </row>
    <row r="267" spans="1:52" x14ac:dyDescent="0.2">
      <c r="A267" s="47" t="s">
        <v>50</v>
      </c>
      <c r="B267" s="29" t="s">
        <v>311</v>
      </c>
      <c r="C267" s="29" t="s">
        <v>1931</v>
      </c>
      <c r="D267" s="29" t="s">
        <v>1932</v>
      </c>
      <c r="E267" s="29" t="s">
        <v>1933</v>
      </c>
      <c r="F267" s="29">
        <v>7.10056E-6</v>
      </c>
      <c r="G267" s="29">
        <v>0</v>
      </c>
      <c r="H267" s="29">
        <v>1</v>
      </c>
      <c r="I267" s="29">
        <v>2</v>
      </c>
      <c r="J267" s="29">
        <v>9</v>
      </c>
      <c r="K267" s="29" t="s">
        <v>310</v>
      </c>
      <c r="L267" s="29" t="s">
        <v>1934</v>
      </c>
      <c r="M267" s="29">
        <v>0</v>
      </c>
      <c r="N267" s="29">
        <v>2899.4133700000002</v>
      </c>
      <c r="O267" s="29">
        <v>0</v>
      </c>
      <c r="P267" s="29">
        <v>169.2</v>
      </c>
      <c r="Q267" s="29">
        <v>164.7</v>
      </c>
      <c r="R267" s="29">
        <v>4.9000000000000004</v>
      </c>
      <c r="S267" s="29">
        <v>6.7</v>
      </c>
      <c r="T267" s="29" t="s">
        <v>51</v>
      </c>
      <c r="U267" s="29" t="s">
        <v>50</v>
      </c>
      <c r="V267" s="29" t="s">
        <v>50</v>
      </c>
      <c r="W267" s="29" t="s">
        <v>50</v>
      </c>
      <c r="X267" s="29" t="s">
        <v>50</v>
      </c>
      <c r="Y267" s="29" t="s">
        <v>50</v>
      </c>
      <c r="Z267" s="29" t="s">
        <v>50</v>
      </c>
      <c r="AA267" s="29" t="s">
        <v>50</v>
      </c>
      <c r="AB267" s="29" t="s">
        <v>50</v>
      </c>
      <c r="AC267" s="29" t="s">
        <v>50</v>
      </c>
      <c r="AD267" s="29" t="s">
        <v>50</v>
      </c>
      <c r="AE267" s="29" t="s">
        <v>50</v>
      </c>
      <c r="AF267" s="29" t="s">
        <v>50</v>
      </c>
      <c r="AG267" s="29">
        <v>-1.34</v>
      </c>
      <c r="AH267" s="29">
        <v>-1.34</v>
      </c>
      <c r="AI267" s="29">
        <v>0</v>
      </c>
      <c r="AJ267" s="29">
        <v>0</v>
      </c>
      <c r="AK267" s="29">
        <v>4.3420000000000001E-5</v>
      </c>
      <c r="AL267" s="29">
        <v>2.0109999999999999E-5</v>
      </c>
      <c r="AM267" s="29">
        <v>4.63</v>
      </c>
      <c r="AN267" s="29">
        <v>20</v>
      </c>
      <c r="AO267" s="29">
        <v>168</v>
      </c>
      <c r="AP267" s="29">
        <v>162.80000000000001</v>
      </c>
      <c r="AQ267" s="29">
        <v>185.1</v>
      </c>
      <c r="AR267" s="29">
        <v>177.6</v>
      </c>
      <c r="AS267" s="29">
        <v>165.1</v>
      </c>
      <c r="AT267" s="29">
        <v>164.7</v>
      </c>
      <c r="AU267" s="29">
        <v>170.1</v>
      </c>
      <c r="AV267" s="29">
        <v>171.6</v>
      </c>
      <c r="AW267" s="29">
        <v>163.19999999999999</v>
      </c>
      <c r="AX267" s="29">
        <v>144.30000000000001</v>
      </c>
      <c r="AY267" s="29">
        <f t="shared" si="9"/>
        <v>0.94793850454227802</v>
      </c>
      <c r="AZ267" s="29">
        <f t="shared" si="8"/>
        <v>0.14420201236539404</v>
      </c>
    </row>
    <row r="268" spans="1:52" x14ac:dyDescent="0.2">
      <c r="A268" s="47" t="s">
        <v>50</v>
      </c>
      <c r="B268" s="29" t="s">
        <v>311</v>
      </c>
      <c r="C268" s="29" t="s">
        <v>1935</v>
      </c>
      <c r="D268" s="29" t="s">
        <v>1936</v>
      </c>
      <c r="E268" s="29" t="s">
        <v>1933</v>
      </c>
      <c r="F268" s="29">
        <v>3.76043E-10</v>
      </c>
      <c r="G268" s="29">
        <v>0</v>
      </c>
      <c r="H268" s="29">
        <v>1</v>
      </c>
      <c r="I268" s="29">
        <v>2</v>
      </c>
      <c r="J268" s="29">
        <v>6</v>
      </c>
      <c r="K268" s="29" t="s">
        <v>310</v>
      </c>
      <c r="L268" s="29" t="s">
        <v>1937</v>
      </c>
      <c r="M268" s="29">
        <v>0</v>
      </c>
      <c r="N268" s="29">
        <v>4855.3927199999998</v>
      </c>
      <c r="O268" s="29">
        <v>0</v>
      </c>
      <c r="P268" s="29">
        <v>110.6</v>
      </c>
      <c r="Q268" s="29">
        <v>77</v>
      </c>
      <c r="R268" s="29">
        <v>26.58</v>
      </c>
      <c r="S268" s="29">
        <v>16.21</v>
      </c>
      <c r="T268" s="29" t="s">
        <v>51</v>
      </c>
      <c r="U268" s="29" t="s">
        <v>50</v>
      </c>
      <c r="V268" s="29" t="s">
        <v>50</v>
      </c>
      <c r="W268" s="29" t="s">
        <v>50</v>
      </c>
      <c r="X268" s="29" t="s">
        <v>50</v>
      </c>
      <c r="Y268" s="29" t="s">
        <v>50</v>
      </c>
      <c r="Z268" s="29" t="s">
        <v>50</v>
      </c>
      <c r="AA268" s="29" t="s">
        <v>50</v>
      </c>
      <c r="AB268" s="29" t="s">
        <v>50</v>
      </c>
      <c r="AC268" s="29" t="s">
        <v>50</v>
      </c>
      <c r="AD268" s="29" t="s">
        <v>50</v>
      </c>
      <c r="AE268" s="29" t="s">
        <v>50</v>
      </c>
      <c r="AF268" s="29" t="s">
        <v>50</v>
      </c>
      <c r="AG268" s="29">
        <v>3.04</v>
      </c>
      <c r="AH268" s="29">
        <v>3.06</v>
      </c>
      <c r="AI268" s="29">
        <v>0</v>
      </c>
      <c r="AJ268" s="29">
        <v>0</v>
      </c>
      <c r="AK268" s="29">
        <v>1.3270000000000001E-9</v>
      </c>
      <c r="AL268" s="29">
        <v>1.18E-8</v>
      </c>
      <c r="AM268" s="29">
        <v>7.58</v>
      </c>
      <c r="AN268" s="29">
        <v>48</v>
      </c>
      <c r="AO268" s="29">
        <v>104.8</v>
      </c>
      <c r="AP268" s="29">
        <v>116.8</v>
      </c>
      <c r="AQ268" s="29">
        <v>77.900000000000006</v>
      </c>
      <c r="AR268" s="29">
        <v>138.1</v>
      </c>
      <c r="AS268" s="29">
        <v>140.4</v>
      </c>
      <c r="AT268" s="29">
        <v>77</v>
      </c>
      <c r="AU268" s="29">
        <v>94</v>
      </c>
      <c r="AV268" s="29">
        <v>88.1</v>
      </c>
      <c r="AW268" s="29">
        <v>76.900000000000006</v>
      </c>
      <c r="AX268" s="29">
        <v>60.4</v>
      </c>
      <c r="AY268" s="29">
        <f t="shared" si="9"/>
        <v>0.68581314878892741</v>
      </c>
      <c r="AZ268" s="29">
        <f t="shared" si="8"/>
        <v>8.2079206795749884E-2</v>
      </c>
    </row>
    <row r="269" spans="1:52" x14ac:dyDescent="0.2">
      <c r="A269" s="47" t="s">
        <v>56</v>
      </c>
      <c r="B269" s="29" t="s">
        <v>311</v>
      </c>
      <c r="C269" s="29" t="s">
        <v>1938</v>
      </c>
      <c r="D269" s="29" t="s">
        <v>1129</v>
      </c>
      <c r="E269" s="29" t="s">
        <v>1939</v>
      </c>
      <c r="F269" s="29">
        <v>0.23225499999999999</v>
      </c>
      <c r="G269" s="29">
        <v>1.72736E-2</v>
      </c>
      <c r="H269" s="29">
        <v>1</v>
      </c>
      <c r="I269" s="29">
        <v>2</v>
      </c>
      <c r="J269" s="29">
        <v>2</v>
      </c>
      <c r="K269" s="29" t="s">
        <v>310</v>
      </c>
      <c r="L269" s="29" t="s">
        <v>1940</v>
      </c>
      <c r="M269" s="29">
        <v>0</v>
      </c>
      <c r="N269" s="29">
        <v>1508.7079699999999</v>
      </c>
      <c r="O269" s="29">
        <v>0</v>
      </c>
      <c r="P269" s="29" t="s">
        <v>51</v>
      </c>
      <c r="Q269" s="29" t="s">
        <v>51</v>
      </c>
      <c r="R269" s="29" t="s">
        <v>51</v>
      </c>
      <c r="S269" s="29" t="s">
        <v>51</v>
      </c>
      <c r="T269" s="29" t="s">
        <v>982</v>
      </c>
      <c r="U269" s="29" t="s">
        <v>50</v>
      </c>
      <c r="V269" s="29" t="s">
        <v>50</v>
      </c>
      <c r="W269" s="29" t="s">
        <v>50</v>
      </c>
      <c r="X269" s="29" t="s">
        <v>50</v>
      </c>
      <c r="Y269" s="29" t="s">
        <v>50</v>
      </c>
      <c r="Z269" s="29" t="s">
        <v>50</v>
      </c>
      <c r="AA269" s="29" t="s">
        <v>50</v>
      </c>
      <c r="AB269" s="29" t="s">
        <v>50</v>
      </c>
      <c r="AC269" s="29" t="s">
        <v>50</v>
      </c>
      <c r="AD269" s="29" t="s">
        <v>50</v>
      </c>
      <c r="AE269" s="29" t="s">
        <v>1003</v>
      </c>
      <c r="AF269" s="29" t="s">
        <v>50</v>
      </c>
      <c r="AG269" s="29">
        <v>-0.78</v>
      </c>
      <c r="AH269" s="29">
        <v>-0.78</v>
      </c>
      <c r="AI269" s="29">
        <v>0.20619999999999999</v>
      </c>
      <c r="AJ269" s="29">
        <v>5.3639999999999998E-3</v>
      </c>
      <c r="AK269" s="29">
        <v>1</v>
      </c>
      <c r="AL269" s="29">
        <v>7.7420000000000003E-2</v>
      </c>
      <c r="AM269" s="29">
        <v>1.58</v>
      </c>
      <c r="AN269" s="29">
        <v>1</v>
      </c>
      <c r="AO269" s="29" t="s">
        <v>51</v>
      </c>
      <c r="AP269" s="29" t="s">
        <v>51</v>
      </c>
      <c r="AQ269" s="29" t="s">
        <v>51</v>
      </c>
      <c r="AR269" s="29" t="s">
        <v>51</v>
      </c>
      <c r="AS269" s="29" t="s">
        <v>51</v>
      </c>
      <c r="AT269" s="29" t="s">
        <v>51</v>
      </c>
      <c r="AU269" s="29" t="s">
        <v>51</v>
      </c>
      <c r="AV269" s="29" t="s">
        <v>51</v>
      </c>
      <c r="AW269" s="29" t="s">
        <v>51</v>
      </c>
      <c r="AX269" s="29" t="s">
        <v>51</v>
      </c>
      <c r="AY269" s="29" t="e">
        <f t="shared" si="9"/>
        <v>#DIV/0!</v>
      </c>
      <c r="AZ269" s="29" t="e">
        <f t="shared" si="8"/>
        <v>#DIV/0!</v>
      </c>
    </row>
    <row r="270" spans="1:52" x14ac:dyDescent="0.2">
      <c r="A270" s="47" t="s">
        <v>50</v>
      </c>
      <c r="B270" s="29" t="s">
        <v>313</v>
      </c>
      <c r="C270" s="29" t="s">
        <v>1941</v>
      </c>
      <c r="D270" s="29" t="s">
        <v>1942</v>
      </c>
      <c r="E270" s="29" t="s">
        <v>1943</v>
      </c>
      <c r="F270" s="29">
        <v>2.8588099999999998E-3</v>
      </c>
      <c r="G270" s="29">
        <v>2.5253100000000001E-4</v>
      </c>
      <c r="H270" s="29">
        <v>1</v>
      </c>
      <c r="I270" s="29">
        <v>1</v>
      </c>
      <c r="J270" s="29">
        <v>1</v>
      </c>
      <c r="K270" s="29" t="s">
        <v>312</v>
      </c>
      <c r="L270" s="29" t="s">
        <v>1944</v>
      </c>
      <c r="M270" s="29">
        <v>0</v>
      </c>
      <c r="N270" s="29">
        <v>2672.3252699999998</v>
      </c>
      <c r="O270" s="29">
        <v>0</v>
      </c>
      <c r="P270" s="29">
        <v>7.3</v>
      </c>
      <c r="Q270" s="29">
        <v>9.6</v>
      </c>
      <c r="R270" s="29">
        <v>25.07</v>
      </c>
      <c r="S270" s="29">
        <v>28.26</v>
      </c>
      <c r="T270" s="29" t="s">
        <v>51</v>
      </c>
      <c r="U270" s="29" t="s">
        <v>50</v>
      </c>
      <c r="V270" s="29" t="s">
        <v>50</v>
      </c>
      <c r="W270" s="29" t="s">
        <v>50</v>
      </c>
      <c r="X270" s="29" t="s">
        <v>50</v>
      </c>
      <c r="Y270" s="29" t="s">
        <v>50</v>
      </c>
      <c r="Z270" s="29" t="s">
        <v>50</v>
      </c>
      <c r="AA270" s="29" t="s">
        <v>50</v>
      </c>
      <c r="AB270" s="29" t="s">
        <v>50</v>
      </c>
      <c r="AC270" s="29" t="s">
        <v>50</v>
      </c>
      <c r="AD270" s="29" t="s">
        <v>50</v>
      </c>
      <c r="AE270" s="29" t="s">
        <v>50</v>
      </c>
      <c r="AF270" s="29" t="s">
        <v>973</v>
      </c>
      <c r="AG270" s="29">
        <v>-2.99</v>
      </c>
      <c r="AH270" s="29" t="s">
        <v>51</v>
      </c>
      <c r="AI270" s="29">
        <v>5.7590000000000003E-5</v>
      </c>
      <c r="AJ270" s="29" t="s">
        <v>51</v>
      </c>
      <c r="AK270" s="29">
        <v>6.2810000000000003E-4</v>
      </c>
      <c r="AL270" s="29" t="s">
        <v>51</v>
      </c>
      <c r="AM270" s="29" t="s">
        <v>51</v>
      </c>
      <c r="AN270" s="29">
        <v>28</v>
      </c>
      <c r="AO270" s="29">
        <v>7.9</v>
      </c>
      <c r="AP270" s="29">
        <v>8.5</v>
      </c>
      <c r="AQ270" s="29">
        <v>6.8</v>
      </c>
      <c r="AR270" s="29">
        <v>5.6</v>
      </c>
      <c r="AS270" s="29">
        <v>4.7</v>
      </c>
      <c r="AT270" s="29">
        <v>9.9</v>
      </c>
      <c r="AU270" s="29">
        <v>11.9</v>
      </c>
      <c r="AV270" s="29">
        <v>6.6</v>
      </c>
      <c r="AW270" s="29">
        <v>9.6</v>
      </c>
      <c r="AX270" s="29">
        <v>5.9</v>
      </c>
      <c r="AY270" s="29">
        <f t="shared" si="9"/>
        <v>1.3104477611940297</v>
      </c>
      <c r="AZ270" s="29">
        <f t="shared" si="8"/>
        <v>5.1160545427859805E-2</v>
      </c>
    </row>
    <row r="271" spans="1:52" x14ac:dyDescent="0.2">
      <c r="A271" s="47" t="s">
        <v>50</v>
      </c>
      <c r="B271" s="29" t="s">
        <v>315</v>
      </c>
      <c r="C271" s="29" t="s">
        <v>1945</v>
      </c>
      <c r="D271" s="29" t="s">
        <v>1946</v>
      </c>
      <c r="E271" s="29" t="s">
        <v>1947</v>
      </c>
      <c r="F271" s="29">
        <v>3.5610299999999998E-2</v>
      </c>
      <c r="G271" s="29">
        <v>2.11634E-3</v>
      </c>
      <c r="H271" s="29">
        <v>1</v>
      </c>
      <c r="I271" s="29">
        <v>2</v>
      </c>
      <c r="J271" s="29">
        <v>2</v>
      </c>
      <c r="K271" s="29" t="s">
        <v>314</v>
      </c>
      <c r="L271" s="29" t="s">
        <v>1948</v>
      </c>
      <c r="M271" s="29">
        <v>1</v>
      </c>
      <c r="N271" s="29">
        <v>2835.50279</v>
      </c>
      <c r="O271" s="29">
        <v>0</v>
      </c>
      <c r="P271" s="29">
        <v>85.8</v>
      </c>
      <c r="Q271" s="29">
        <v>92.5</v>
      </c>
      <c r="R271" s="29">
        <v>10.11</v>
      </c>
      <c r="S271" s="29">
        <v>11.59</v>
      </c>
      <c r="T271" s="29" t="s">
        <v>51</v>
      </c>
      <c r="U271" s="29" t="s">
        <v>50</v>
      </c>
      <c r="V271" s="29" t="s">
        <v>50</v>
      </c>
      <c r="W271" s="29" t="s">
        <v>50</v>
      </c>
      <c r="X271" s="29" t="s">
        <v>50</v>
      </c>
      <c r="Y271" s="29" t="s">
        <v>50</v>
      </c>
      <c r="Z271" s="29" t="s">
        <v>50</v>
      </c>
      <c r="AA271" s="29" t="s">
        <v>50</v>
      </c>
      <c r="AB271" s="29" t="s">
        <v>50</v>
      </c>
      <c r="AC271" s="29" t="s">
        <v>50</v>
      </c>
      <c r="AD271" s="29" t="s">
        <v>50</v>
      </c>
      <c r="AE271" s="29" t="s">
        <v>973</v>
      </c>
      <c r="AF271" s="29" t="s">
        <v>50</v>
      </c>
      <c r="AG271" s="29" t="s">
        <v>51</v>
      </c>
      <c r="AH271" s="29">
        <v>2.5099999999999998</v>
      </c>
      <c r="AI271" s="29" t="s">
        <v>51</v>
      </c>
      <c r="AJ271" s="29">
        <v>4.9560000000000001E-4</v>
      </c>
      <c r="AK271" s="29" t="s">
        <v>51</v>
      </c>
      <c r="AL271" s="29">
        <v>7.378E-3</v>
      </c>
      <c r="AM271" s="29">
        <v>3.06</v>
      </c>
      <c r="AN271" s="29" t="s">
        <v>51</v>
      </c>
      <c r="AO271" s="29">
        <v>97.5</v>
      </c>
      <c r="AP271" s="29">
        <v>77.099999999999994</v>
      </c>
      <c r="AQ271" s="29">
        <v>85.5</v>
      </c>
      <c r="AR271" s="29">
        <v>86</v>
      </c>
      <c r="AS271" s="29">
        <v>81.2</v>
      </c>
      <c r="AT271" s="29">
        <v>92.5</v>
      </c>
      <c r="AU271" s="29">
        <v>96.9</v>
      </c>
      <c r="AV271" s="29">
        <v>80.599999999999994</v>
      </c>
      <c r="AW271" s="29">
        <v>88.6</v>
      </c>
      <c r="AX271" s="29">
        <v>109.9</v>
      </c>
      <c r="AY271" s="29">
        <f t="shared" si="9"/>
        <v>1.0964193774865434</v>
      </c>
      <c r="AZ271" s="29">
        <f t="shared" si="8"/>
        <v>0.29390362794985037</v>
      </c>
    </row>
    <row r="272" spans="1:52" x14ac:dyDescent="0.2">
      <c r="A272" s="47" t="s">
        <v>56</v>
      </c>
      <c r="B272" s="29" t="s">
        <v>317</v>
      </c>
      <c r="C272" s="29" t="s">
        <v>1949</v>
      </c>
      <c r="D272" s="29" t="s">
        <v>1950</v>
      </c>
      <c r="E272" s="29" t="s">
        <v>1951</v>
      </c>
      <c r="F272" s="29">
        <v>0.50268500000000005</v>
      </c>
      <c r="G272" s="29">
        <v>4.8417200000000001E-2</v>
      </c>
      <c r="H272" s="29">
        <v>1</v>
      </c>
      <c r="I272" s="29">
        <v>3</v>
      </c>
      <c r="J272" s="29">
        <v>2</v>
      </c>
      <c r="K272" s="29" t="s">
        <v>316</v>
      </c>
      <c r="L272" s="29" t="s">
        <v>1952</v>
      </c>
      <c r="M272" s="29">
        <v>0</v>
      </c>
      <c r="N272" s="29">
        <v>1671.02053</v>
      </c>
      <c r="O272" s="29">
        <v>0</v>
      </c>
      <c r="P272" s="29" t="s">
        <v>51</v>
      </c>
      <c r="Q272" s="29" t="s">
        <v>51</v>
      </c>
      <c r="R272" s="29" t="s">
        <v>51</v>
      </c>
      <c r="S272" s="29" t="s">
        <v>51</v>
      </c>
      <c r="T272" s="29" t="s">
        <v>982</v>
      </c>
      <c r="U272" s="29" t="s">
        <v>56</v>
      </c>
      <c r="V272" s="29" t="s">
        <v>56</v>
      </c>
      <c r="W272" s="29" t="s">
        <v>56</v>
      </c>
      <c r="X272" s="29" t="s">
        <v>56</v>
      </c>
      <c r="Y272" s="29" t="s">
        <v>56</v>
      </c>
      <c r="Z272" s="29" t="s">
        <v>56</v>
      </c>
      <c r="AA272" s="29" t="s">
        <v>56</v>
      </c>
      <c r="AB272" s="29" t="s">
        <v>56</v>
      </c>
      <c r="AC272" s="29" t="s">
        <v>56</v>
      </c>
      <c r="AD272" s="29" t="s">
        <v>56</v>
      </c>
      <c r="AE272" s="29" t="s">
        <v>56</v>
      </c>
      <c r="AF272" s="29" t="s">
        <v>56</v>
      </c>
      <c r="AG272" s="29">
        <v>1.26</v>
      </c>
      <c r="AH272" s="29">
        <v>1.26</v>
      </c>
      <c r="AI272" s="29">
        <v>1.5720000000000001E-2</v>
      </c>
      <c r="AJ272" s="29">
        <v>2.9080000000000002E-2</v>
      </c>
      <c r="AK272" s="29">
        <v>0.21440000000000001</v>
      </c>
      <c r="AL272" s="29">
        <v>0.33289999999999997</v>
      </c>
      <c r="AM272" s="29">
        <v>3.13</v>
      </c>
      <c r="AN272" s="29">
        <v>24</v>
      </c>
      <c r="AO272" s="29" t="s">
        <v>51</v>
      </c>
      <c r="AP272" s="29" t="s">
        <v>51</v>
      </c>
      <c r="AQ272" s="29" t="s">
        <v>51</v>
      </c>
      <c r="AR272" s="29" t="s">
        <v>51</v>
      </c>
      <c r="AS272" s="29" t="s">
        <v>51</v>
      </c>
      <c r="AT272" s="29" t="s">
        <v>51</v>
      </c>
      <c r="AU272" s="29" t="s">
        <v>51</v>
      </c>
      <c r="AV272" s="29" t="s">
        <v>51</v>
      </c>
      <c r="AW272" s="29" t="s">
        <v>51</v>
      </c>
      <c r="AX272" s="29" t="s">
        <v>51</v>
      </c>
      <c r="AY272" s="29" t="e">
        <f t="shared" si="9"/>
        <v>#DIV/0!</v>
      </c>
      <c r="AZ272" s="29" t="e">
        <f t="shared" si="8"/>
        <v>#DIV/0!</v>
      </c>
    </row>
    <row r="273" spans="1:52" x14ac:dyDescent="0.2">
      <c r="A273" s="47" t="s">
        <v>56</v>
      </c>
      <c r="B273" s="29" t="s">
        <v>319</v>
      </c>
      <c r="C273" s="29" t="s">
        <v>1953</v>
      </c>
      <c r="D273" s="29" t="s">
        <v>1954</v>
      </c>
      <c r="E273" s="29" t="s">
        <v>1955</v>
      </c>
      <c r="F273" s="29">
        <v>0.50552600000000003</v>
      </c>
      <c r="G273" s="29">
        <v>4.8755899999999998E-2</v>
      </c>
      <c r="H273" s="29">
        <v>1</v>
      </c>
      <c r="I273" s="29">
        <v>1</v>
      </c>
      <c r="J273" s="29">
        <v>3</v>
      </c>
      <c r="K273" s="29" t="s">
        <v>318</v>
      </c>
      <c r="L273" s="29" t="s">
        <v>1956</v>
      </c>
      <c r="M273" s="29">
        <v>0</v>
      </c>
      <c r="N273" s="29">
        <v>2221.2228700000001</v>
      </c>
      <c r="O273" s="29">
        <v>0</v>
      </c>
      <c r="P273" s="29">
        <v>925.4</v>
      </c>
      <c r="Q273" s="29">
        <v>949.8</v>
      </c>
      <c r="R273" s="29">
        <v>10.06</v>
      </c>
      <c r="S273" s="29">
        <v>8.19</v>
      </c>
      <c r="T273" s="29" t="s">
        <v>51</v>
      </c>
      <c r="U273" s="29" t="s">
        <v>56</v>
      </c>
      <c r="V273" s="29" t="s">
        <v>56</v>
      </c>
      <c r="W273" s="29" t="s">
        <v>56</v>
      </c>
      <c r="X273" s="29" t="s">
        <v>56</v>
      </c>
      <c r="Y273" s="29" t="s">
        <v>56</v>
      </c>
      <c r="Z273" s="29" t="s">
        <v>56</v>
      </c>
      <c r="AA273" s="29" t="s">
        <v>56</v>
      </c>
      <c r="AB273" s="29" t="s">
        <v>56</v>
      </c>
      <c r="AC273" s="29" t="s">
        <v>56</v>
      </c>
      <c r="AD273" s="29" t="s">
        <v>56</v>
      </c>
      <c r="AE273" s="29" t="s">
        <v>973</v>
      </c>
      <c r="AF273" s="29" t="s">
        <v>56</v>
      </c>
      <c r="AG273" s="29" t="s">
        <v>51</v>
      </c>
      <c r="AH273" s="29">
        <v>0.69</v>
      </c>
      <c r="AI273" s="29" t="s">
        <v>51</v>
      </c>
      <c r="AJ273" s="29">
        <v>1.9380000000000001E-2</v>
      </c>
      <c r="AK273" s="29" t="s">
        <v>51</v>
      </c>
      <c r="AL273" s="29">
        <v>0.24429999999999999</v>
      </c>
      <c r="AM273" s="29">
        <v>2.64</v>
      </c>
      <c r="AN273" s="29" t="s">
        <v>51</v>
      </c>
      <c r="AO273" s="29">
        <v>816.5</v>
      </c>
      <c r="AP273" s="29">
        <v>818.6</v>
      </c>
      <c r="AQ273" s="29">
        <v>926.1</v>
      </c>
      <c r="AR273" s="29">
        <v>1051.3</v>
      </c>
      <c r="AS273" s="29">
        <v>987.8</v>
      </c>
      <c r="AT273" s="29">
        <v>855.3</v>
      </c>
      <c r="AU273" s="29">
        <v>949.8</v>
      </c>
      <c r="AV273" s="29">
        <v>980.6</v>
      </c>
      <c r="AW273" s="29">
        <v>808.4</v>
      </c>
      <c r="AX273" s="29">
        <v>958.8</v>
      </c>
      <c r="AY273" s="29">
        <f t="shared" si="9"/>
        <v>0.98969632415277253</v>
      </c>
      <c r="AZ273" s="29">
        <f t="shared" si="8"/>
        <v>0.88884580945678859</v>
      </c>
    </row>
    <row r="274" spans="1:52" x14ac:dyDescent="0.2">
      <c r="A274" s="47" t="s">
        <v>56</v>
      </c>
      <c r="B274" s="29" t="s">
        <v>321</v>
      </c>
      <c r="C274" s="29" t="s">
        <v>1957</v>
      </c>
      <c r="D274" s="29" t="s">
        <v>1255</v>
      </c>
      <c r="E274" s="29" t="s">
        <v>1958</v>
      </c>
      <c r="F274" s="29">
        <v>0.35087699999999999</v>
      </c>
      <c r="G274" s="29">
        <v>2.8627300000000001E-2</v>
      </c>
      <c r="H274" s="29">
        <v>1</v>
      </c>
      <c r="I274" s="29">
        <v>1</v>
      </c>
      <c r="J274" s="29">
        <v>17</v>
      </c>
      <c r="K274" s="29" t="s">
        <v>320</v>
      </c>
      <c r="L274" s="29" t="s">
        <v>1959</v>
      </c>
      <c r="M274" s="29">
        <v>0</v>
      </c>
      <c r="N274" s="29">
        <v>2004.14176</v>
      </c>
      <c r="O274" s="29">
        <v>0</v>
      </c>
      <c r="P274" s="29">
        <v>6119.4</v>
      </c>
      <c r="Q274" s="29">
        <v>5460.3</v>
      </c>
      <c r="R274" s="29">
        <v>10.52</v>
      </c>
      <c r="S274" s="29">
        <v>11.13</v>
      </c>
      <c r="T274" s="29" t="s">
        <v>51</v>
      </c>
      <c r="U274" s="29" t="s">
        <v>50</v>
      </c>
      <c r="V274" s="29" t="s">
        <v>50</v>
      </c>
      <c r="W274" s="29" t="s">
        <v>50</v>
      </c>
      <c r="X274" s="29" t="s">
        <v>50</v>
      </c>
      <c r="Y274" s="29" t="s">
        <v>50</v>
      </c>
      <c r="Z274" s="29" t="s">
        <v>50</v>
      </c>
      <c r="AA274" s="29" t="s">
        <v>50</v>
      </c>
      <c r="AB274" s="29" t="s">
        <v>50</v>
      </c>
      <c r="AC274" s="29" t="s">
        <v>50</v>
      </c>
      <c r="AD274" s="29" t="s">
        <v>50</v>
      </c>
      <c r="AE274" s="29" t="s">
        <v>1003</v>
      </c>
      <c r="AF274" s="29" t="s">
        <v>50</v>
      </c>
      <c r="AG274" s="29">
        <v>0.61</v>
      </c>
      <c r="AH274" s="29">
        <v>4.82</v>
      </c>
      <c r="AI274" s="29">
        <v>0.14949999999999999</v>
      </c>
      <c r="AJ274" s="29">
        <v>9.044E-3</v>
      </c>
      <c r="AK274" s="29">
        <v>0.82089999999999996</v>
      </c>
      <c r="AL274" s="29">
        <v>0.13850000000000001</v>
      </c>
      <c r="AM274" s="29">
        <v>1.49</v>
      </c>
      <c r="AN274" s="29">
        <v>10</v>
      </c>
      <c r="AO274" s="29">
        <v>6115.1</v>
      </c>
      <c r="AP274" s="29">
        <v>5232.7</v>
      </c>
      <c r="AQ274" s="29">
        <v>6711.2</v>
      </c>
      <c r="AR274" s="29">
        <v>5809.9</v>
      </c>
      <c r="AS274" s="29">
        <v>6123.7</v>
      </c>
      <c r="AT274" s="29">
        <v>4709.1000000000004</v>
      </c>
      <c r="AU274" s="29">
        <v>4960.1000000000004</v>
      </c>
      <c r="AV274" s="29">
        <v>5460.3</v>
      </c>
      <c r="AW274" s="29">
        <v>6265.7</v>
      </c>
      <c r="AX274" s="29">
        <v>5521.5</v>
      </c>
      <c r="AY274" s="29">
        <f t="shared" si="9"/>
        <v>0.8974447030267465</v>
      </c>
      <c r="AZ274" s="29">
        <f t="shared" si="8"/>
        <v>0.14347390995952139</v>
      </c>
    </row>
    <row r="275" spans="1:52" x14ac:dyDescent="0.2">
      <c r="A275" s="47" t="s">
        <v>50</v>
      </c>
      <c r="B275" s="29" t="s">
        <v>323</v>
      </c>
      <c r="C275" s="29" t="s">
        <v>1960</v>
      </c>
      <c r="D275" s="29" t="s">
        <v>1961</v>
      </c>
      <c r="E275" s="29" t="s">
        <v>1962</v>
      </c>
      <c r="F275" s="29">
        <v>2.4901400000000001E-2</v>
      </c>
      <c r="G275" s="29">
        <v>1.17534E-3</v>
      </c>
      <c r="H275" s="29">
        <v>1</v>
      </c>
      <c r="I275" s="29">
        <v>1</v>
      </c>
      <c r="J275" s="29">
        <v>2</v>
      </c>
      <c r="K275" s="29" t="s">
        <v>322</v>
      </c>
      <c r="L275" s="29" t="s">
        <v>1963</v>
      </c>
      <c r="M275" s="29">
        <v>0</v>
      </c>
      <c r="N275" s="29">
        <v>2454.3830699999999</v>
      </c>
      <c r="O275" s="29">
        <v>0</v>
      </c>
      <c r="P275" s="29" t="s">
        <v>51</v>
      </c>
      <c r="Q275" s="29" t="s">
        <v>51</v>
      </c>
      <c r="R275" s="29" t="s">
        <v>51</v>
      </c>
      <c r="S275" s="29" t="s">
        <v>51</v>
      </c>
      <c r="T275" s="29" t="s">
        <v>982</v>
      </c>
      <c r="U275" s="29" t="s">
        <v>50</v>
      </c>
      <c r="V275" s="29" t="s">
        <v>50</v>
      </c>
      <c r="W275" s="29" t="s">
        <v>50</v>
      </c>
      <c r="X275" s="29" t="s">
        <v>50</v>
      </c>
      <c r="Y275" s="29" t="s">
        <v>50</v>
      </c>
      <c r="Z275" s="29" t="s">
        <v>50</v>
      </c>
      <c r="AA275" s="29" t="s">
        <v>50</v>
      </c>
      <c r="AB275" s="29" t="s">
        <v>50</v>
      </c>
      <c r="AC275" s="29" t="s">
        <v>50</v>
      </c>
      <c r="AD275" s="29" t="s">
        <v>50</v>
      </c>
      <c r="AE275" s="29" t="s">
        <v>50</v>
      </c>
      <c r="AF275" s="29" t="s">
        <v>50</v>
      </c>
      <c r="AG275" s="29">
        <v>5.8</v>
      </c>
      <c r="AH275" s="29">
        <v>5.8</v>
      </c>
      <c r="AI275" s="29">
        <v>5.6309999999999997E-3</v>
      </c>
      <c r="AJ275" s="29">
        <v>3.4969999999999999E-4</v>
      </c>
      <c r="AK275" s="29">
        <v>9.461E-2</v>
      </c>
      <c r="AL275" s="29">
        <v>4.8180000000000002E-3</v>
      </c>
      <c r="AM275" s="29">
        <v>4.09</v>
      </c>
      <c r="AN275" s="29">
        <v>30</v>
      </c>
      <c r="AO275" s="29" t="s">
        <v>51</v>
      </c>
      <c r="AP275" s="29" t="s">
        <v>51</v>
      </c>
      <c r="AQ275" s="29" t="s">
        <v>51</v>
      </c>
      <c r="AR275" s="29" t="s">
        <v>51</v>
      </c>
      <c r="AS275" s="29" t="s">
        <v>51</v>
      </c>
      <c r="AT275" s="29" t="s">
        <v>51</v>
      </c>
      <c r="AU275" s="29" t="s">
        <v>51</v>
      </c>
      <c r="AV275" s="29" t="s">
        <v>51</v>
      </c>
      <c r="AW275" s="29" t="s">
        <v>51</v>
      </c>
      <c r="AX275" s="29" t="s">
        <v>51</v>
      </c>
      <c r="AY275" s="29" t="e">
        <f t="shared" si="9"/>
        <v>#DIV/0!</v>
      </c>
      <c r="AZ275" s="29" t="e">
        <f t="shared" si="8"/>
        <v>#DIV/0!</v>
      </c>
    </row>
    <row r="276" spans="1:52" x14ac:dyDescent="0.2">
      <c r="A276" s="47" t="s">
        <v>50</v>
      </c>
      <c r="B276" s="29" t="s">
        <v>323</v>
      </c>
      <c r="C276" s="29" t="s">
        <v>1964</v>
      </c>
      <c r="D276" s="29" t="s">
        <v>1965</v>
      </c>
      <c r="E276" s="29" t="s">
        <v>1966</v>
      </c>
      <c r="F276" s="29">
        <v>3.6568999999999997E-2</v>
      </c>
      <c r="G276" s="29">
        <v>2.1660799999999999E-3</v>
      </c>
      <c r="H276" s="29">
        <v>1</v>
      </c>
      <c r="I276" s="29">
        <v>1</v>
      </c>
      <c r="J276" s="29">
        <v>1</v>
      </c>
      <c r="K276" s="29" t="s">
        <v>322</v>
      </c>
      <c r="L276" s="29" t="s">
        <v>1967</v>
      </c>
      <c r="M276" s="29">
        <v>0</v>
      </c>
      <c r="N276" s="29">
        <v>2644.4598000000001</v>
      </c>
      <c r="O276" s="29">
        <v>0</v>
      </c>
      <c r="P276" s="29">
        <v>55.4</v>
      </c>
      <c r="Q276" s="29">
        <v>59.8</v>
      </c>
      <c r="R276" s="29">
        <v>6.07</v>
      </c>
      <c r="S276" s="29">
        <v>12.52</v>
      </c>
      <c r="T276" s="29" t="s">
        <v>51</v>
      </c>
      <c r="U276" s="29" t="s">
        <v>50</v>
      </c>
      <c r="V276" s="29" t="s">
        <v>50</v>
      </c>
      <c r="W276" s="29" t="s">
        <v>50</v>
      </c>
      <c r="X276" s="29" t="s">
        <v>50</v>
      </c>
      <c r="Y276" s="29" t="s">
        <v>50</v>
      </c>
      <c r="Z276" s="29" t="s">
        <v>50</v>
      </c>
      <c r="AA276" s="29" t="s">
        <v>50</v>
      </c>
      <c r="AB276" s="29" t="s">
        <v>50</v>
      </c>
      <c r="AC276" s="29" t="s">
        <v>50</v>
      </c>
      <c r="AD276" s="29" t="s">
        <v>50</v>
      </c>
      <c r="AE276" s="29" t="s">
        <v>973</v>
      </c>
      <c r="AF276" s="29" t="s">
        <v>50</v>
      </c>
      <c r="AG276" s="29" t="s">
        <v>51</v>
      </c>
      <c r="AH276" s="29">
        <v>14.74</v>
      </c>
      <c r="AI276" s="29" t="s">
        <v>51</v>
      </c>
      <c r="AJ276" s="29">
        <v>5.1749999999999995E-4</v>
      </c>
      <c r="AK276" s="29" t="s">
        <v>51</v>
      </c>
      <c r="AL276" s="29">
        <v>7.5779999999999997E-3</v>
      </c>
      <c r="AM276" s="29">
        <v>3.78</v>
      </c>
      <c r="AN276" s="29" t="s">
        <v>51</v>
      </c>
      <c r="AO276" s="29">
        <v>62.4</v>
      </c>
      <c r="AP276" s="29">
        <v>53.3</v>
      </c>
      <c r="AQ276" s="29">
        <v>53.8</v>
      </c>
      <c r="AR276" s="29">
        <v>54.1</v>
      </c>
      <c r="AS276" s="29">
        <v>56.6</v>
      </c>
      <c r="AT276" s="29">
        <v>51.1</v>
      </c>
      <c r="AU276" s="29">
        <v>60.2</v>
      </c>
      <c r="AV276" s="29">
        <v>59.8</v>
      </c>
      <c r="AW276" s="29">
        <v>70.7</v>
      </c>
      <c r="AX276" s="29">
        <v>54.6</v>
      </c>
      <c r="AY276" s="29">
        <f t="shared" si="9"/>
        <v>1.0578158458244113</v>
      </c>
      <c r="AZ276" s="29">
        <f t="shared" si="8"/>
        <v>0.52697942355577754</v>
      </c>
    </row>
    <row r="277" spans="1:52" x14ac:dyDescent="0.2">
      <c r="A277" s="47" t="s">
        <v>50</v>
      </c>
      <c r="B277" s="29" t="s">
        <v>323</v>
      </c>
      <c r="C277" s="29" t="s">
        <v>1964</v>
      </c>
      <c r="D277" s="29" t="s">
        <v>1968</v>
      </c>
      <c r="E277" s="29" t="s">
        <v>1966</v>
      </c>
      <c r="F277" s="29">
        <v>2.86352E-5</v>
      </c>
      <c r="G277" s="29">
        <v>0</v>
      </c>
      <c r="H277" s="29">
        <v>1</v>
      </c>
      <c r="I277" s="29">
        <v>1</v>
      </c>
      <c r="J277" s="29">
        <v>2</v>
      </c>
      <c r="K277" s="29" t="s">
        <v>322</v>
      </c>
      <c r="L277" s="29" t="s">
        <v>1967</v>
      </c>
      <c r="M277" s="29">
        <v>0</v>
      </c>
      <c r="N277" s="29">
        <v>2643.47579</v>
      </c>
      <c r="O277" s="29">
        <v>0</v>
      </c>
      <c r="P277" s="29">
        <v>60.1</v>
      </c>
      <c r="Q277" s="29">
        <v>60</v>
      </c>
      <c r="R277" s="29">
        <v>8.6300000000000008</v>
      </c>
      <c r="S277" s="29">
        <v>13.93</v>
      </c>
      <c r="T277" s="29" t="s">
        <v>51</v>
      </c>
      <c r="U277" s="29" t="s">
        <v>50</v>
      </c>
      <c r="V277" s="29" t="s">
        <v>50</v>
      </c>
      <c r="W277" s="29" t="s">
        <v>50</v>
      </c>
      <c r="X277" s="29" t="s">
        <v>50</v>
      </c>
      <c r="Y277" s="29" t="s">
        <v>50</v>
      </c>
      <c r="Z277" s="29" t="s">
        <v>50</v>
      </c>
      <c r="AA277" s="29" t="s">
        <v>50</v>
      </c>
      <c r="AB277" s="29" t="s">
        <v>50</v>
      </c>
      <c r="AC277" s="29" t="s">
        <v>50</v>
      </c>
      <c r="AD277" s="29" t="s">
        <v>50</v>
      </c>
      <c r="AE277" s="29" t="s">
        <v>50</v>
      </c>
      <c r="AF277" s="29" t="s">
        <v>50</v>
      </c>
      <c r="AG277" s="29">
        <v>2.97</v>
      </c>
      <c r="AH277" s="29">
        <v>2.97</v>
      </c>
      <c r="AI277" s="29">
        <v>0</v>
      </c>
      <c r="AJ277" s="29">
        <v>0</v>
      </c>
      <c r="AK277" s="29">
        <v>3.6550000000000002E-6</v>
      </c>
      <c r="AL277" s="29">
        <v>2.0609999999999998E-6</v>
      </c>
      <c r="AM277" s="29">
        <v>4.68</v>
      </c>
      <c r="AN277" s="29">
        <v>22</v>
      </c>
      <c r="AO277" s="29">
        <v>65</v>
      </c>
      <c r="AP277" s="29">
        <v>56.4</v>
      </c>
      <c r="AQ277" s="29">
        <v>68.7</v>
      </c>
      <c r="AR277" s="29">
        <v>56.5</v>
      </c>
      <c r="AS277" s="29">
        <v>56.9</v>
      </c>
      <c r="AT277" s="29">
        <v>60</v>
      </c>
      <c r="AU277" s="29">
        <v>52.6</v>
      </c>
      <c r="AV277" s="29">
        <v>66.7</v>
      </c>
      <c r="AW277" s="29">
        <v>71.900000000000006</v>
      </c>
      <c r="AX277" s="29">
        <v>53</v>
      </c>
      <c r="AY277" s="29">
        <f t="shared" si="9"/>
        <v>1.0023064250411864</v>
      </c>
      <c r="AZ277" s="29">
        <f t="shared" si="8"/>
        <v>0.97270080071814635</v>
      </c>
    </row>
    <row r="278" spans="1:52" x14ac:dyDescent="0.2">
      <c r="A278" s="47" t="s">
        <v>50</v>
      </c>
      <c r="B278" s="29" t="s">
        <v>323</v>
      </c>
      <c r="C278" s="29" t="s">
        <v>1969</v>
      </c>
      <c r="D278" s="29" t="s">
        <v>1970</v>
      </c>
      <c r="E278" s="29" t="s">
        <v>1971</v>
      </c>
      <c r="F278" s="29">
        <v>1.7423800000000001E-4</v>
      </c>
      <c r="G278" s="29">
        <v>0</v>
      </c>
      <c r="H278" s="29">
        <v>1</v>
      </c>
      <c r="I278" s="29">
        <v>1</v>
      </c>
      <c r="J278" s="29">
        <v>2</v>
      </c>
      <c r="K278" s="29" t="s">
        <v>322</v>
      </c>
      <c r="L278" s="29" t="s">
        <v>1972</v>
      </c>
      <c r="M278" s="29">
        <v>0</v>
      </c>
      <c r="N278" s="29">
        <v>2295.1724899999999</v>
      </c>
      <c r="O278" s="29">
        <v>0</v>
      </c>
      <c r="P278" s="29">
        <v>115.4</v>
      </c>
      <c r="Q278" s="29">
        <v>107.5</v>
      </c>
      <c r="R278" s="29">
        <v>4.71</v>
      </c>
      <c r="S278" s="29">
        <v>9</v>
      </c>
      <c r="T278" s="29" t="s">
        <v>51</v>
      </c>
      <c r="U278" s="29" t="s">
        <v>50</v>
      </c>
      <c r="V278" s="29" t="s">
        <v>50</v>
      </c>
      <c r="W278" s="29" t="s">
        <v>50</v>
      </c>
      <c r="X278" s="29" t="s">
        <v>50</v>
      </c>
      <c r="Y278" s="29" t="s">
        <v>50</v>
      </c>
      <c r="Z278" s="29" t="s">
        <v>50</v>
      </c>
      <c r="AA278" s="29" t="s">
        <v>50</v>
      </c>
      <c r="AB278" s="29" t="s">
        <v>50</v>
      </c>
      <c r="AC278" s="29" t="s">
        <v>50</v>
      </c>
      <c r="AD278" s="29" t="s">
        <v>50</v>
      </c>
      <c r="AE278" s="29" t="s">
        <v>50</v>
      </c>
      <c r="AF278" s="29" t="s">
        <v>50</v>
      </c>
      <c r="AG278" s="29">
        <v>13.29</v>
      </c>
      <c r="AH278" s="29">
        <v>13.29</v>
      </c>
      <c r="AI278" s="29">
        <v>0</v>
      </c>
      <c r="AJ278" s="29">
        <v>1.1960000000000001E-5</v>
      </c>
      <c r="AK278" s="29">
        <v>2.7710000000000001E-5</v>
      </c>
      <c r="AL278" s="29">
        <v>1.1459999999999999E-4</v>
      </c>
      <c r="AM278" s="29">
        <v>4.33</v>
      </c>
      <c r="AN278" s="29">
        <v>33</v>
      </c>
      <c r="AO278" s="29">
        <v>113.7</v>
      </c>
      <c r="AP278" s="29">
        <v>126</v>
      </c>
      <c r="AQ278" s="29">
        <v>115.8</v>
      </c>
      <c r="AR278" s="29">
        <v>117.9</v>
      </c>
      <c r="AS278" s="29">
        <v>114.9</v>
      </c>
      <c r="AT278" s="29">
        <v>107.5</v>
      </c>
      <c r="AU278" s="29">
        <v>101.5</v>
      </c>
      <c r="AV278" s="29">
        <v>118.9</v>
      </c>
      <c r="AW278" s="29">
        <v>125</v>
      </c>
      <c r="AX278" s="29">
        <v>104.5</v>
      </c>
      <c r="AY278" s="29">
        <f t="shared" si="9"/>
        <v>0.9474757776644569</v>
      </c>
      <c r="AZ278" s="29">
        <f t="shared" si="8"/>
        <v>0.32783726033977795</v>
      </c>
    </row>
    <row r="279" spans="1:52" x14ac:dyDescent="0.2">
      <c r="A279" s="47" t="s">
        <v>50</v>
      </c>
      <c r="B279" s="29" t="s">
        <v>323</v>
      </c>
      <c r="C279" s="29" t="s">
        <v>1969</v>
      </c>
      <c r="D279" s="29" t="s">
        <v>1973</v>
      </c>
      <c r="E279" s="29" t="s">
        <v>1971</v>
      </c>
      <c r="F279" s="29">
        <v>1.14442E-5</v>
      </c>
      <c r="G279" s="29">
        <v>0</v>
      </c>
      <c r="H279" s="29">
        <v>1</v>
      </c>
      <c r="I279" s="29">
        <v>1</v>
      </c>
      <c r="J279" s="29">
        <v>17</v>
      </c>
      <c r="K279" s="29" t="s">
        <v>322</v>
      </c>
      <c r="L279" s="29" t="s">
        <v>1972</v>
      </c>
      <c r="M279" s="29">
        <v>0</v>
      </c>
      <c r="N279" s="29">
        <v>2294.1884700000001</v>
      </c>
      <c r="O279" s="29">
        <v>0</v>
      </c>
      <c r="P279" s="29">
        <v>1380</v>
      </c>
      <c r="Q279" s="29">
        <v>1399.4</v>
      </c>
      <c r="R279" s="29">
        <v>3.95</v>
      </c>
      <c r="S279" s="29">
        <v>6.66</v>
      </c>
      <c r="T279" s="29" t="s">
        <v>51</v>
      </c>
      <c r="U279" s="29" t="s">
        <v>50</v>
      </c>
      <c r="V279" s="29" t="s">
        <v>50</v>
      </c>
      <c r="W279" s="29" t="s">
        <v>50</v>
      </c>
      <c r="X279" s="29" t="s">
        <v>50</v>
      </c>
      <c r="Y279" s="29" t="s">
        <v>50</v>
      </c>
      <c r="Z279" s="29" t="s">
        <v>50</v>
      </c>
      <c r="AA279" s="29" t="s">
        <v>50</v>
      </c>
      <c r="AB279" s="29" t="s">
        <v>50</v>
      </c>
      <c r="AC279" s="29" t="s">
        <v>50</v>
      </c>
      <c r="AD279" s="29" t="s">
        <v>50</v>
      </c>
      <c r="AE279" s="29" t="s">
        <v>50</v>
      </c>
      <c r="AF279" s="29" t="s">
        <v>50</v>
      </c>
      <c r="AG279" s="29">
        <v>-4.75</v>
      </c>
      <c r="AH279" s="29">
        <v>1.38</v>
      </c>
      <c r="AI279" s="29">
        <v>0</v>
      </c>
      <c r="AJ279" s="29">
        <v>0</v>
      </c>
      <c r="AK279" s="29">
        <v>1.7489999999999999E-6</v>
      </c>
      <c r="AL279" s="29">
        <v>9.2359999999999993E-6</v>
      </c>
      <c r="AM279" s="29">
        <v>4.9000000000000004</v>
      </c>
      <c r="AN279" s="29">
        <v>39</v>
      </c>
      <c r="AO279" s="29">
        <v>1414.1</v>
      </c>
      <c r="AP279" s="29">
        <v>1411.7</v>
      </c>
      <c r="AQ279" s="29">
        <v>1324.1</v>
      </c>
      <c r="AR279" s="29">
        <v>1469.6</v>
      </c>
      <c r="AS279" s="29">
        <v>1349</v>
      </c>
      <c r="AT279" s="29">
        <v>1270.9000000000001</v>
      </c>
      <c r="AU279" s="29">
        <v>1344.2</v>
      </c>
      <c r="AV279" s="29">
        <v>1399.4</v>
      </c>
      <c r="AW279" s="29">
        <v>1518.4</v>
      </c>
      <c r="AX279" s="29">
        <v>1429.1</v>
      </c>
      <c r="AY279" s="29">
        <f t="shared" si="9"/>
        <v>0.99906723111143003</v>
      </c>
      <c r="AZ279" s="29">
        <f t="shared" si="8"/>
        <v>0.97807068351770043</v>
      </c>
    </row>
    <row r="280" spans="1:52" x14ac:dyDescent="0.2">
      <c r="A280" s="47" t="s">
        <v>50</v>
      </c>
      <c r="B280" s="29" t="s">
        <v>325</v>
      </c>
      <c r="C280" s="29" t="s">
        <v>1974</v>
      </c>
      <c r="D280" s="29" t="s">
        <v>1975</v>
      </c>
      <c r="E280" s="29" t="s">
        <v>1976</v>
      </c>
      <c r="F280" s="29">
        <v>5.0205099999999998E-5</v>
      </c>
      <c r="G280" s="29">
        <v>0</v>
      </c>
      <c r="H280" s="29">
        <v>1</v>
      </c>
      <c r="I280" s="29">
        <v>1</v>
      </c>
      <c r="J280" s="29">
        <v>5</v>
      </c>
      <c r="K280" s="29" t="s">
        <v>324</v>
      </c>
      <c r="L280" s="29" t="s">
        <v>1977</v>
      </c>
      <c r="M280" s="29">
        <v>0</v>
      </c>
      <c r="N280" s="29">
        <v>3161.7734999999998</v>
      </c>
      <c r="O280" s="29">
        <v>0</v>
      </c>
      <c r="P280" s="29">
        <v>348.8</v>
      </c>
      <c r="Q280" s="29">
        <v>353.3</v>
      </c>
      <c r="R280" s="29">
        <v>5.08</v>
      </c>
      <c r="S280" s="29">
        <v>3.81</v>
      </c>
      <c r="T280" s="29" t="s">
        <v>51</v>
      </c>
      <c r="U280" s="29" t="s">
        <v>50</v>
      </c>
      <c r="V280" s="29" t="s">
        <v>50</v>
      </c>
      <c r="W280" s="29" t="s">
        <v>50</v>
      </c>
      <c r="X280" s="29" t="s">
        <v>50</v>
      </c>
      <c r="Y280" s="29" t="s">
        <v>50</v>
      </c>
      <c r="Z280" s="29" t="s">
        <v>50</v>
      </c>
      <c r="AA280" s="29" t="s">
        <v>50</v>
      </c>
      <c r="AB280" s="29" t="s">
        <v>50</v>
      </c>
      <c r="AC280" s="29" t="s">
        <v>50</v>
      </c>
      <c r="AD280" s="29" t="s">
        <v>50</v>
      </c>
      <c r="AE280" s="29" t="s">
        <v>50</v>
      </c>
      <c r="AF280" s="29" t="s">
        <v>50</v>
      </c>
      <c r="AG280" s="29">
        <v>-1.64</v>
      </c>
      <c r="AH280" s="29">
        <v>-1.64</v>
      </c>
      <c r="AI280" s="29">
        <v>0</v>
      </c>
      <c r="AJ280" s="29">
        <v>0</v>
      </c>
      <c r="AK280" s="29">
        <v>6.8499999999999996E-6</v>
      </c>
      <c r="AL280" s="29">
        <v>3.5800000000000003E-5</v>
      </c>
      <c r="AM280" s="29">
        <v>4.9400000000000004</v>
      </c>
      <c r="AN280" s="29">
        <v>4</v>
      </c>
      <c r="AO280" s="29">
        <v>334</v>
      </c>
      <c r="AP280" s="29">
        <v>348.2</v>
      </c>
      <c r="AQ280" s="29">
        <v>356</v>
      </c>
      <c r="AR280" s="29">
        <v>349.5</v>
      </c>
      <c r="AS280" s="29">
        <v>345</v>
      </c>
      <c r="AT280" s="29">
        <v>353.3</v>
      </c>
      <c r="AU280" s="29">
        <v>334</v>
      </c>
      <c r="AV280" s="29">
        <v>360.8</v>
      </c>
      <c r="AW280" s="29">
        <v>369.6</v>
      </c>
      <c r="AX280" s="29">
        <v>347.7</v>
      </c>
      <c r="AY280" s="29">
        <f t="shared" si="9"/>
        <v>1.0188722802562473</v>
      </c>
      <c r="AZ280" s="29">
        <f t="shared" si="8"/>
        <v>0.35807483695426184</v>
      </c>
    </row>
    <row r="281" spans="1:52" x14ac:dyDescent="0.2">
      <c r="A281" s="47" t="s">
        <v>50</v>
      </c>
      <c r="B281" s="29" t="s">
        <v>325</v>
      </c>
      <c r="C281" s="29" t="s">
        <v>1978</v>
      </c>
      <c r="D281" s="29" t="s">
        <v>1979</v>
      </c>
      <c r="E281" s="29" t="s">
        <v>1980</v>
      </c>
      <c r="F281" s="29">
        <v>1.39752E-3</v>
      </c>
      <c r="G281" s="29">
        <v>1.23263E-4</v>
      </c>
      <c r="H281" s="29">
        <v>1</v>
      </c>
      <c r="I281" s="29">
        <v>1</v>
      </c>
      <c r="J281" s="29">
        <v>8</v>
      </c>
      <c r="K281" s="29" t="s">
        <v>324</v>
      </c>
      <c r="L281" s="29" t="s">
        <v>1981</v>
      </c>
      <c r="M281" s="29">
        <v>0</v>
      </c>
      <c r="N281" s="29">
        <v>1998.1709599999999</v>
      </c>
      <c r="O281" s="29">
        <v>0</v>
      </c>
      <c r="P281" s="29">
        <v>347.8</v>
      </c>
      <c r="Q281" s="29">
        <v>348</v>
      </c>
      <c r="R281" s="29">
        <v>7.41</v>
      </c>
      <c r="S281" s="29">
        <v>3.76</v>
      </c>
      <c r="T281" s="29" t="s">
        <v>51</v>
      </c>
      <c r="U281" s="29" t="s">
        <v>50</v>
      </c>
      <c r="V281" s="29" t="s">
        <v>50</v>
      </c>
      <c r="W281" s="29" t="s">
        <v>50</v>
      </c>
      <c r="X281" s="29" t="s">
        <v>50</v>
      </c>
      <c r="Y281" s="29" t="s">
        <v>50</v>
      </c>
      <c r="Z281" s="29" t="s">
        <v>50</v>
      </c>
      <c r="AA281" s="29" t="s">
        <v>50</v>
      </c>
      <c r="AB281" s="29" t="s">
        <v>50</v>
      </c>
      <c r="AC281" s="29" t="s">
        <v>50</v>
      </c>
      <c r="AD281" s="29" t="s">
        <v>50</v>
      </c>
      <c r="AE281" s="29" t="s">
        <v>50</v>
      </c>
      <c r="AF281" s="29" t="s">
        <v>50</v>
      </c>
      <c r="AG281" s="29">
        <v>-1.44</v>
      </c>
      <c r="AH281" s="29">
        <v>-1.48</v>
      </c>
      <c r="AI281" s="29">
        <v>2.781E-5</v>
      </c>
      <c r="AJ281" s="29">
        <v>4.7189999999999998E-4</v>
      </c>
      <c r="AK281" s="29">
        <v>2.831E-4</v>
      </c>
      <c r="AL281" s="29">
        <v>6.5729999999999998E-3</v>
      </c>
      <c r="AM281" s="29">
        <v>3.12</v>
      </c>
      <c r="AN281" s="29">
        <v>9</v>
      </c>
      <c r="AO281" s="29">
        <v>350.9</v>
      </c>
      <c r="AP281" s="29">
        <v>390.9</v>
      </c>
      <c r="AQ281" s="29">
        <v>344.6</v>
      </c>
      <c r="AR281" s="29">
        <v>383.2</v>
      </c>
      <c r="AS281" s="29">
        <v>336.5</v>
      </c>
      <c r="AT281" s="29">
        <v>357</v>
      </c>
      <c r="AU281" s="29">
        <v>372</v>
      </c>
      <c r="AV281" s="29">
        <v>337.2</v>
      </c>
      <c r="AW281" s="29">
        <v>345.6</v>
      </c>
      <c r="AX281" s="29">
        <v>348</v>
      </c>
      <c r="AY281" s="29">
        <f t="shared" si="9"/>
        <v>0.97436465311998233</v>
      </c>
      <c r="AZ281" s="29">
        <f t="shared" si="8"/>
        <v>0.35446934488545545</v>
      </c>
    </row>
    <row r="282" spans="1:52" x14ac:dyDescent="0.2">
      <c r="A282" s="47" t="s">
        <v>50</v>
      </c>
      <c r="B282" s="29" t="s">
        <v>327</v>
      </c>
      <c r="C282" s="29" t="s">
        <v>1982</v>
      </c>
      <c r="D282" s="29" t="s">
        <v>1983</v>
      </c>
      <c r="E282" s="29" t="s">
        <v>1984</v>
      </c>
      <c r="F282" s="29">
        <v>1.84531E-7</v>
      </c>
      <c r="G282" s="29">
        <v>0</v>
      </c>
      <c r="H282" s="29">
        <v>1</v>
      </c>
      <c r="I282" s="29">
        <v>2</v>
      </c>
      <c r="J282" s="29">
        <v>2</v>
      </c>
      <c r="K282" s="29" t="s">
        <v>326</v>
      </c>
      <c r="L282" s="29" t="s">
        <v>1985</v>
      </c>
      <c r="M282" s="29">
        <v>0</v>
      </c>
      <c r="N282" s="29">
        <v>2662.4339799999998</v>
      </c>
      <c r="O282" s="29">
        <v>0</v>
      </c>
      <c r="P282" s="29" t="s">
        <v>51</v>
      </c>
      <c r="Q282" s="29" t="s">
        <v>51</v>
      </c>
      <c r="R282" s="29" t="s">
        <v>51</v>
      </c>
      <c r="S282" s="29" t="s">
        <v>51</v>
      </c>
      <c r="T282" s="29" t="s">
        <v>982</v>
      </c>
      <c r="U282" s="29" t="s">
        <v>50</v>
      </c>
      <c r="V282" s="29" t="s">
        <v>50</v>
      </c>
      <c r="W282" s="29" t="s">
        <v>50</v>
      </c>
      <c r="X282" s="29" t="s">
        <v>50</v>
      </c>
      <c r="Y282" s="29" t="s">
        <v>50</v>
      </c>
      <c r="Z282" s="29" t="s">
        <v>50</v>
      </c>
      <c r="AA282" s="29" t="s">
        <v>50</v>
      </c>
      <c r="AB282" s="29" t="s">
        <v>50</v>
      </c>
      <c r="AC282" s="29" t="s">
        <v>50</v>
      </c>
      <c r="AD282" s="29" t="s">
        <v>50</v>
      </c>
      <c r="AE282" s="29" t="s">
        <v>50</v>
      </c>
      <c r="AF282" s="29" t="s">
        <v>50</v>
      </c>
      <c r="AG282" s="29">
        <v>14.12</v>
      </c>
      <c r="AH282" s="29">
        <v>14.12</v>
      </c>
      <c r="AI282" s="29">
        <v>0</v>
      </c>
      <c r="AJ282" s="29">
        <v>0</v>
      </c>
      <c r="AK282" s="29">
        <v>1.29E-8</v>
      </c>
      <c r="AL282" s="29">
        <v>3.2990000000000001E-6</v>
      </c>
      <c r="AM282" s="29">
        <v>5.07</v>
      </c>
      <c r="AN282" s="29">
        <v>40</v>
      </c>
      <c r="AO282" s="29" t="s">
        <v>51</v>
      </c>
      <c r="AP282" s="29" t="s">
        <v>51</v>
      </c>
      <c r="AQ282" s="29" t="s">
        <v>51</v>
      </c>
      <c r="AR282" s="29" t="s">
        <v>51</v>
      </c>
      <c r="AS282" s="29" t="s">
        <v>51</v>
      </c>
      <c r="AT282" s="29" t="s">
        <v>51</v>
      </c>
      <c r="AU282" s="29" t="s">
        <v>51</v>
      </c>
      <c r="AV282" s="29" t="s">
        <v>51</v>
      </c>
      <c r="AW282" s="29" t="s">
        <v>51</v>
      </c>
      <c r="AX282" s="29" t="s">
        <v>51</v>
      </c>
      <c r="AY282" s="29" t="e">
        <f t="shared" si="9"/>
        <v>#DIV/0!</v>
      </c>
      <c r="AZ282" s="29" t="e">
        <f t="shared" si="8"/>
        <v>#DIV/0!</v>
      </c>
    </row>
    <row r="283" spans="1:52" x14ac:dyDescent="0.2">
      <c r="A283" s="47" t="s">
        <v>56</v>
      </c>
      <c r="B283" s="29" t="s">
        <v>329</v>
      </c>
      <c r="C283" s="29" t="s">
        <v>1986</v>
      </c>
      <c r="D283" s="29" t="s">
        <v>1987</v>
      </c>
      <c r="E283" s="29" t="s">
        <v>1988</v>
      </c>
      <c r="F283" s="29">
        <v>0.50268500000000005</v>
      </c>
      <c r="G283" s="29">
        <v>4.8417200000000001E-2</v>
      </c>
      <c r="H283" s="29">
        <v>1</v>
      </c>
      <c r="I283" s="29">
        <v>3</v>
      </c>
      <c r="J283" s="29">
        <v>1</v>
      </c>
      <c r="K283" s="29" t="s">
        <v>328</v>
      </c>
      <c r="L283" s="29" t="s">
        <v>1989</v>
      </c>
      <c r="M283" s="29">
        <v>0</v>
      </c>
      <c r="N283" s="29">
        <v>1524.7136499999999</v>
      </c>
      <c r="O283" s="29">
        <v>0</v>
      </c>
      <c r="P283" s="29" t="s">
        <v>51</v>
      </c>
      <c r="Q283" s="29" t="s">
        <v>51</v>
      </c>
      <c r="R283" s="29" t="s">
        <v>51</v>
      </c>
      <c r="S283" s="29" t="s">
        <v>51</v>
      </c>
      <c r="T283" s="29" t="s">
        <v>982</v>
      </c>
      <c r="U283" s="29" t="s">
        <v>56</v>
      </c>
      <c r="V283" s="29" t="s">
        <v>56</v>
      </c>
      <c r="W283" s="29" t="s">
        <v>56</v>
      </c>
      <c r="X283" s="29" t="s">
        <v>56</v>
      </c>
      <c r="Y283" s="29" t="s">
        <v>56</v>
      </c>
      <c r="Z283" s="29" t="s">
        <v>56</v>
      </c>
      <c r="AA283" s="29" t="s">
        <v>56</v>
      </c>
      <c r="AB283" s="29" t="s">
        <v>56</v>
      </c>
      <c r="AC283" s="29" t="s">
        <v>56</v>
      </c>
      <c r="AD283" s="29" t="s">
        <v>56</v>
      </c>
      <c r="AE283" s="29" t="s">
        <v>973</v>
      </c>
      <c r="AF283" s="29" t="s">
        <v>56</v>
      </c>
      <c r="AG283" s="29" t="s">
        <v>51</v>
      </c>
      <c r="AH283" s="29">
        <v>-0.76</v>
      </c>
      <c r="AI283" s="29" t="s">
        <v>51</v>
      </c>
      <c r="AJ283" s="29">
        <v>1.7760000000000001E-2</v>
      </c>
      <c r="AK283" s="29" t="s">
        <v>51</v>
      </c>
      <c r="AL283" s="29">
        <v>0.23050000000000001</v>
      </c>
      <c r="AM283" s="29">
        <v>1.81</v>
      </c>
      <c r="AN283" s="29" t="s">
        <v>51</v>
      </c>
      <c r="AO283" s="29" t="s">
        <v>51</v>
      </c>
      <c r="AP283" s="29" t="s">
        <v>51</v>
      </c>
      <c r="AQ283" s="29" t="s">
        <v>51</v>
      </c>
      <c r="AR283" s="29" t="s">
        <v>51</v>
      </c>
      <c r="AS283" s="29" t="s">
        <v>51</v>
      </c>
      <c r="AT283" s="29" t="s">
        <v>51</v>
      </c>
      <c r="AU283" s="29" t="s">
        <v>51</v>
      </c>
      <c r="AV283" s="29" t="s">
        <v>51</v>
      </c>
      <c r="AW283" s="29" t="s">
        <v>51</v>
      </c>
      <c r="AX283" s="29" t="s">
        <v>51</v>
      </c>
      <c r="AY283" s="29" t="e">
        <f t="shared" si="9"/>
        <v>#DIV/0!</v>
      </c>
      <c r="AZ283" s="29" t="e">
        <f t="shared" si="8"/>
        <v>#DIV/0!</v>
      </c>
    </row>
    <row r="284" spans="1:52" x14ac:dyDescent="0.2">
      <c r="A284" s="47" t="s">
        <v>50</v>
      </c>
      <c r="B284" s="29" t="s">
        <v>331</v>
      </c>
      <c r="C284" s="29" t="s">
        <v>1990</v>
      </c>
      <c r="D284" s="29" t="s">
        <v>1991</v>
      </c>
      <c r="E284" s="29" t="s">
        <v>1992</v>
      </c>
      <c r="F284" s="29">
        <v>8.2437300000000004E-5</v>
      </c>
      <c r="G284" s="29">
        <v>0</v>
      </c>
      <c r="H284" s="29">
        <v>1</v>
      </c>
      <c r="I284" s="29">
        <v>1</v>
      </c>
      <c r="J284" s="29">
        <v>2</v>
      </c>
      <c r="K284" s="29" t="s">
        <v>330</v>
      </c>
      <c r="L284" s="29" t="s">
        <v>1993</v>
      </c>
      <c r="M284" s="29">
        <v>0</v>
      </c>
      <c r="N284" s="29">
        <v>2654.4627799999998</v>
      </c>
      <c r="O284" s="29">
        <v>0</v>
      </c>
      <c r="P284" s="29">
        <v>161</v>
      </c>
      <c r="Q284" s="29">
        <v>164.5</v>
      </c>
      <c r="R284" s="29">
        <v>4.93</v>
      </c>
      <c r="S284" s="29">
        <v>2.71</v>
      </c>
      <c r="T284" s="29" t="s">
        <v>51</v>
      </c>
      <c r="U284" s="29" t="s">
        <v>50</v>
      </c>
      <c r="V284" s="29" t="s">
        <v>50</v>
      </c>
      <c r="W284" s="29" t="s">
        <v>50</v>
      </c>
      <c r="X284" s="29" t="s">
        <v>50</v>
      </c>
      <c r="Y284" s="29" t="s">
        <v>50</v>
      </c>
      <c r="Z284" s="29" t="s">
        <v>50</v>
      </c>
      <c r="AA284" s="29" t="s">
        <v>50</v>
      </c>
      <c r="AB284" s="29" t="s">
        <v>50</v>
      </c>
      <c r="AC284" s="29" t="s">
        <v>50</v>
      </c>
      <c r="AD284" s="29" t="s">
        <v>50</v>
      </c>
      <c r="AE284" s="29" t="s">
        <v>50</v>
      </c>
      <c r="AF284" s="29" t="s">
        <v>50</v>
      </c>
      <c r="AG284" s="29">
        <v>2.1</v>
      </c>
      <c r="AH284" s="29">
        <v>2.1</v>
      </c>
      <c r="AI284" s="29">
        <v>0</v>
      </c>
      <c r="AJ284" s="29">
        <v>3.9990000000000002E-5</v>
      </c>
      <c r="AK284" s="29">
        <v>1.1939999999999999E-5</v>
      </c>
      <c r="AL284" s="29">
        <v>5.3700000000000004E-4</v>
      </c>
      <c r="AM284" s="29">
        <v>3.71</v>
      </c>
      <c r="AN284" s="29">
        <v>44</v>
      </c>
      <c r="AO284" s="29">
        <v>164</v>
      </c>
      <c r="AP284" s="29">
        <v>160.30000000000001</v>
      </c>
      <c r="AQ284" s="29">
        <v>169</v>
      </c>
      <c r="AR284" s="29">
        <v>145.5</v>
      </c>
      <c r="AS284" s="29">
        <v>161.69999999999999</v>
      </c>
      <c r="AT284" s="29">
        <v>162.6</v>
      </c>
      <c r="AU284" s="29">
        <v>160.80000000000001</v>
      </c>
      <c r="AV284" s="29">
        <v>168.7</v>
      </c>
      <c r="AW284" s="29">
        <v>164.5</v>
      </c>
      <c r="AX284" s="29">
        <v>171.8</v>
      </c>
      <c r="AY284" s="29">
        <f t="shared" si="9"/>
        <v>1.0348532167395377</v>
      </c>
      <c r="AZ284" s="29">
        <f t="shared" si="8"/>
        <v>0.22912464452881415</v>
      </c>
    </row>
    <row r="285" spans="1:52" x14ac:dyDescent="0.2">
      <c r="A285" s="47" t="s">
        <v>50</v>
      </c>
      <c r="B285" s="29" t="s">
        <v>333</v>
      </c>
      <c r="C285" s="29" t="s">
        <v>1994</v>
      </c>
      <c r="D285" s="29" t="s">
        <v>1995</v>
      </c>
      <c r="E285" s="29" t="s">
        <v>1996</v>
      </c>
      <c r="F285" s="29">
        <v>3.2599300000000001E-4</v>
      </c>
      <c r="G285" s="29">
        <v>0</v>
      </c>
      <c r="H285" s="29">
        <v>1</v>
      </c>
      <c r="I285" s="29">
        <v>6</v>
      </c>
      <c r="J285" s="29">
        <v>2</v>
      </c>
      <c r="K285" s="29" t="s">
        <v>332</v>
      </c>
      <c r="L285" s="29" t="s">
        <v>1997</v>
      </c>
      <c r="M285" s="29">
        <v>0</v>
      </c>
      <c r="N285" s="29">
        <v>3172.7181999999998</v>
      </c>
      <c r="O285" s="29">
        <v>0</v>
      </c>
      <c r="P285" s="29">
        <v>61.9</v>
      </c>
      <c r="Q285" s="29">
        <v>60.1</v>
      </c>
      <c r="R285" s="29">
        <v>11.22</v>
      </c>
      <c r="S285" s="29">
        <v>14.37</v>
      </c>
      <c r="T285" s="29" t="s">
        <v>51</v>
      </c>
      <c r="U285" s="29" t="s">
        <v>50</v>
      </c>
      <c r="V285" s="29" t="s">
        <v>50</v>
      </c>
      <c r="W285" s="29" t="s">
        <v>50</v>
      </c>
      <c r="X285" s="29" t="s">
        <v>50</v>
      </c>
      <c r="Y285" s="29" t="s">
        <v>50</v>
      </c>
      <c r="Z285" s="29" t="s">
        <v>50</v>
      </c>
      <c r="AA285" s="29" t="s">
        <v>50</v>
      </c>
      <c r="AB285" s="29" t="s">
        <v>50</v>
      </c>
      <c r="AC285" s="29" t="s">
        <v>50</v>
      </c>
      <c r="AD285" s="29" t="s">
        <v>50</v>
      </c>
      <c r="AE285" s="29" t="s">
        <v>50</v>
      </c>
      <c r="AF285" s="29" t="s">
        <v>50</v>
      </c>
      <c r="AG285" s="29">
        <v>2.6</v>
      </c>
      <c r="AH285" s="29">
        <v>2.6</v>
      </c>
      <c r="AI285" s="29">
        <v>0</v>
      </c>
      <c r="AJ285" s="29">
        <v>1.1960000000000001E-5</v>
      </c>
      <c r="AK285" s="29">
        <v>5.5449999999999999E-5</v>
      </c>
      <c r="AL285" s="29">
        <v>9.6409999999999993E-5</v>
      </c>
      <c r="AM285" s="29">
        <v>3.97</v>
      </c>
      <c r="AN285" s="29">
        <v>16</v>
      </c>
      <c r="AO285" s="29">
        <v>59.9</v>
      </c>
      <c r="AP285" s="29">
        <v>63.8</v>
      </c>
      <c r="AQ285" s="29">
        <v>64.8</v>
      </c>
      <c r="AR285" s="29">
        <v>53.4</v>
      </c>
      <c r="AS285" s="29">
        <v>59.8</v>
      </c>
      <c r="AT285" s="29">
        <v>55.9</v>
      </c>
      <c r="AU285" s="29">
        <v>67.7</v>
      </c>
      <c r="AV285" s="29">
        <v>60.1</v>
      </c>
      <c r="AW285" s="29">
        <v>75.099999999999994</v>
      </c>
      <c r="AX285" s="29">
        <v>53.3</v>
      </c>
      <c r="AY285" s="29">
        <f t="shared" si="9"/>
        <v>1.0344713291349021</v>
      </c>
      <c r="AZ285" s="29">
        <f t="shared" si="8"/>
        <v>0.71059990559072728</v>
      </c>
    </row>
    <row r="286" spans="1:52" x14ac:dyDescent="0.2">
      <c r="A286" s="47" t="s">
        <v>56</v>
      </c>
      <c r="B286" s="29" t="s">
        <v>335</v>
      </c>
      <c r="C286" s="29" t="s">
        <v>1998</v>
      </c>
      <c r="D286" s="29" t="s">
        <v>1999</v>
      </c>
      <c r="E286" s="29" t="s">
        <v>2000</v>
      </c>
      <c r="F286" s="29">
        <v>0.229016</v>
      </c>
      <c r="G286" s="29">
        <v>1.6948999999999999E-2</v>
      </c>
      <c r="H286" s="29">
        <v>1</v>
      </c>
      <c r="I286" s="29">
        <v>1</v>
      </c>
      <c r="J286" s="29">
        <v>1</v>
      </c>
      <c r="K286" s="29" t="s">
        <v>334</v>
      </c>
      <c r="L286" s="29" t="s">
        <v>2001</v>
      </c>
      <c r="M286" s="29">
        <v>0</v>
      </c>
      <c r="N286" s="29">
        <v>2725.3312299999998</v>
      </c>
      <c r="O286" s="29">
        <v>0</v>
      </c>
      <c r="P286" s="29">
        <v>55.8</v>
      </c>
      <c r="Q286" s="29">
        <v>56.4</v>
      </c>
      <c r="R286" s="29">
        <v>15.85</v>
      </c>
      <c r="S286" s="29">
        <v>5.2</v>
      </c>
      <c r="T286" s="29" t="s">
        <v>51</v>
      </c>
      <c r="U286" s="29" t="s">
        <v>50</v>
      </c>
      <c r="V286" s="29" t="s">
        <v>50</v>
      </c>
      <c r="W286" s="29" t="s">
        <v>50</v>
      </c>
      <c r="X286" s="29" t="s">
        <v>50</v>
      </c>
      <c r="Y286" s="29" t="s">
        <v>50</v>
      </c>
      <c r="Z286" s="29" t="s">
        <v>50</v>
      </c>
      <c r="AA286" s="29" t="s">
        <v>50</v>
      </c>
      <c r="AB286" s="29" t="s">
        <v>50</v>
      </c>
      <c r="AC286" s="29" t="s">
        <v>50</v>
      </c>
      <c r="AD286" s="29" t="s">
        <v>50</v>
      </c>
      <c r="AE286" s="29" t="s">
        <v>973</v>
      </c>
      <c r="AF286" s="29" t="s">
        <v>50</v>
      </c>
      <c r="AG286" s="29" t="s">
        <v>51</v>
      </c>
      <c r="AH286" s="29">
        <v>5.63</v>
      </c>
      <c r="AI286" s="29" t="s">
        <v>51</v>
      </c>
      <c r="AJ286" s="29">
        <v>5.2890000000000003E-3</v>
      </c>
      <c r="AK286" s="29" t="s">
        <v>51</v>
      </c>
      <c r="AL286" s="29">
        <v>7.6259999999999994E-2</v>
      </c>
      <c r="AM286" s="29">
        <v>2.2000000000000002</v>
      </c>
      <c r="AN286" s="29" t="s">
        <v>51</v>
      </c>
      <c r="AO286" s="29">
        <v>43.4</v>
      </c>
      <c r="AP286" s="29">
        <v>59.5</v>
      </c>
      <c r="AQ286" s="29">
        <v>58.9</v>
      </c>
      <c r="AR286" s="29">
        <v>47.8</v>
      </c>
      <c r="AS286" s="29">
        <v>67.400000000000006</v>
      </c>
      <c r="AT286" s="29">
        <v>57.7</v>
      </c>
      <c r="AU286" s="29">
        <v>56.4</v>
      </c>
      <c r="AV286" s="29">
        <v>59.4</v>
      </c>
      <c r="AW286" s="29">
        <v>51.5</v>
      </c>
      <c r="AX286" s="29">
        <v>56.2</v>
      </c>
      <c r="AY286" s="29">
        <f t="shared" si="9"/>
        <v>1.0151624548736462</v>
      </c>
      <c r="AZ286" s="29">
        <f t="shared" si="8"/>
        <v>0.85064290708535051</v>
      </c>
    </row>
    <row r="287" spans="1:52" x14ac:dyDescent="0.2">
      <c r="A287" s="47" t="s">
        <v>56</v>
      </c>
      <c r="B287" s="29" t="s">
        <v>337</v>
      </c>
      <c r="C287" s="29" t="s">
        <v>2002</v>
      </c>
      <c r="D287" s="29" t="s">
        <v>2003</v>
      </c>
      <c r="E287" s="29" t="s">
        <v>2004</v>
      </c>
      <c r="F287" s="29">
        <v>0.45320199999999999</v>
      </c>
      <c r="G287" s="29">
        <v>4.1593400000000003E-2</v>
      </c>
      <c r="H287" s="29">
        <v>1</v>
      </c>
      <c r="I287" s="29">
        <v>1</v>
      </c>
      <c r="J287" s="29">
        <v>2</v>
      </c>
      <c r="K287" s="29" t="s">
        <v>336</v>
      </c>
      <c r="L287" s="29" t="s">
        <v>2005</v>
      </c>
      <c r="M287" s="29">
        <v>0</v>
      </c>
      <c r="N287" s="29">
        <v>1442.8052299999999</v>
      </c>
      <c r="O287" s="29">
        <v>0</v>
      </c>
      <c r="P287" s="29">
        <v>158.69999999999999</v>
      </c>
      <c r="Q287" s="29">
        <v>175.4</v>
      </c>
      <c r="R287" s="29">
        <v>2.19</v>
      </c>
      <c r="S287" s="29">
        <v>6.28</v>
      </c>
      <c r="T287" s="29" t="s">
        <v>51</v>
      </c>
      <c r="U287" s="29" t="s">
        <v>56</v>
      </c>
      <c r="V287" s="29" t="s">
        <v>56</v>
      </c>
      <c r="W287" s="29" t="s">
        <v>56</v>
      </c>
      <c r="X287" s="29" t="s">
        <v>56</v>
      </c>
      <c r="Y287" s="29" t="s">
        <v>56</v>
      </c>
      <c r="Z287" s="29" t="s">
        <v>56</v>
      </c>
      <c r="AA287" s="29" t="s">
        <v>56</v>
      </c>
      <c r="AB287" s="29" t="s">
        <v>56</v>
      </c>
      <c r="AC287" s="29" t="s">
        <v>56</v>
      </c>
      <c r="AD287" s="29" t="s">
        <v>56</v>
      </c>
      <c r="AE287" s="29" t="s">
        <v>973</v>
      </c>
      <c r="AF287" s="29" t="s">
        <v>56</v>
      </c>
      <c r="AG287" s="29" t="s">
        <v>51</v>
      </c>
      <c r="AH287" s="29">
        <v>2.46</v>
      </c>
      <c r="AI287" s="29" t="s">
        <v>51</v>
      </c>
      <c r="AJ287" s="29">
        <v>2.3890000000000002E-2</v>
      </c>
      <c r="AK287" s="29" t="s">
        <v>51</v>
      </c>
      <c r="AL287" s="29">
        <v>0.2838</v>
      </c>
      <c r="AM287" s="29">
        <v>1.49</v>
      </c>
      <c r="AN287" s="29" t="s">
        <v>51</v>
      </c>
      <c r="AO287" s="29">
        <v>154.19999999999999</v>
      </c>
      <c r="AP287" s="29">
        <v>161</v>
      </c>
      <c r="AQ287" s="29">
        <v>158.69999999999999</v>
      </c>
      <c r="AR287" s="29">
        <v>164.3</v>
      </c>
      <c r="AS287" s="29">
        <v>156.80000000000001</v>
      </c>
      <c r="AT287" s="29">
        <v>180.9</v>
      </c>
      <c r="AU287" s="29">
        <v>177.7</v>
      </c>
      <c r="AV287" s="29">
        <v>153.69999999999999</v>
      </c>
      <c r="AW287" s="29">
        <v>169.6</v>
      </c>
      <c r="AX287" s="29">
        <v>175.4</v>
      </c>
      <c r="AY287" s="29">
        <f t="shared" si="9"/>
        <v>1.0783647798742138</v>
      </c>
      <c r="AZ287" s="29">
        <f t="shared" si="8"/>
        <v>8.7864573124283793E-2</v>
      </c>
    </row>
    <row r="288" spans="1:52" x14ac:dyDescent="0.2">
      <c r="A288" s="47" t="s">
        <v>56</v>
      </c>
      <c r="B288" s="29" t="s">
        <v>339</v>
      </c>
      <c r="C288" s="29" t="s">
        <v>2006</v>
      </c>
      <c r="D288" s="29" t="s">
        <v>2007</v>
      </c>
      <c r="E288" s="29" t="s">
        <v>2008</v>
      </c>
      <c r="F288" s="29">
        <v>0.39244400000000002</v>
      </c>
      <c r="G288" s="29">
        <v>3.3175700000000002E-2</v>
      </c>
      <c r="H288" s="29">
        <v>1</v>
      </c>
      <c r="I288" s="29">
        <v>1</v>
      </c>
      <c r="J288" s="29">
        <v>2</v>
      </c>
      <c r="K288" s="29" t="s">
        <v>338</v>
      </c>
      <c r="L288" s="29" t="s">
        <v>2009</v>
      </c>
      <c r="M288" s="29">
        <v>0</v>
      </c>
      <c r="N288" s="29">
        <v>1637.8786700000001</v>
      </c>
      <c r="O288" s="29">
        <v>0</v>
      </c>
      <c r="P288" s="29">
        <v>394.8</v>
      </c>
      <c r="Q288" s="29">
        <v>389.5</v>
      </c>
      <c r="R288" s="29">
        <v>4.51</v>
      </c>
      <c r="S288" s="29">
        <v>2.89</v>
      </c>
      <c r="T288" s="29" t="s">
        <v>51</v>
      </c>
      <c r="U288" s="29" t="s">
        <v>56</v>
      </c>
      <c r="V288" s="29" t="s">
        <v>56</v>
      </c>
      <c r="W288" s="29" t="s">
        <v>56</v>
      </c>
      <c r="X288" s="29" t="s">
        <v>56</v>
      </c>
      <c r="Y288" s="29" t="s">
        <v>56</v>
      </c>
      <c r="Z288" s="29" t="s">
        <v>56</v>
      </c>
      <c r="AA288" s="29" t="s">
        <v>56</v>
      </c>
      <c r="AB288" s="29" t="s">
        <v>56</v>
      </c>
      <c r="AC288" s="29" t="s">
        <v>56</v>
      </c>
      <c r="AD288" s="29" t="s">
        <v>56</v>
      </c>
      <c r="AE288" s="29" t="s">
        <v>973</v>
      </c>
      <c r="AF288" s="29" t="s">
        <v>56</v>
      </c>
      <c r="AG288" s="29" t="s">
        <v>51</v>
      </c>
      <c r="AH288" s="29">
        <v>-0.75</v>
      </c>
      <c r="AI288" s="29" t="s">
        <v>51</v>
      </c>
      <c r="AJ288" s="29">
        <v>1.0580000000000001E-2</v>
      </c>
      <c r="AK288" s="29" t="s">
        <v>51</v>
      </c>
      <c r="AL288" s="29">
        <v>0.1618</v>
      </c>
      <c r="AM288" s="29">
        <v>2.2799999999999998</v>
      </c>
      <c r="AN288" s="29" t="s">
        <v>51</v>
      </c>
      <c r="AO288" s="29">
        <v>389.9</v>
      </c>
      <c r="AP288" s="29">
        <v>367.7</v>
      </c>
      <c r="AQ288" s="29">
        <v>422.9</v>
      </c>
      <c r="AR288" s="29">
        <v>397.4</v>
      </c>
      <c r="AS288" s="29">
        <v>392.2</v>
      </c>
      <c r="AT288" s="29">
        <v>384.4</v>
      </c>
      <c r="AU288" s="29">
        <v>394.5</v>
      </c>
      <c r="AV288" s="29">
        <v>379.8</v>
      </c>
      <c r="AW288" s="29">
        <v>389.5</v>
      </c>
      <c r="AX288" s="29">
        <v>409.2</v>
      </c>
      <c r="AY288" s="29">
        <f t="shared" si="9"/>
        <v>0.9935536267194558</v>
      </c>
      <c r="AZ288" s="29">
        <f t="shared" si="8"/>
        <v>0.84391361649050967</v>
      </c>
    </row>
    <row r="289" spans="1:52" x14ac:dyDescent="0.2">
      <c r="A289" s="47" t="s">
        <v>56</v>
      </c>
      <c r="B289" s="29" t="s">
        <v>341</v>
      </c>
      <c r="C289" s="29" t="s">
        <v>2010</v>
      </c>
      <c r="D289" s="29" t="s">
        <v>1258</v>
      </c>
      <c r="E289" s="29" t="s">
        <v>2011</v>
      </c>
      <c r="F289" s="29">
        <v>0.42205799999999999</v>
      </c>
      <c r="G289" s="29">
        <v>3.7107800000000003E-2</v>
      </c>
      <c r="H289" s="29">
        <v>1</v>
      </c>
      <c r="I289" s="29">
        <v>2</v>
      </c>
      <c r="J289" s="29">
        <v>1</v>
      </c>
      <c r="K289" s="29" t="s">
        <v>340</v>
      </c>
      <c r="L289" s="29" t="s">
        <v>2012</v>
      </c>
      <c r="M289" s="29">
        <v>0</v>
      </c>
      <c r="N289" s="29">
        <v>1814.9445700000001</v>
      </c>
      <c r="O289" s="29">
        <v>0</v>
      </c>
      <c r="P289" s="29" t="s">
        <v>51</v>
      </c>
      <c r="Q289" s="29" t="s">
        <v>51</v>
      </c>
      <c r="R289" s="29" t="s">
        <v>51</v>
      </c>
      <c r="S289" s="29" t="s">
        <v>51</v>
      </c>
      <c r="T289" s="29" t="s">
        <v>982</v>
      </c>
      <c r="U289" s="29" t="s">
        <v>56</v>
      </c>
      <c r="V289" s="29" t="s">
        <v>56</v>
      </c>
      <c r="W289" s="29" t="s">
        <v>56</v>
      </c>
      <c r="X289" s="29" t="s">
        <v>56</v>
      </c>
      <c r="Y289" s="29" t="s">
        <v>56</v>
      </c>
      <c r="Z289" s="29" t="s">
        <v>56</v>
      </c>
      <c r="AA289" s="29" t="s">
        <v>56</v>
      </c>
      <c r="AB289" s="29" t="s">
        <v>56</v>
      </c>
      <c r="AC289" s="29" t="s">
        <v>56</v>
      </c>
      <c r="AD289" s="29" t="s">
        <v>56</v>
      </c>
      <c r="AE289" s="29" t="s">
        <v>973</v>
      </c>
      <c r="AF289" s="29" t="s">
        <v>56</v>
      </c>
      <c r="AG289" s="29" t="s">
        <v>51</v>
      </c>
      <c r="AH289" s="29">
        <v>2.95</v>
      </c>
      <c r="AI289" s="29" t="s">
        <v>51</v>
      </c>
      <c r="AJ289" s="29">
        <v>1.213E-2</v>
      </c>
      <c r="AK289" s="29" t="s">
        <v>51</v>
      </c>
      <c r="AL289" s="29">
        <v>0.18010000000000001</v>
      </c>
      <c r="AM289" s="29">
        <v>4.3600000000000003</v>
      </c>
      <c r="AN289" s="29" t="s">
        <v>51</v>
      </c>
      <c r="AO289" s="29" t="s">
        <v>51</v>
      </c>
      <c r="AP289" s="29" t="s">
        <v>51</v>
      </c>
      <c r="AQ289" s="29" t="s">
        <v>51</v>
      </c>
      <c r="AR289" s="29" t="s">
        <v>51</v>
      </c>
      <c r="AS289" s="29" t="s">
        <v>51</v>
      </c>
      <c r="AT289" s="29" t="s">
        <v>51</v>
      </c>
      <c r="AU289" s="29" t="s">
        <v>51</v>
      </c>
      <c r="AV289" s="29" t="s">
        <v>51</v>
      </c>
      <c r="AW289" s="29" t="s">
        <v>51</v>
      </c>
      <c r="AX289" s="29" t="s">
        <v>51</v>
      </c>
      <c r="AY289" s="29" t="e">
        <f t="shared" si="9"/>
        <v>#DIV/0!</v>
      </c>
      <c r="AZ289" s="29" t="e">
        <f t="shared" si="8"/>
        <v>#DIV/0!</v>
      </c>
    </row>
    <row r="290" spans="1:52" x14ac:dyDescent="0.2">
      <c r="A290" s="47" t="s">
        <v>56</v>
      </c>
      <c r="B290" s="29" t="s">
        <v>343</v>
      </c>
      <c r="C290" s="29" t="s">
        <v>2013</v>
      </c>
      <c r="D290" s="29" t="s">
        <v>2014</v>
      </c>
      <c r="E290" s="29" t="s">
        <v>2015</v>
      </c>
      <c r="F290" s="29">
        <v>0.26477699999999998</v>
      </c>
      <c r="G290" s="29">
        <v>1.9826400000000001E-2</v>
      </c>
      <c r="H290" s="29">
        <v>1</v>
      </c>
      <c r="I290" s="29">
        <v>1</v>
      </c>
      <c r="J290" s="29">
        <v>3</v>
      </c>
      <c r="K290" s="29" t="s">
        <v>342</v>
      </c>
      <c r="L290" s="29" t="s">
        <v>2016</v>
      </c>
      <c r="M290" s="29">
        <v>0</v>
      </c>
      <c r="N290" s="29">
        <v>1913.9118800000001</v>
      </c>
      <c r="O290" s="29">
        <v>0</v>
      </c>
      <c r="P290" s="29">
        <v>130.1</v>
      </c>
      <c r="Q290" s="29">
        <v>135.6</v>
      </c>
      <c r="R290" s="29">
        <v>5.87</v>
      </c>
      <c r="S290" s="29">
        <v>10.039999999999999</v>
      </c>
      <c r="T290" s="29" t="s">
        <v>51</v>
      </c>
      <c r="U290" s="29" t="s">
        <v>50</v>
      </c>
      <c r="V290" s="29" t="s">
        <v>50</v>
      </c>
      <c r="W290" s="29" t="s">
        <v>50</v>
      </c>
      <c r="X290" s="29" t="s">
        <v>50</v>
      </c>
      <c r="Y290" s="29" t="s">
        <v>50</v>
      </c>
      <c r="Z290" s="29" t="s">
        <v>50</v>
      </c>
      <c r="AA290" s="29" t="s">
        <v>50</v>
      </c>
      <c r="AB290" s="29" t="s">
        <v>50</v>
      </c>
      <c r="AC290" s="29" t="s">
        <v>50</v>
      </c>
      <c r="AD290" s="29" t="s">
        <v>50</v>
      </c>
      <c r="AE290" s="29" t="s">
        <v>50</v>
      </c>
      <c r="AF290" s="29" t="s">
        <v>56</v>
      </c>
      <c r="AG290" s="29">
        <v>-2.72</v>
      </c>
      <c r="AH290" s="29">
        <v>-2.72</v>
      </c>
      <c r="AI290" s="29">
        <v>6.1570000000000001E-3</v>
      </c>
      <c r="AJ290" s="29">
        <v>4.7019999999999999E-2</v>
      </c>
      <c r="AK290" s="29">
        <v>0.1038</v>
      </c>
      <c r="AL290" s="29">
        <v>0.53010000000000002</v>
      </c>
      <c r="AM290" s="29">
        <v>1.86</v>
      </c>
      <c r="AN290" s="29">
        <v>3</v>
      </c>
      <c r="AO290" s="29">
        <v>124.8</v>
      </c>
      <c r="AP290" s="29">
        <v>138.30000000000001</v>
      </c>
      <c r="AQ290" s="29">
        <v>135.5</v>
      </c>
      <c r="AR290" s="29">
        <v>121.8</v>
      </c>
      <c r="AS290" s="29">
        <v>122.4</v>
      </c>
      <c r="AT290" s="29">
        <v>148.30000000000001</v>
      </c>
      <c r="AU290" s="29">
        <v>119</v>
      </c>
      <c r="AV290" s="29">
        <v>146.1</v>
      </c>
      <c r="AW290" s="29">
        <v>135.6</v>
      </c>
      <c r="AX290" s="29">
        <v>121.8</v>
      </c>
      <c r="AY290" s="29">
        <f t="shared" si="9"/>
        <v>1.0435594275046671</v>
      </c>
      <c r="AZ290" s="29">
        <f t="shared" si="8"/>
        <v>0.48679405273934201</v>
      </c>
    </row>
    <row r="291" spans="1:52" x14ac:dyDescent="0.2">
      <c r="A291" s="47" t="s">
        <v>50</v>
      </c>
      <c r="B291" s="29" t="s">
        <v>345</v>
      </c>
      <c r="C291" s="29" t="s">
        <v>2017</v>
      </c>
      <c r="D291" s="29" t="s">
        <v>2018</v>
      </c>
      <c r="E291" s="29" t="s">
        <v>2019</v>
      </c>
      <c r="F291" s="29">
        <v>2.0450100000000002E-6</v>
      </c>
      <c r="G291" s="29">
        <v>0</v>
      </c>
      <c r="H291" s="29">
        <v>1</v>
      </c>
      <c r="I291" s="29">
        <v>1</v>
      </c>
      <c r="J291" s="29">
        <v>1</v>
      </c>
      <c r="K291" s="29" t="s">
        <v>344</v>
      </c>
      <c r="L291" s="29" t="s">
        <v>2020</v>
      </c>
      <c r="M291" s="29">
        <v>0</v>
      </c>
      <c r="N291" s="29">
        <v>3091.5570699999998</v>
      </c>
      <c r="O291" s="29">
        <v>0</v>
      </c>
      <c r="P291" s="29" t="s">
        <v>51</v>
      </c>
      <c r="Q291" s="29" t="s">
        <v>51</v>
      </c>
      <c r="R291" s="29" t="s">
        <v>51</v>
      </c>
      <c r="S291" s="29" t="s">
        <v>51</v>
      </c>
      <c r="T291" s="29" t="s">
        <v>982</v>
      </c>
      <c r="U291" s="29" t="s">
        <v>50</v>
      </c>
      <c r="V291" s="29" t="s">
        <v>50</v>
      </c>
      <c r="W291" s="29" t="s">
        <v>50</v>
      </c>
      <c r="X291" s="29" t="s">
        <v>50</v>
      </c>
      <c r="Y291" s="29" t="s">
        <v>50</v>
      </c>
      <c r="Z291" s="29" t="s">
        <v>50</v>
      </c>
      <c r="AA291" s="29" t="s">
        <v>50</v>
      </c>
      <c r="AB291" s="29" t="s">
        <v>50</v>
      </c>
      <c r="AC291" s="29" t="s">
        <v>50</v>
      </c>
      <c r="AD291" s="29" t="s">
        <v>50</v>
      </c>
      <c r="AE291" s="29" t="s">
        <v>50</v>
      </c>
      <c r="AF291" s="29" t="s">
        <v>973</v>
      </c>
      <c r="AG291" s="29">
        <v>2.92</v>
      </c>
      <c r="AH291" s="29" t="s">
        <v>51</v>
      </c>
      <c r="AI291" s="29">
        <v>0</v>
      </c>
      <c r="AJ291" s="29" t="s">
        <v>51</v>
      </c>
      <c r="AK291" s="29">
        <v>1.91E-7</v>
      </c>
      <c r="AL291" s="29" t="s">
        <v>51</v>
      </c>
      <c r="AM291" s="29" t="s">
        <v>51</v>
      </c>
      <c r="AN291" s="29">
        <v>34</v>
      </c>
      <c r="AO291" s="29" t="s">
        <v>51</v>
      </c>
      <c r="AP291" s="29" t="s">
        <v>51</v>
      </c>
      <c r="AQ291" s="29" t="s">
        <v>51</v>
      </c>
      <c r="AR291" s="29" t="s">
        <v>51</v>
      </c>
      <c r="AS291" s="29" t="s">
        <v>51</v>
      </c>
      <c r="AT291" s="29" t="s">
        <v>51</v>
      </c>
      <c r="AU291" s="29" t="s">
        <v>51</v>
      </c>
      <c r="AV291" s="29" t="s">
        <v>51</v>
      </c>
      <c r="AW291" s="29" t="s">
        <v>51</v>
      </c>
      <c r="AX291" s="29" t="s">
        <v>51</v>
      </c>
      <c r="AY291" s="29" t="e">
        <f t="shared" si="9"/>
        <v>#DIV/0!</v>
      </c>
      <c r="AZ291" s="29" t="e">
        <f t="shared" si="8"/>
        <v>#DIV/0!</v>
      </c>
    </row>
    <row r="292" spans="1:52" x14ac:dyDescent="0.2">
      <c r="A292" s="47" t="s">
        <v>50</v>
      </c>
      <c r="B292" s="29" t="s">
        <v>345</v>
      </c>
      <c r="C292" s="29" t="s">
        <v>2021</v>
      </c>
      <c r="D292" s="29" t="s">
        <v>2022</v>
      </c>
      <c r="E292" s="29" t="s">
        <v>2023</v>
      </c>
      <c r="F292" s="29">
        <v>2.9190299999999999E-7</v>
      </c>
      <c r="G292" s="29">
        <v>0</v>
      </c>
      <c r="H292" s="29">
        <v>1</v>
      </c>
      <c r="I292" s="29">
        <v>1</v>
      </c>
      <c r="J292" s="29">
        <v>2</v>
      </c>
      <c r="K292" s="29" t="s">
        <v>344</v>
      </c>
      <c r="L292" s="29" t="s">
        <v>2024</v>
      </c>
      <c r="M292" s="29">
        <v>0</v>
      </c>
      <c r="N292" s="29">
        <v>3149.5072100000002</v>
      </c>
      <c r="O292" s="29">
        <v>0</v>
      </c>
      <c r="P292" s="29">
        <v>106.3</v>
      </c>
      <c r="Q292" s="29">
        <v>96.3</v>
      </c>
      <c r="R292" s="29">
        <v>52.55</v>
      </c>
      <c r="S292" s="29">
        <v>72.290000000000006</v>
      </c>
      <c r="T292" s="29" t="s">
        <v>51</v>
      </c>
      <c r="U292" s="29" t="s">
        <v>50</v>
      </c>
      <c r="V292" s="29" t="s">
        <v>50</v>
      </c>
      <c r="W292" s="29" t="s">
        <v>50</v>
      </c>
      <c r="X292" s="29" t="s">
        <v>50</v>
      </c>
      <c r="Y292" s="29" t="s">
        <v>50</v>
      </c>
      <c r="Z292" s="29" t="s">
        <v>50</v>
      </c>
      <c r="AA292" s="29" t="s">
        <v>50</v>
      </c>
      <c r="AB292" s="29" t="s">
        <v>50</v>
      </c>
      <c r="AC292" s="29" t="s">
        <v>50</v>
      </c>
      <c r="AD292" s="29" t="s">
        <v>50</v>
      </c>
      <c r="AE292" s="29" t="s">
        <v>50</v>
      </c>
      <c r="AF292" s="29" t="s">
        <v>973</v>
      </c>
      <c r="AG292" s="29">
        <v>-4.22</v>
      </c>
      <c r="AH292" s="29" t="s">
        <v>51</v>
      </c>
      <c r="AI292" s="29">
        <v>0</v>
      </c>
      <c r="AJ292" s="29" t="s">
        <v>51</v>
      </c>
      <c r="AK292" s="29">
        <v>3.5289999999999999E-7</v>
      </c>
      <c r="AL292" s="29" t="s">
        <v>51</v>
      </c>
      <c r="AM292" s="29" t="s">
        <v>51</v>
      </c>
      <c r="AN292" s="29">
        <v>27</v>
      </c>
      <c r="AO292" s="29">
        <v>44.4</v>
      </c>
      <c r="AP292" s="29">
        <v>188</v>
      </c>
      <c r="AQ292" s="29">
        <v>135.80000000000001</v>
      </c>
      <c r="AR292" s="29">
        <v>50.3</v>
      </c>
      <c r="AS292" s="29">
        <v>130.69999999999999</v>
      </c>
      <c r="AT292" s="29">
        <v>279.89999999999998</v>
      </c>
      <c r="AU292" s="29">
        <v>50.2</v>
      </c>
      <c r="AV292" s="29">
        <v>105.9</v>
      </c>
      <c r="AW292" s="29">
        <v>87.8</v>
      </c>
      <c r="AX292" s="29">
        <v>96.3</v>
      </c>
      <c r="AY292" s="29">
        <f t="shared" si="9"/>
        <v>1.1290968681718863</v>
      </c>
      <c r="AZ292" s="29">
        <f t="shared" si="8"/>
        <v>0.83036281622873687</v>
      </c>
    </row>
    <row r="293" spans="1:52" x14ac:dyDescent="0.2">
      <c r="A293" s="47" t="s">
        <v>50</v>
      </c>
      <c r="B293" s="29" t="s">
        <v>347</v>
      </c>
      <c r="C293" s="29" t="s">
        <v>2025</v>
      </c>
      <c r="D293" s="29" t="s">
        <v>2026</v>
      </c>
      <c r="E293" s="29" t="s">
        <v>2027</v>
      </c>
      <c r="F293" s="29">
        <v>1.4472900000000001E-9</v>
      </c>
      <c r="G293" s="29">
        <v>0</v>
      </c>
      <c r="H293" s="29">
        <v>1</v>
      </c>
      <c r="I293" s="29">
        <v>1</v>
      </c>
      <c r="J293" s="29">
        <v>88</v>
      </c>
      <c r="K293" s="29" t="s">
        <v>346</v>
      </c>
      <c r="L293" s="29" t="s">
        <v>2028</v>
      </c>
      <c r="M293" s="29">
        <v>0</v>
      </c>
      <c r="N293" s="29">
        <v>2380.2218800000001</v>
      </c>
      <c r="O293" s="29">
        <v>0</v>
      </c>
      <c r="P293" s="29">
        <v>6174.1</v>
      </c>
      <c r="Q293" s="29">
        <v>5942</v>
      </c>
      <c r="R293" s="29">
        <v>2.74</v>
      </c>
      <c r="S293" s="29">
        <v>4.88</v>
      </c>
      <c r="T293" s="29" t="s">
        <v>51</v>
      </c>
      <c r="U293" s="29" t="s">
        <v>50</v>
      </c>
      <c r="V293" s="29" t="s">
        <v>50</v>
      </c>
      <c r="W293" s="29" t="s">
        <v>50</v>
      </c>
      <c r="X293" s="29" t="s">
        <v>50</v>
      </c>
      <c r="Y293" s="29" t="s">
        <v>50</v>
      </c>
      <c r="Z293" s="29" t="s">
        <v>50</v>
      </c>
      <c r="AA293" s="29" t="s">
        <v>50</v>
      </c>
      <c r="AB293" s="29" t="s">
        <v>50</v>
      </c>
      <c r="AC293" s="29" t="s">
        <v>50</v>
      </c>
      <c r="AD293" s="29" t="s">
        <v>50</v>
      </c>
      <c r="AE293" s="29" t="s">
        <v>50</v>
      </c>
      <c r="AF293" s="29" t="s">
        <v>50</v>
      </c>
      <c r="AG293" s="29">
        <v>-0.31</v>
      </c>
      <c r="AH293" s="29">
        <v>0.38</v>
      </c>
      <c r="AI293" s="29">
        <v>0</v>
      </c>
      <c r="AJ293" s="29">
        <v>0</v>
      </c>
      <c r="AK293" s="29">
        <v>4.0809999999999999E-8</v>
      </c>
      <c r="AL293" s="29">
        <v>2.2730000000000001E-6</v>
      </c>
      <c r="AM293" s="29">
        <v>5.73</v>
      </c>
      <c r="AN293" s="29">
        <v>65</v>
      </c>
      <c r="AO293" s="29">
        <v>6410.2</v>
      </c>
      <c r="AP293" s="29">
        <v>6176.3</v>
      </c>
      <c r="AQ293" s="29">
        <v>6092.2</v>
      </c>
      <c r="AR293" s="29">
        <v>6014.8</v>
      </c>
      <c r="AS293" s="29">
        <v>6434.3</v>
      </c>
      <c r="AT293" s="29">
        <v>5568.5</v>
      </c>
      <c r="AU293" s="29">
        <v>5942</v>
      </c>
      <c r="AV293" s="29">
        <v>6094.2</v>
      </c>
      <c r="AW293" s="29">
        <v>6372.8</v>
      </c>
      <c r="AX293" s="29">
        <v>5929.6</v>
      </c>
      <c r="AY293" s="29">
        <f t="shared" si="9"/>
        <v>0.96078425073407059</v>
      </c>
      <c r="AZ293" s="29">
        <f t="shared" si="8"/>
        <v>0.30143634372835909</v>
      </c>
    </row>
    <row r="294" spans="1:52" x14ac:dyDescent="0.2">
      <c r="A294" s="47" t="s">
        <v>50</v>
      </c>
      <c r="B294" s="29" t="s">
        <v>347</v>
      </c>
      <c r="C294" s="29" t="s">
        <v>2029</v>
      </c>
      <c r="D294" s="29" t="s">
        <v>2030</v>
      </c>
      <c r="E294" s="29" t="s">
        <v>2027</v>
      </c>
      <c r="F294" s="29">
        <v>1.93527E-3</v>
      </c>
      <c r="G294" s="29">
        <v>1.8886099999999999E-4</v>
      </c>
      <c r="H294" s="29">
        <v>1</v>
      </c>
      <c r="I294" s="29">
        <v>1</v>
      </c>
      <c r="J294" s="29">
        <v>7</v>
      </c>
      <c r="K294" s="29" t="s">
        <v>346</v>
      </c>
      <c r="L294" s="29" t="s">
        <v>2031</v>
      </c>
      <c r="M294" s="29">
        <v>0</v>
      </c>
      <c r="N294" s="29">
        <v>2268.3466699999999</v>
      </c>
      <c r="O294" s="29">
        <v>0</v>
      </c>
      <c r="P294" s="29">
        <v>87.8</v>
      </c>
      <c r="Q294" s="29">
        <v>90.7</v>
      </c>
      <c r="R294" s="29">
        <v>9.4499999999999993</v>
      </c>
      <c r="S294" s="29">
        <v>5.53</v>
      </c>
      <c r="T294" s="29" t="s">
        <v>51</v>
      </c>
      <c r="U294" s="29" t="s">
        <v>50</v>
      </c>
      <c r="V294" s="29" t="s">
        <v>50</v>
      </c>
      <c r="W294" s="29" t="s">
        <v>50</v>
      </c>
      <c r="X294" s="29" t="s">
        <v>50</v>
      </c>
      <c r="Y294" s="29" t="s">
        <v>50</v>
      </c>
      <c r="Z294" s="29" t="s">
        <v>50</v>
      </c>
      <c r="AA294" s="29" t="s">
        <v>50</v>
      </c>
      <c r="AB294" s="29" t="s">
        <v>50</v>
      </c>
      <c r="AC294" s="29" t="s">
        <v>50</v>
      </c>
      <c r="AD294" s="29" t="s">
        <v>50</v>
      </c>
      <c r="AE294" s="29" t="s">
        <v>50</v>
      </c>
      <c r="AF294" s="29" t="s">
        <v>50</v>
      </c>
      <c r="AG294" s="29">
        <v>-2.11</v>
      </c>
      <c r="AH294" s="29">
        <v>-2.11</v>
      </c>
      <c r="AI294" s="29">
        <v>4.2710000000000003E-5</v>
      </c>
      <c r="AJ294" s="29">
        <v>2.3280000000000001E-5</v>
      </c>
      <c r="AK294" s="29">
        <v>4.8840000000000005E-4</v>
      </c>
      <c r="AL294" s="29">
        <v>4.26E-4</v>
      </c>
      <c r="AM294" s="29">
        <v>5.32</v>
      </c>
      <c r="AN294" s="29">
        <v>23</v>
      </c>
      <c r="AO294" s="29">
        <v>90.3</v>
      </c>
      <c r="AP294" s="29">
        <v>86.2</v>
      </c>
      <c r="AQ294" s="29">
        <v>89.4</v>
      </c>
      <c r="AR294" s="29">
        <v>72</v>
      </c>
      <c r="AS294" s="29">
        <v>83.4</v>
      </c>
      <c r="AT294" s="29">
        <v>90.7</v>
      </c>
      <c r="AU294" s="29">
        <v>82.6</v>
      </c>
      <c r="AV294" s="29">
        <v>83.2</v>
      </c>
      <c r="AW294" s="29">
        <v>91</v>
      </c>
      <c r="AX294" s="29">
        <v>93.1</v>
      </c>
      <c r="AY294" s="29">
        <f t="shared" si="9"/>
        <v>1.0458105862805602</v>
      </c>
      <c r="AZ294" s="29">
        <f t="shared" si="8"/>
        <v>0.45300429652884572</v>
      </c>
    </row>
    <row r="295" spans="1:52" x14ac:dyDescent="0.2">
      <c r="A295" s="47" t="s">
        <v>50</v>
      </c>
      <c r="B295" s="29" t="s">
        <v>347</v>
      </c>
      <c r="C295" s="29" t="s">
        <v>2032</v>
      </c>
      <c r="D295" s="29" t="s">
        <v>2033</v>
      </c>
      <c r="E295" s="29" t="s">
        <v>2034</v>
      </c>
      <c r="F295" s="29">
        <v>1.60684E-3</v>
      </c>
      <c r="G295" s="29">
        <v>1.7058500000000001E-4</v>
      </c>
      <c r="H295" s="29">
        <v>1</v>
      </c>
      <c r="I295" s="29">
        <v>1</v>
      </c>
      <c r="J295" s="29">
        <v>8</v>
      </c>
      <c r="K295" s="29" t="s">
        <v>346</v>
      </c>
      <c r="L295" s="29" t="s">
        <v>2035</v>
      </c>
      <c r="M295" s="29">
        <v>0</v>
      </c>
      <c r="N295" s="29">
        <v>2682.4430900000002</v>
      </c>
      <c r="O295" s="29">
        <v>0</v>
      </c>
      <c r="P295" s="29">
        <v>94.5</v>
      </c>
      <c r="Q295" s="29">
        <v>96.4</v>
      </c>
      <c r="R295" s="29">
        <v>5.52</v>
      </c>
      <c r="S295" s="29">
        <v>9.8800000000000008</v>
      </c>
      <c r="T295" s="29" t="s">
        <v>51</v>
      </c>
      <c r="U295" s="29" t="s">
        <v>50</v>
      </c>
      <c r="V295" s="29" t="s">
        <v>50</v>
      </c>
      <c r="W295" s="29" t="s">
        <v>50</v>
      </c>
      <c r="X295" s="29" t="s">
        <v>50</v>
      </c>
      <c r="Y295" s="29" t="s">
        <v>50</v>
      </c>
      <c r="Z295" s="29" t="s">
        <v>50</v>
      </c>
      <c r="AA295" s="29" t="s">
        <v>50</v>
      </c>
      <c r="AB295" s="29" t="s">
        <v>50</v>
      </c>
      <c r="AC295" s="29" t="s">
        <v>50</v>
      </c>
      <c r="AD295" s="29" t="s">
        <v>50</v>
      </c>
      <c r="AE295" s="29" t="s">
        <v>50</v>
      </c>
      <c r="AF295" s="29" t="s">
        <v>50</v>
      </c>
      <c r="AG295" s="29">
        <v>2.78</v>
      </c>
      <c r="AH295" s="29">
        <v>2.78</v>
      </c>
      <c r="AI295" s="29">
        <v>3.8470000000000003E-5</v>
      </c>
      <c r="AJ295" s="29">
        <v>4.5019999999999999E-5</v>
      </c>
      <c r="AK295" s="29">
        <v>3.3040000000000001E-4</v>
      </c>
      <c r="AL295" s="29">
        <v>6.5320000000000005E-4</v>
      </c>
      <c r="AM295" s="29">
        <v>3.31</v>
      </c>
      <c r="AN295" s="29">
        <v>17</v>
      </c>
      <c r="AO295" s="29">
        <v>94.2</v>
      </c>
      <c r="AP295" s="29">
        <v>91.3</v>
      </c>
      <c r="AQ295" s="29">
        <v>105.8</v>
      </c>
      <c r="AR295" s="29">
        <v>97.5</v>
      </c>
      <c r="AS295" s="29">
        <v>92.2</v>
      </c>
      <c r="AT295" s="29">
        <v>97.1</v>
      </c>
      <c r="AU295" s="29">
        <v>96.4</v>
      </c>
      <c r="AV295" s="29">
        <v>94.2</v>
      </c>
      <c r="AW295" s="29">
        <v>108.9</v>
      </c>
      <c r="AX295" s="29">
        <v>82.3</v>
      </c>
      <c r="AY295" s="29">
        <f t="shared" si="9"/>
        <v>0.99563409563409566</v>
      </c>
      <c r="AZ295" s="29">
        <f t="shared" si="8"/>
        <v>0.92934614377996694</v>
      </c>
    </row>
    <row r="296" spans="1:52" x14ac:dyDescent="0.2">
      <c r="A296" s="47" t="s">
        <v>50</v>
      </c>
      <c r="B296" s="29" t="s">
        <v>349</v>
      </c>
      <c r="C296" s="29" t="s">
        <v>2036</v>
      </c>
      <c r="D296" s="29" t="s">
        <v>2037</v>
      </c>
      <c r="E296" s="29" t="s">
        <v>2038</v>
      </c>
      <c r="F296" s="29">
        <v>2.5600399999999999E-6</v>
      </c>
      <c r="G296" s="29">
        <v>0</v>
      </c>
      <c r="H296" s="29">
        <v>1</v>
      </c>
      <c r="I296" s="29">
        <v>5</v>
      </c>
      <c r="J296" s="29">
        <v>41</v>
      </c>
      <c r="K296" s="29" t="s">
        <v>348</v>
      </c>
      <c r="L296" s="29" t="s">
        <v>2039</v>
      </c>
      <c r="M296" s="29">
        <v>0</v>
      </c>
      <c r="N296" s="29">
        <v>2193.08412</v>
      </c>
      <c r="O296" s="29">
        <v>0</v>
      </c>
      <c r="P296" s="29">
        <v>1724.3</v>
      </c>
      <c r="Q296" s="29">
        <v>1706.9</v>
      </c>
      <c r="R296" s="29">
        <v>4.1900000000000004</v>
      </c>
      <c r="S296" s="29">
        <v>3.48</v>
      </c>
      <c r="T296" s="29" t="s">
        <v>51</v>
      </c>
      <c r="U296" s="29" t="s">
        <v>50</v>
      </c>
      <c r="V296" s="29" t="s">
        <v>50</v>
      </c>
      <c r="W296" s="29" t="s">
        <v>50</v>
      </c>
      <c r="X296" s="29" t="s">
        <v>50</v>
      </c>
      <c r="Y296" s="29" t="s">
        <v>50</v>
      </c>
      <c r="Z296" s="29" t="s">
        <v>50</v>
      </c>
      <c r="AA296" s="29" t="s">
        <v>50</v>
      </c>
      <c r="AB296" s="29" t="s">
        <v>50</v>
      </c>
      <c r="AC296" s="29" t="s">
        <v>50</v>
      </c>
      <c r="AD296" s="29" t="s">
        <v>50</v>
      </c>
      <c r="AE296" s="29" t="s">
        <v>50</v>
      </c>
      <c r="AF296" s="29" t="s">
        <v>50</v>
      </c>
      <c r="AG296" s="29">
        <v>-0.43</v>
      </c>
      <c r="AH296" s="29">
        <v>0.3</v>
      </c>
      <c r="AI296" s="29">
        <v>0</v>
      </c>
      <c r="AJ296" s="29">
        <v>0</v>
      </c>
      <c r="AK296" s="29">
        <v>1.9230000000000001E-5</v>
      </c>
      <c r="AL296" s="29">
        <v>3.7400000000000001E-5</v>
      </c>
      <c r="AM296" s="29">
        <v>4.43</v>
      </c>
      <c r="AN296" s="29">
        <v>13</v>
      </c>
      <c r="AO296" s="29">
        <v>1731.9</v>
      </c>
      <c r="AP296" s="29">
        <v>1648.3</v>
      </c>
      <c r="AQ296" s="29">
        <v>1782.8</v>
      </c>
      <c r="AR296" s="29">
        <v>1618.7</v>
      </c>
      <c r="AS296" s="29">
        <v>1716.8</v>
      </c>
      <c r="AT296" s="29">
        <v>1624.1</v>
      </c>
      <c r="AU296" s="29">
        <v>1663.7</v>
      </c>
      <c r="AV296" s="29">
        <v>1736.1</v>
      </c>
      <c r="AW296" s="29">
        <v>1774.5</v>
      </c>
      <c r="AX296" s="29">
        <v>1706.9</v>
      </c>
      <c r="AY296" s="29">
        <f t="shared" si="9"/>
        <v>1.0008001412013885</v>
      </c>
      <c r="AZ296" s="29">
        <f t="shared" si="8"/>
        <v>0.97672685329393161</v>
      </c>
    </row>
    <row r="297" spans="1:52" x14ac:dyDescent="0.2">
      <c r="A297" s="47" t="s">
        <v>50</v>
      </c>
      <c r="B297" s="29" t="s">
        <v>351</v>
      </c>
      <c r="C297" s="29" t="s">
        <v>2040</v>
      </c>
      <c r="D297" s="29" t="s">
        <v>2041</v>
      </c>
      <c r="E297" s="29" t="s">
        <v>2042</v>
      </c>
      <c r="F297" s="29">
        <v>1.5731800000000001E-5</v>
      </c>
      <c r="G297" s="29">
        <v>0</v>
      </c>
      <c r="H297" s="29">
        <v>1</v>
      </c>
      <c r="I297" s="29">
        <v>2</v>
      </c>
      <c r="J297" s="29">
        <v>10</v>
      </c>
      <c r="K297" s="29" t="s">
        <v>350</v>
      </c>
      <c r="L297" s="29" t="s">
        <v>2043</v>
      </c>
      <c r="M297" s="29">
        <v>0</v>
      </c>
      <c r="N297" s="29">
        <v>2595.4079099999999</v>
      </c>
      <c r="O297" s="29">
        <v>0</v>
      </c>
      <c r="P297" s="29">
        <v>278.3</v>
      </c>
      <c r="Q297" s="29">
        <v>269.2</v>
      </c>
      <c r="R297" s="29">
        <v>8.1999999999999993</v>
      </c>
      <c r="S297" s="29">
        <v>5.57</v>
      </c>
      <c r="T297" s="29" t="s">
        <v>51</v>
      </c>
      <c r="U297" s="29" t="s">
        <v>50</v>
      </c>
      <c r="V297" s="29" t="s">
        <v>50</v>
      </c>
      <c r="W297" s="29" t="s">
        <v>50</v>
      </c>
      <c r="X297" s="29" t="s">
        <v>50</v>
      </c>
      <c r="Y297" s="29" t="s">
        <v>50</v>
      </c>
      <c r="Z297" s="29" t="s">
        <v>50</v>
      </c>
      <c r="AA297" s="29" t="s">
        <v>50</v>
      </c>
      <c r="AB297" s="29" t="s">
        <v>50</v>
      </c>
      <c r="AC297" s="29" t="s">
        <v>50</v>
      </c>
      <c r="AD297" s="29" t="s">
        <v>50</v>
      </c>
      <c r="AE297" s="29" t="s">
        <v>50</v>
      </c>
      <c r="AF297" s="29" t="s">
        <v>50</v>
      </c>
      <c r="AG297" s="29">
        <v>1.71</v>
      </c>
      <c r="AH297" s="29">
        <v>2.23</v>
      </c>
      <c r="AI297" s="29">
        <v>0</v>
      </c>
      <c r="AJ297" s="29">
        <v>2.4869999999999997E-4</v>
      </c>
      <c r="AK297" s="29">
        <v>1.877E-6</v>
      </c>
      <c r="AL297" s="29">
        <v>3.4259999999999998E-3</v>
      </c>
      <c r="AM297" s="29">
        <v>3.53</v>
      </c>
      <c r="AN297" s="29">
        <v>24</v>
      </c>
      <c r="AO297" s="29">
        <v>271.7</v>
      </c>
      <c r="AP297" s="29">
        <v>289.5</v>
      </c>
      <c r="AQ297" s="29">
        <v>285</v>
      </c>
      <c r="AR297" s="29">
        <v>267.10000000000002</v>
      </c>
      <c r="AS297" s="29">
        <v>324.2</v>
      </c>
      <c r="AT297" s="29">
        <v>274.8</v>
      </c>
      <c r="AU297" s="29">
        <v>242.9</v>
      </c>
      <c r="AV297" s="29">
        <v>269.2</v>
      </c>
      <c r="AW297" s="29">
        <v>282.3</v>
      </c>
      <c r="AX297" s="29">
        <v>266.10000000000002</v>
      </c>
      <c r="AY297" s="29">
        <f t="shared" si="9"/>
        <v>0.928904347826087</v>
      </c>
      <c r="AZ297" s="29">
        <f t="shared" si="8"/>
        <v>0.21943423798648642</v>
      </c>
    </row>
    <row r="298" spans="1:52" x14ac:dyDescent="0.2">
      <c r="A298" s="47" t="s">
        <v>50</v>
      </c>
      <c r="B298" s="29" t="s">
        <v>351</v>
      </c>
      <c r="C298" s="29" t="s">
        <v>2044</v>
      </c>
      <c r="D298" s="29" t="s">
        <v>2045</v>
      </c>
      <c r="E298" s="29" t="s">
        <v>2046</v>
      </c>
      <c r="F298" s="29">
        <v>2.9690199999999998E-4</v>
      </c>
      <c r="G298" s="29">
        <v>0</v>
      </c>
      <c r="H298" s="29">
        <v>1</v>
      </c>
      <c r="I298" s="29">
        <v>2</v>
      </c>
      <c r="J298" s="29">
        <v>2</v>
      </c>
      <c r="K298" s="29" t="s">
        <v>350</v>
      </c>
      <c r="L298" s="29" t="s">
        <v>2047</v>
      </c>
      <c r="M298" s="29">
        <v>1</v>
      </c>
      <c r="N298" s="29">
        <v>3367.5975100000001</v>
      </c>
      <c r="O298" s="29">
        <v>0</v>
      </c>
      <c r="P298" s="29">
        <v>46.5</v>
      </c>
      <c r="Q298" s="29">
        <v>45</v>
      </c>
      <c r="R298" s="29">
        <v>5.53</v>
      </c>
      <c r="S298" s="29">
        <v>14.78</v>
      </c>
      <c r="T298" s="29" t="s">
        <v>51</v>
      </c>
      <c r="U298" s="29" t="s">
        <v>50</v>
      </c>
      <c r="V298" s="29" t="s">
        <v>50</v>
      </c>
      <c r="W298" s="29" t="s">
        <v>50</v>
      </c>
      <c r="X298" s="29" t="s">
        <v>50</v>
      </c>
      <c r="Y298" s="29" t="s">
        <v>50</v>
      </c>
      <c r="Z298" s="29" t="s">
        <v>50</v>
      </c>
      <c r="AA298" s="29" t="s">
        <v>50</v>
      </c>
      <c r="AB298" s="29" t="s">
        <v>50</v>
      </c>
      <c r="AC298" s="29" t="s">
        <v>50</v>
      </c>
      <c r="AD298" s="29" t="s">
        <v>50</v>
      </c>
      <c r="AE298" s="29" t="s">
        <v>50</v>
      </c>
      <c r="AF298" s="29" t="s">
        <v>50</v>
      </c>
      <c r="AG298" s="29">
        <v>-1.4</v>
      </c>
      <c r="AH298" s="29">
        <v>-1.4</v>
      </c>
      <c r="AI298" s="29">
        <v>0</v>
      </c>
      <c r="AJ298" s="29">
        <v>2.4420000000000003E-4</v>
      </c>
      <c r="AK298" s="29">
        <v>5.0189999999999999E-5</v>
      </c>
      <c r="AL298" s="29">
        <v>3.2599999999999999E-3</v>
      </c>
      <c r="AM298" s="29">
        <v>4.12</v>
      </c>
      <c r="AN298" s="29">
        <v>18</v>
      </c>
      <c r="AO298" s="29">
        <v>42.5</v>
      </c>
      <c r="AP298" s="29">
        <v>44.1</v>
      </c>
      <c r="AQ298" s="29">
        <v>46.8</v>
      </c>
      <c r="AR298" s="29">
        <v>46.2</v>
      </c>
      <c r="AS298" s="29">
        <v>49.9</v>
      </c>
      <c r="AT298" s="29">
        <v>32.5</v>
      </c>
      <c r="AU298" s="29">
        <v>43.5</v>
      </c>
      <c r="AV298" s="29">
        <v>47.7</v>
      </c>
      <c r="AW298" s="29">
        <v>48.4</v>
      </c>
      <c r="AX298" s="29">
        <v>45</v>
      </c>
      <c r="AY298" s="29">
        <f t="shared" si="9"/>
        <v>0.94596949891067561</v>
      </c>
      <c r="AZ298" s="29">
        <f t="shared" si="8"/>
        <v>0.32801692980773245</v>
      </c>
    </row>
    <row r="299" spans="1:52" x14ac:dyDescent="0.2">
      <c r="A299" s="47" t="s">
        <v>50</v>
      </c>
      <c r="B299" s="29" t="s">
        <v>351</v>
      </c>
      <c r="C299" s="29" t="s">
        <v>2044</v>
      </c>
      <c r="D299" s="29" t="s">
        <v>2048</v>
      </c>
      <c r="E299" s="29" t="s">
        <v>2049</v>
      </c>
      <c r="F299" s="29">
        <v>1.7587500000000001E-4</v>
      </c>
      <c r="G299" s="29">
        <v>0</v>
      </c>
      <c r="H299" s="29">
        <v>1</v>
      </c>
      <c r="I299" s="29">
        <v>2</v>
      </c>
      <c r="J299" s="29">
        <v>3</v>
      </c>
      <c r="K299" s="29" t="s">
        <v>350</v>
      </c>
      <c r="L299" s="29" t="s">
        <v>2047</v>
      </c>
      <c r="M299" s="29">
        <v>1</v>
      </c>
      <c r="N299" s="29">
        <v>3383.5924300000001</v>
      </c>
      <c r="O299" s="29">
        <v>0</v>
      </c>
      <c r="P299" s="29">
        <v>100.8</v>
      </c>
      <c r="Q299" s="29">
        <v>98.3</v>
      </c>
      <c r="R299" s="29">
        <v>8.8800000000000008</v>
      </c>
      <c r="S299" s="29">
        <v>10.52</v>
      </c>
      <c r="T299" s="29" t="s">
        <v>51</v>
      </c>
      <c r="U299" s="29" t="s">
        <v>50</v>
      </c>
      <c r="V299" s="29" t="s">
        <v>50</v>
      </c>
      <c r="W299" s="29" t="s">
        <v>50</v>
      </c>
      <c r="X299" s="29" t="s">
        <v>50</v>
      </c>
      <c r="Y299" s="29" t="s">
        <v>50</v>
      </c>
      <c r="Z299" s="29" t="s">
        <v>50</v>
      </c>
      <c r="AA299" s="29" t="s">
        <v>50</v>
      </c>
      <c r="AB299" s="29" t="s">
        <v>50</v>
      </c>
      <c r="AC299" s="29" t="s">
        <v>50</v>
      </c>
      <c r="AD299" s="29" t="s">
        <v>50</v>
      </c>
      <c r="AE299" s="29" t="s">
        <v>50</v>
      </c>
      <c r="AF299" s="29" t="s">
        <v>50</v>
      </c>
      <c r="AG299" s="29">
        <v>1.18</v>
      </c>
      <c r="AH299" s="29">
        <v>1.18</v>
      </c>
      <c r="AI299" s="29">
        <v>0</v>
      </c>
      <c r="AJ299" s="29">
        <v>6.5379999999999995E-4</v>
      </c>
      <c r="AK299" s="29">
        <v>2.792E-5</v>
      </c>
      <c r="AL299" s="29">
        <v>9.7199999999999995E-3</v>
      </c>
      <c r="AM299" s="29">
        <v>3.87</v>
      </c>
      <c r="AN299" s="29">
        <v>19</v>
      </c>
      <c r="AO299" s="29">
        <v>106.8</v>
      </c>
      <c r="AP299" s="29">
        <v>96</v>
      </c>
      <c r="AQ299" s="29">
        <v>102.7</v>
      </c>
      <c r="AR299" s="29">
        <v>87.9</v>
      </c>
      <c r="AS299" s="29">
        <v>98.9</v>
      </c>
      <c r="AT299" s="29">
        <v>85.6</v>
      </c>
      <c r="AU299" s="29">
        <v>102.2</v>
      </c>
      <c r="AV299" s="29">
        <v>98.3</v>
      </c>
      <c r="AW299" s="29">
        <v>108.2</v>
      </c>
      <c r="AX299" s="29">
        <v>85.7</v>
      </c>
      <c r="AY299" s="29">
        <f t="shared" si="9"/>
        <v>0.97501523461304085</v>
      </c>
      <c r="AZ299" s="29">
        <f t="shared" si="8"/>
        <v>0.75279116428949444</v>
      </c>
    </row>
    <row r="300" spans="1:52" x14ac:dyDescent="0.2">
      <c r="A300" s="47" t="s">
        <v>50</v>
      </c>
      <c r="B300" s="29" t="s">
        <v>351</v>
      </c>
      <c r="C300" s="29" t="s">
        <v>2050</v>
      </c>
      <c r="D300" s="29" t="s">
        <v>2051</v>
      </c>
      <c r="E300" s="29" t="s">
        <v>2052</v>
      </c>
      <c r="F300" s="29">
        <v>5.41388E-7</v>
      </c>
      <c r="G300" s="29">
        <v>0</v>
      </c>
      <c r="H300" s="29">
        <v>1</v>
      </c>
      <c r="I300" s="29">
        <v>2</v>
      </c>
      <c r="J300" s="29">
        <v>2</v>
      </c>
      <c r="K300" s="29" t="s">
        <v>350</v>
      </c>
      <c r="L300" s="29" t="s">
        <v>2053</v>
      </c>
      <c r="M300" s="29">
        <v>0</v>
      </c>
      <c r="N300" s="29">
        <v>2434.1586600000001</v>
      </c>
      <c r="O300" s="29">
        <v>0</v>
      </c>
      <c r="P300" s="29">
        <v>18.2</v>
      </c>
      <c r="Q300" s="29">
        <v>16.600000000000001</v>
      </c>
      <c r="R300" s="29">
        <v>26.27</v>
      </c>
      <c r="S300" s="29">
        <v>14.01</v>
      </c>
      <c r="T300" s="29" t="s">
        <v>51</v>
      </c>
      <c r="U300" s="29" t="s">
        <v>50</v>
      </c>
      <c r="V300" s="29" t="s">
        <v>50</v>
      </c>
      <c r="W300" s="29" t="s">
        <v>50</v>
      </c>
      <c r="X300" s="29" t="s">
        <v>50</v>
      </c>
      <c r="Y300" s="29" t="s">
        <v>50</v>
      </c>
      <c r="Z300" s="29" t="s">
        <v>50</v>
      </c>
      <c r="AA300" s="29" t="s">
        <v>50</v>
      </c>
      <c r="AB300" s="29" t="s">
        <v>50</v>
      </c>
      <c r="AC300" s="29" t="s">
        <v>50</v>
      </c>
      <c r="AD300" s="29" t="s">
        <v>50</v>
      </c>
      <c r="AE300" s="29" t="s">
        <v>50</v>
      </c>
      <c r="AF300" s="29" t="s">
        <v>50</v>
      </c>
      <c r="AG300" s="29">
        <v>10.29</v>
      </c>
      <c r="AH300" s="29">
        <v>10.29</v>
      </c>
      <c r="AI300" s="29">
        <v>0</v>
      </c>
      <c r="AJ300" s="29">
        <v>0</v>
      </c>
      <c r="AK300" s="29">
        <v>4.3060000000000003E-8</v>
      </c>
      <c r="AL300" s="29">
        <v>2.9859999999999999E-7</v>
      </c>
      <c r="AM300" s="29">
        <v>4.54</v>
      </c>
      <c r="AN300" s="29">
        <v>43</v>
      </c>
      <c r="AO300" s="29">
        <v>28.5</v>
      </c>
      <c r="AP300" s="29">
        <v>16.7</v>
      </c>
      <c r="AQ300" s="29">
        <v>19</v>
      </c>
      <c r="AR300" s="29">
        <v>17.399999999999999</v>
      </c>
      <c r="AS300" s="29">
        <v>13.9</v>
      </c>
      <c r="AT300" s="29">
        <v>15.1</v>
      </c>
      <c r="AU300" s="29">
        <v>21</v>
      </c>
      <c r="AV300" s="29">
        <v>16.600000000000001</v>
      </c>
      <c r="AW300" s="29">
        <v>15.4</v>
      </c>
      <c r="AX300" s="29">
        <v>18.100000000000001</v>
      </c>
      <c r="AY300" s="29">
        <f t="shared" si="9"/>
        <v>0.90261780104712042</v>
      </c>
      <c r="AZ300" s="29">
        <f t="shared" si="8"/>
        <v>0.59513309887767774</v>
      </c>
    </row>
    <row r="301" spans="1:52" x14ac:dyDescent="0.2">
      <c r="A301" s="47" t="s">
        <v>50</v>
      </c>
      <c r="B301" s="29" t="s">
        <v>351</v>
      </c>
      <c r="C301" s="29" t="s">
        <v>2044</v>
      </c>
      <c r="D301" s="29" t="s">
        <v>2054</v>
      </c>
      <c r="E301" s="29" t="s">
        <v>2055</v>
      </c>
      <c r="F301" s="29">
        <v>7.2995899999999997E-5</v>
      </c>
      <c r="G301" s="29">
        <v>0</v>
      </c>
      <c r="H301" s="29">
        <v>1</v>
      </c>
      <c r="I301" s="29">
        <v>2</v>
      </c>
      <c r="J301" s="29">
        <v>18</v>
      </c>
      <c r="K301" s="29" t="s">
        <v>350</v>
      </c>
      <c r="L301" s="29" t="s">
        <v>2047</v>
      </c>
      <c r="M301" s="29">
        <v>1</v>
      </c>
      <c r="N301" s="29">
        <v>3350.6185799999998</v>
      </c>
      <c r="O301" s="29">
        <v>0</v>
      </c>
      <c r="P301" s="29">
        <v>847.7</v>
      </c>
      <c r="Q301" s="29">
        <v>846.4</v>
      </c>
      <c r="R301" s="29">
        <v>7.24</v>
      </c>
      <c r="S301" s="29">
        <v>5.48</v>
      </c>
      <c r="T301" s="29" t="s">
        <v>51</v>
      </c>
      <c r="U301" s="29" t="s">
        <v>50</v>
      </c>
      <c r="V301" s="29" t="s">
        <v>50</v>
      </c>
      <c r="W301" s="29" t="s">
        <v>50</v>
      </c>
      <c r="X301" s="29" t="s">
        <v>50</v>
      </c>
      <c r="Y301" s="29" t="s">
        <v>50</v>
      </c>
      <c r="Z301" s="29" t="s">
        <v>50</v>
      </c>
      <c r="AA301" s="29" t="s">
        <v>50</v>
      </c>
      <c r="AB301" s="29" t="s">
        <v>50</v>
      </c>
      <c r="AC301" s="29" t="s">
        <v>50</v>
      </c>
      <c r="AD301" s="29" t="s">
        <v>50</v>
      </c>
      <c r="AE301" s="29" t="s">
        <v>50</v>
      </c>
      <c r="AF301" s="29" t="s">
        <v>50</v>
      </c>
      <c r="AG301" s="29">
        <v>2.54</v>
      </c>
      <c r="AH301" s="29">
        <v>2.54</v>
      </c>
      <c r="AI301" s="29">
        <v>0</v>
      </c>
      <c r="AJ301" s="29">
        <v>0</v>
      </c>
      <c r="AK301" s="29">
        <v>1.0380000000000001E-5</v>
      </c>
      <c r="AL301" s="29">
        <v>2.8719999999999999E-5</v>
      </c>
      <c r="AM301" s="29">
        <v>6.63</v>
      </c>
      <c r="AN301" s="29">
        <v>27</v>
      </c>
      <c r="AO301" s="29">
        <v>832.2</v>
      </c>
      <c r="AP301" s="29">
        <v>824.1</v>
      </c>
      <c r="AQ301" s="29">
        <v>889.7</v>
      </c>
      <c r="AR301" s="29">
        <v>800.2</v>
      </c>
      <c r="AS301" s="29">
        <v>863.4</v>
      </c>
      <c r="AT301" s="29">
        <v>809.3</v>
      </c>
      <c r="AU301" s="29">
        <v>846.4</v>
      </c>
      <c r="AV301" s="29">
        <v>861</v>
      </c>
      <c r="AW301" s="29">
        <v>922.6</v>
      </c>
      <c r="AX301" s="29">
        <v>810</v>
      </c>
      <c r="AY301" s="29">
        <f t="shared" si="9"/>
        <v>1.0094308247814521</v>
      </c>
      <c r="AZ301" s="29">
        <f t="shared" si="8"/>
        <v>0.81116896983668696</v>
      </c>
    </row>
    <row r="302" spans="1:52" x14ac:dyDescent="0.2">
      <c r="A302" s="47" t="s">
        <v>50</v>
      </c>
      <c r="B302" s="29" t="s">
        <v>351</v>
      </c>
      <c r="C302" s="29" t="s">
        <v>2050</v>
      </c>
      <c r="D302" s="29" t="s">
        <v>2056</v>
      </c>
      <c r="E302" s="29" t="s">
        <v>2057</v>
      </c>
      <c r="F302" s="29">
        <v>1.79422E-7</v>
      </c>
      <c r="G302" s="29">
        <v>0</v>
      </c>
      <c r="H302" s="29">
        <v>1</v>
      </c>
      <c r="I302" s="29">
        <v>2</v>
      </c>
      <c r="J302" s="29">
        <v>18</v>
      </c>
      <c r="K302" s="29" t="s">
        <v>350</v>
      </c>
      <c r="L302" s="29" t="s">
        <v>2053</v>
      </c>
      <c r="M302" s="29">
        <v>0</v>
      </c>
      <c r="N302" s="29">
        <v>2433.1746499999999</v>
      </c>
      <c r="O302" s="29">
        <v>0</v>
      </c>
      <c r="P302" s="29">
        <v>196.4</v>
      </c>
      <c r="Q302" s="29">
        <v>195.1</v>
      </c>
      <c r="R302" s="29">
        <v>4.0199999999999996</v>
      </c>
      <c r="S302" s="29">
        <v>2.52</v>
      </c>
      <c r="T302" s="29" t="s">
        <v>51</v>
      </c>
      <c r="U302" s="29" t="s">
        <v>50</v>
      </c>
      <c r="V302" s="29" t="s">
        <v>50</v>
      </c>
      <c r="W302" s="29" t="s">
        <v>50</v>
      </c>
      <c r="X302" s="29" t="s">
        <v>50</v>
      </c>
      <c r="Y302" s="29" t="s">
        <v>50</v>
      </c>
      <c r="Z302" s="29" t="s">
        <v>50</v>
      </c>
      <c r="AA302" s="29" t="s">
        <v>50</v>
      </c>
      <c r="AB302" s="29" t="s">
        <v>50</v>
      </c>
      <c r="AC302" s="29" t="s">
        <v>50</v>
      </c>
      <c r="AD302" s="29" t="s">
        <v>50</v>
      </c>
      <c r="AE302" s="29" t="s">
        <v>50</v>
      </c>
      <c r="AF302" s="29" t="s">
        <v>50</v>
      </c>
      <c r="AG302" s="29">
        <v>-1.91</v>
      </c>
      <c r="AH302" s="29">
        <v>-1.91</v>
      </c>
      <c r="AI302" s="29">
        <v>0</v>
      </c>
      <c r="AJ302" s="29">
        <v>0</v>
      </c>
      <c r="AK302" s="29">
        <v>5.229E-7</v>
      </c>
      <c r="AL302" s="29">
        <v>8.4370000000000007E-6</v>
      </c>
      <c r="AM302" s="29">
        <v>5.87</v>
      </c>
      <c r="AN302" s="29">
        <v>47</v>
      </c>
      <c r="AO302" s="29">
        <v>193.1</v>
      </c>
      <c r="AP302" s="29">
        <v>186.2</v>
      </c>
      <c r="AQ302" s="29">
        <v>208.9</v>
      </c>
      <c r="AR302" s="29">
        <v>192.6</v>
      </c>
      <c r="AS302" s="29">
        <v>199.7</v>
      </c>
      <c r="AT302" s="29">
        <v>195.1</v>
      </c>
      <c r="AU302" s="29">
        <v>188.3</v>
      </c>
      <c r="AV302" s="29">
        <v>193.9</v>
      </c>
      <c r="AW302" s="29">
        <v>201</v>
      </c>
      <c r="AX302" s="29">
        <v>198.8</v>
      </c>
      <c r="AY302" s="29">
        <f t="shared" si="9"/>
        <v>0.99653238143804179</v>
      </c>
      <c r="AZ302" s="29">
        <f t="shared" si="8"/>
        <v>0.86968560447374921</v>
      </c>
    </row>
    <row r="303" spans="1:52" x14ac:dyDescent="0.2">
      <c r="A303" s="47" t="s">
        <v>50</v>
      </c>
      <c r="B303" s="29" t="s">
        <v>351</v>
      </c>
      <c r="C303" s="29" t="s">
        <v>2044</v>
      </c>
      <c r="D303" s="29" t="s">
        <v>2058</v>
      </c>
      <c r="E303" s="29" t="s">
        <v>2042</v>
      </c>
      <c r="F303" s="29">
        <v>4.5041100000000004E-3</v>
      </c>
      <c r="G303" s="29">
        <v>3.3634099999999998E-4</v>
      </c>
      <c r="H303" s="29">
        <v>1</v>
      </c>
      <c r="I303" s="29">
        <v>2</v>
      </c>
      <c r="J303" s="29">
        <v>3</v>
      </c>
      <c r="K303" s="29" t="s">
        <v>350</v>
      </c>
      <c r="L303" s="29" t="s">
        <v>2047</v>
      </c>
      <c r="M303" s="29">
        <v>1</v>
      </c>
      <c r="N303" s="29">
        <v>3368.5815299999999</v>
      </c>
      <c r="O303" s="29">
        <v>0</v>
      </c>
      <c r="P303" s="29">
        <v>83.4</v>
      </c>
      <c r="Q303" s="29">
        <v>84.5</v>
      </c>
      <c r="R303" s="29">
        <v>6.8</v>
      </c>
      <c r="S303" s="29">
        <v>5.66</v>
      </c>
      <c r="T303" s="29" t="s">
        <v>51</v>
      </c>
      <c r="U303" s="29" t="s">
        <v>50</v>
      </c>
      <c r="V303" s="29" t="s">
        <v>50</v>
      </c>
      <c r="W303" s="29" t="s">
        <v>50</v>
      </c>
      <c r="X303" s="29" t="s">
        <v>50</v>
      </c>
      <c r="Y303" s="29" t="s">
        <v>50</v>
      </c>
      <c r="Z303" s="29" t="s">
        <v>50</v>
      </c>
      <c r="AA303" s="29" t="s">
        <v>50</v>
      </c>
      <c r="AB303" s="29" t="s">
        <v>50</v>
      </c>
      <c r="AC303" s="29" t="s">
        <v>50</v>
      </c>
      <c r="AD303" s="29" t="s">
        <v>50</v>
      </c>
      <c r="AE303" s="29" t="s">
        <v>50</v>
      </c>
      <c r="AF303" s="29" t="s">
        <v>50</v>
      </c>
      <c r="AG303" s="29">
        <v>12.49</v>
      </c>
      <c r="AH303" s="29">
        <v>12.49</v>
      </c>
      <c r="AI303" s="29">
        <v>1.059E-4</v>
      </c>
      <c r="AJ303" s="29">
        <v>6.2740000000000001E-3</v>
      </c>
      <c r="AK303" s="29">
        <v>1.0369999999999999E-3</v>
      </c>
      <c r="AL303" s="29">
        <v>9.3149999999999997E-2</v>
      </c>
      <c r="AM303" s="29">
        <v>3.14</v>
      </c>
      <c r="AN303" s="29">
        <v>10</v>
      </c>
      <c r="AO303" s="29">
        <v>77.8</v>
      </c>
      <c r="AP303" s="29">
        <v>88</v>
      </c>
      <c r="AQ303" s="29">
        <v>83.7</v>
      </c>
      <c r="AR303" s="29">
        <v>83.1</v>
      </c>
      <c r="AS303" s="29">
        <v>72.8</v>
      </c>
      <c r="AT303" s="29">
        <v>84.5</v>
      </c>
      <c r="AU303" s="29">
        <v>76.2</v>
      </c>
      <c r="AV303" s="29">
        <v>82.1</v>
      </c>
      <c r="AW303" s="29">
        <v>89.1</v>
      </c>
      <c r="AX303" s="29">
        <v>84.9</v>
      </c>
      <c r="AY303" s="29">
        <f t="shared" si="9"/>
        <v>1.0281203749383321</v>
      </c>
      <c r="AZ303" s="29">
        <f t="shared" si="8"/>
        <v>0.61129224803219029</v>
      </c>
    </row>
    <row r="304" spans="1:52" x14ac:dyDescent="0.2">
      <c r="A304" s="47" t="s">
        <v>50</v>
      </c>
      <c r="B304" s="29" t="s">
        <v>351</v>
      </c>
      <c r="C304" s="29" t="s">
        <v>2044</v>
      </c>
      <c r="D304" s="29" t="s">
        <v>2059</v>
      </c>
      <c r="E304" s="29" t="s">
        <v>2055</v>
      </c>
      <c r="F304" s="29">
        <v>2.26393E-4</v>
      </c>
      <c r="G304" s="29">
        <v>0</v>
      </c>
      <c r="H304" s="29">
        <v>1</v>
      </c>
      <c r="I304" s="29">
        <v>2</v>
      </c>
      <c r="J304" s="29">
        <v>7</v>
      </c>
      <c r="K304" s="29" t="s">
        <v>350</v>
      </c>
      <c r="L304" s="29" t="s">
        <v>2047</v>
      </c>
      <c r="M304" s="29">
        <v>1</v>
      </c>
      <c r="N304" s="29">
        <v>3352.5866099999998</v>
      </c>
      <c r="O304" s="29">
        <v>0</v>
      </c>
      <c r="P304" s="29">
        <v>405.1</v>
      </c>
      <c r="Q304" s="29">
        <v>391.3</v>
      </c>
      <c r="R304" s="29">
        <v>6.17</v>
      </c>
      <c r="S304" s="29">
        <v>7.09</v>
      </c>
      <c r="T304" s="29" t="s">
        <v>51</v>
      </c>
      <c r="U304" s="29" t="s">
        <v>50</v>
      </c>
      <c r="V304" s="29" t="s">
        <v>50</v>
      </c>
      <c r="W304" s="29" t="s">
        <v>50</v>
      </c>
      <c r="X304" s="29" t="s">
        <v>50</v>
      </c>
      <c r="Y304" s="29" t="s">
        <v>50</v>
      </c>
      <c r="Z304" s="29" t="s">
        <v>50</v>
      </c>
      <c r="AA304" s="29" t="s">
        <v>50</v>
      </c>
      <c r="AB304" s="29" t="s">
        <v>50</v>
      </c>
      <c r="AC304" s="29" t="s">
        <v>50</v>
      </c>
      <c r="AD304" s="29" t="s">
        <v>50</v>
      </c>
      <c r="AE304" s="29" t="s">
        <v>50</v>
      </c>
      <c r="AF304" s="29" t="s">
        <v>50</v>
      </c>
      <c r="AG304" s="29">
        <v>9.09</v>
      </c>
      <c r="AH304" s="29">
        <v>9.09</v>
      </c>
      <c r="AI304" s="29">
        <v>0</v>
      </c>
      <c r="AJ304" s="29">
        <v>0</v>
      </c>
      <c r="AK304" s="29">
        <v>7.0220000000000002E-5</v>
      </c>
      <c r="AL304" s="29">
        <v>2.3439999999999999E-5</v>
      </c>
      <c r="AM304" s="29">
        <v>6.62</v>
      </c>
      <c r="AN304" s="29">
        <v>24</v>
      </c>
      <c r="AO304" s="29">
        <v>370.6</v>
      </c>
      <c r="AP304" s="29">
        <v>400.2</v>
      </c>
      <c r="AQ304" s="29">
        <v>410.1</v>
      </c>
      <c r="AR304" s="29">
        <v>394.7</v>
      </c>
      <c r="AS304" s="29">
        <v>420.2</v>
      </c>
      <c r="AT304" s="29">
        <v>359.8</v>
      </c>
      <c r="AU304" s="29">
        <v>391.3</v>
      </c>
      <c r="AV304" s="29">
        <v>388.2</v>
      </c>
      <c r="AW304" s="29">
        <v>432.3</v>
      </c>
      <c r="AX304" s="29">
        <v>418.2</v>
      </c>
      <c r="AY304" s="29">
        <f t="shared" si="9"/>
        <v>0.99699368674215838</v>
      </c>
      <c r="AZ304" s="29">
        <f t="shared" si="8"/>
        <v>0.91212773122869661</v>
      </c>
    </row>
    <row r="305" spans="1:52" x14ac:dyDescent="0.2">
      <c r="A305" s="47" t="s">
        <v>50</v>
      </c>
      <c r="B305" s="29" t="s">
        <v>351</v>
      </c>
      <c r="C305" s="29" t="s">
        <v>2060</v>
      </c>
      <c r="D305" s="29" t="s">
        <v>2061</v>
      </c>
      <c r="E305" s="29" t="s">
        <v>2062</v>
      </c>
      <c r="F305" s="29">
        <v>2.1808099999999999E-4</v>
      </c>
      <c r="G305" s="29">
        <v>0</v>
      </c>
      <c r="H305" s="29">
        <v>1</v>
      </c>
      <c r="I305" s="29">
        <v>2</v>
      </c>
      <c r="J305" s="29">
        <v>1</v>
      </c>
      <c r="K305" s="29" t="s">
        <v>350</v>
      </c>
      <c r="L305" s="29" t="s">
        <v>2063</v>
      </c>
      <c r="M305" s="29">
        <v>0</v>
      </c>
      <c r="N305" s="29">
        <v>2521.1502799999998</v>
      </c>
      <c r="O305" s="29">
        <v>0</v>
      </c>
      <c r="P305" s="29">
        <v>43.6</v>
      </c>
      <c r="Q305" s="29">
        <v>36.1</v>
      </c>
      <c r="R305" s="29">
        <v>6.4</v>
      </c>
      <c r="S305" s="29">
        <v>11.88</v>
      </c>
      <c r="T305" s="29" t="s">
        <v>51</v>
      </c>
      <c r="U305" s="29" t="s">
        <v>50</v>
      </c>
      <c r="V305" s="29" t="s">
        <v>50</v>
      </c>
      <c r="W305" s="29" t="s">
        <v>50</v>
      </c>
      <c r="X305" s="29" t="s">
        <v>50</v>
      </c>
      <c r="Y305" s="29" t="s">
        <v>50</v>
      </c>
      <c r="Z305" s="29" t="s">
        <v>50</v>
      </c>
      <c r="AA305" s="29" t="s">
        <v>50</v>
      </c>
      <c r="AB305" s="29" t="s">
        <v>50</v>
      </c>
      <c r="AC305" s="29" t="s">
        <v>50</v>
      </c>
      <c r="AD305" s="29" t="s">
        <v>50</v>
      </c>
      <c r="AE305" s="29" t="s">
        <v>50</v>
      </c>
      <c r="AF305" s="29" t="s">
        <v>1003</v>
      </c>
      <c r="AG305" s="29">
        <v>1.45</v>
      </c>
      <c r="AH305" s="29">
        <v>1.45</v>
      </c>
      <c r="AI305" s="29">
        <v>0</v>
      </c>
      <c r="AJ305" s="29">
        <v>6.2300000000000001E-2</v>
      </c>
      <c r="AK305" s="29">
        <v>3.5540000000000002E-5</v>
      </c>
      <c r="AL305" s="29">
        <v>0.68359999999999999</v>
      </c>
      <c r="AM305" s="29">
        <v>3.94</v>
      </c>
      <c r="AN305" s="29">
        <v>20</v>
      </c>
      <c r="AO305" s="29">
        <v>39.6</v>
      </c>
      <c r="AP305" s="29">
        <v>43.2</v>
      </c>
      <c r="AQ305" s="29">
        <v>46.5</v>
      </c>
      <c r="AR305" s="29">
        <v>44.4</v>
      </c>
      <c r="AS305" s="29">
        <v>44.1</v>
      </c>
      <c r="AT305" s="29">
        <v>36.1</v>
      </c>
      <c r="AU305" s="29">
        <v>36.1</v>
      </c>
      <c r="AV305" s="29">
        <v>35.799999999999997</v>
      </c>
      <c r="AW305" s="29">
        <v>46.2</v>
      </c>
      <c r="AX305" s="29">
        <v>36.5</v>
      </c>
      <c r="AY305" s="29">
        <f t="shared" si="9"/>
        <v>0.87557392102846643</v>
      </c>
      <c r="AZ305" s="29">
        <f t="shared" si="8"/>
        <v>6.4171395194258768E-2</v>
      </c>
    </row>
    <row r="306" spans="1:52" x14ac:dyDescent="0.2">
      <c r="A306" s="47" t="s">
        <v>50</v>
      </c>
      <c r="B306" s="29" t="s">
        <v>351</v>
      </c>
      <c r="C306" s="29" t="s">
        <v>2060</v>
      </c>
      <c r="D306" s="29" t="s">
        <v>2064</v>
      </c>
      <c r="E306" s="29" t="s">
        <v>2065</v>
      </c>
      <c r="F306" s="29">
        <v>8.2168900000000001E-4</v>
      </c>
      <c r="G306" s="29">
        <v>5.0395100000000001E-5</v>
      </c>
      <c r="H306" s="29">
        <v>1</v>
      </c>
      <c r="I306" s="29">
        <v>2</v>
      </c>
      <c r="J306" s="29">
        <v>2</v>
      </c>
      <c r="K306" s="29" t="s">
        <v>350</v>
      </c>
      <c r="L306" s="29" t="s">
        <v>2063</v>
      </c>
      <c r="M306" s="29">
        <v>0</v>
      </c>
      <c r="N306" s="29">
        <v>2537.1451999999999</v>
      </c>
      <c r="O306" s="29">
        <v>0</v>
      </c>
      <c r="P306" s="29">
        <v>89.8</v>
      </c>
      <c r="Q306" s="29">
        <v>94.9</v>
      </c>
      <c r="R306" s="29">
        <v>27.82</v>
      </c>
      <c r="S306" s="29">
        <v>17.12</v>
      </c>
      <c r="T306" s="29" t="s">
        <v>51</v>
      </c>
      <c r="U306" s="29" t="s">
        <v>50</v>
      </c>
      <c r="V306" s="29" t="s">
        <v>50</v>
      </c>
      <c r="W306" s="29" t="s">
        <v>50</v>
      </c>
      <c r="X306" s="29" t="s">
        <v>50</v>
      </c>
      <c r="Y306" s="29" t="s">
        <v>50</v>
      </c>
      <c r="Z306" s="29" t="s">
        <v>50</v>
      </c>
      <c r="AA306" s="29" t="s">
        <v>50</v>
      </c>
      <c r="AB306" s="29" t="s">
        <v>50</v>
      </c>
      <c r="AC306" s="29" t="s">
        <v>50</v>
      </c>
      <c r="AD306" s="29" t="s">
        <v>50</v>
      </c>
      <c r="AE306" s="29" t="s">
        <v>50</v>
      </c>
      <c r="AF306" s="29" t="s">
        <v>1003</v>
      </c>
      <c r="AG306" s="29">
        <v>-1.28</v>
      </c>
      <c r="AH306" s="29">
        <v>-1.28</v>
      </c>
      <c r="AI306" s="29">
        <v>0</v>
      </c>
      <c r="AJ306" s="29">
        <v>0.51749999999999996</v>
      </c>
      <c r="AK306" s="29">
        <v>1.5640000000000001E-4</v>
      </c>
      <c r="AL306" s="29">
        <v>1</v>
      </c>
      <c r="AM306" s="29">
        <v>2.1800000000000002</v>
      </c>
      <c r="AN306" s="29">
        <v>3</v>
      </c>
      <c r="AO306" s="29">
        <v>91.6</v>
      </c>
      <c r="AP306" s="29">
        <v>146.80000000000001</v>
      </c>
      <c r="AQ306" s="29">
        <v>86.1</v>
      </c>
      <c r="AR306" s="29">
        <v>88.1</v>
      </c>
      <c r="AS306" s="29">
        <v>67.400000000000006</v>
      </c>
      <c r="AT306" s="29">
        <v>100.3</v>
      </c>
      <c r="AU306" s="29">
        <v>94.9</v>
      </c>
      <c r="AV306" s="29">
        <v>74.900000000000006</v>
      </c>
      <c r="AW306" s="29">
        <v>105.6</v>
      </c>
      <c r="AX306" s="29">
        <v>71.599999999999994</v>
      </c>
      <c r="AY306" s="29">
        <f t="shared" si="9"/>
        <v>0.93187500000000012</v>
      </c>
      <c r="AZ306" s="29">
        <f t="shared" si="8"/>
        <v>0.62191309104011983</v>
      </c>
    </row>
    <row r="307" spans="1:52" x14ac:dyDescent="0.2">
      <c r="A307" s="47" t="s">
        <v>50</v>
      </c>
      <c r="B307" s="29" t="s">
        <v>351</v>
      </c>
      <c r="C307" s="29" t="s">
        <v>2066</v>
      </c>
      <c r="D307" s="29" t="s">
        <v>966</v>
      </c>
      <c r="E307" s="29" t="s">
        <v>2067</v>
      </c>
      <c r="F307" s="29">
        <v>8.0706600000000003E-3</v>
      </c>
      <c r="G307" s="29">
        <v>4.4387799999999998E-4</v>
      </c>
      <c r="H307" s="29">
        <v>1</v>
      </c>
      <c r="I307" s="29">
        <v>2</v>
      </c>
      <c r="J307" s="29">
        <v>8</v>
      </c>
      <c r="K307" s="29" t="s">
        <v>350</v>
      </c>
      <c r="L307" s="29" t="s">
        <v>2068</v>
      </c>
      <c r="M307" s="29">
        <v>0</v>
      </c>
      <c r="N307" s="29">
        <v>1539.8117099999999</v>
      </c>
      <c r="O307" s="29">
        <v>0</v>
      </c>
      <c r="P307" s="29">
        <v>419.6</v>
      </c>
      <c r="Q307" s="29">
        <v>418.6</v>
      </c>
      <c r="R307" s="29">
        <v>4.83</v>
      </c>
      <c r="S307" s="29">
        <v>2.54</v>
      </c>
      <c r="T307" s="29" t="s">
        <v>51</v>
      </c>
      <c r="U307" s="29" t="s">
        <v>50</v>
      </c>
      <c r="V307" s="29" t="s">
        <v>50</v>
      </c>
      <c r="W307" s="29" t="s">
        <v>50</v>
      </c>
      <c r="X307" s="29" t="s">
        <v>50</v>
      </c>
      <c r="Y307" s="29" t="s">
        <v>50</v>
      </c>
      <c r="Z307" s="29" t="s">
        <v>50</v>
      </c>
      <c r="AA307" s="29" t="s">
        <v>50</v>
      </c>
      <c r="AB307" s="29" t="s">
        <v>50</v>
      </c>
      <c r="AC307" s="29" t="s">
        <v>50</v>
      </c>
      <c r="AD307" s="29" t="s">
        <v>50</v>
      </c>
      <c r="AE307" s="29" t="s">
        <v>50</v>
      </c>
      <c r="AF307" s="29" t="s">
        <v>50</v>
      </c>
      <c r="AG307" s="29">
        <v>0.81</v>
      </c>
      <c r="AH307" s="29">
        <v>0.81</v>
      </c>
      <c r="AI307" s="29">
        <v>1.4339999999999999E-4</v>
      </c>
      <c r="AJ307" s="29">
        <v>1.884E-4</v>
      </c>
      <c r="AK307" s="29">
        <v>2E-3</v>
      </c>
      <c r="AL307" s="29">
        <v>2.245E-3</v>
      </c>
      <c r="AM307" s="29">
        <v>4.03</v>
      </c>
      <c r="AN307" s="29">
        <v>35</v>
      </c>
      <c r="AO307" s="29">
        <v>440.6</v>
      </c>
      <c r="AP307" s="29">
        <v>407.7</v>
      </c>
      <c r="AQ307" s="29">
        <v>431.7</v>
      </c>
      <c r="AR307" s="29">
        <v>406.3</v>
      </c>
      <c r="AS307" s="29">
        <v>401.2</v>
      </c>
      <c r="AT307" s="29">
        <v>408.5</v>
      </c>
      <c r="AU307" s="29">
        <v>402.5</v>
      </c>
      <c r="AV307" s="29">
        <v>420.6</v>
      </c>
      <c r="AW307" s="29">
        <v>429.5</v>
      </c>
      <c r="AX307" s="29">
        <v>418.6</v>
      </c>
      <c r="AY307" s="29">
        <f t="shared" si="9"/>
        <v>0.99626347305389207</v>
      </c>
      <c r="AZ307" s="29">
        <f t="shared" si="8"/>
        <v>0.88386192793771823</v>
      </c>
    </row>
    <row r="308" spans="1:52" x14ac:dyDescent="0.2">
      <c r="A308" s="47" t="s">
        <v>50</v>
      </c>
      <c r="B308" s="29" t="s">
        <v>353</v>
      </c>
      <c r="C308" s="29" t="s">
        <v>2069</v>
      </c>
      <c r="D308" s="29" t="s">
        <v>2070</v>
      </c>
      <c r="E308" s="29" t="s">
        <v>2071</v>
      </c>
      <c r="F308" s="29">
        <v>2.1808099999999999E-4</v>
      </c>
      <c r="G308" s="29">
        <v>0</v>
      </c>
      <c r="H308" s="29">
        <v>1</v>
      </c>
      <c r="I308" s="29">
        <v>1</v>
      </c>
      <c r="J308" s="29">
        <v>4</v>
      </c>
      <c r="K308" s="29" t="s">
        <v>352</v>
      </c>
      <c r="L308" s="29" t="s">
        <v>2072</v>
      </c>
      <c r="M308" s="29">
        <v>0</v>
      </c>
      <c r="N308" s="29">
        <v>3469.7206000000001</v>
      </c>
      <c r="O308" s="29">
        <v>0</v>
      </c>
      <c r="P308" s="29">
        <v>69.400000000000006</v>
      </c>
      <c r="Q308" s="29">
        <v>71.400000000000006</v>
      </c>
      <c r="R308" s="29">
        <v>6.64</v>
      </c>
      <c r="S308" s="29">
        <v>9.1</v>
      </c>
      <c r="T308" s="29" t="s">
        <v>51</v>
      </c>
      <c r="U308" s="29" t="s">
        <v>50</v>
      </c>
      <c r="V308" s="29" t="s">
        <v>50</v>
      </c>
      <c r="W308" s="29" t="s">
        <v>50</v>
      </c>
      <c r="X308" s="29" t="s">
        <v>50</v>
      </c>
      <c r="Y308" s="29" t="s">
        <v>50</v>
      </c>
      <c r="Z308" s="29" t="s">
        <v>50</v>
      </c>
      <c r="AA308" s="29" t="s">
        <v>50</v>
      </c>
      <c r="AB308" s="29" t="s">
        <v>50</v>
      </c>
      <c r="AC308" s="29" t="s">
        <v>50</v>
      </c>
      <c r="AD308" s="29" t="s">
        <v>50</v>
      </c>
      <c r="AE308" s="29" t="s">
        <v>50</v>
      </c>
      <c r="AF308" s="29" t="s">
        <v>50</v>
      </c>
      <c r="AG308" s="29">
        <v>0.64</v>
      </c>
      <c r="AH308" s="29">
        <v>0.64</v>
      </c>
      <c r="AI308" s="29">
        <v>0</v>
      </c>
      <c r="AJ308" s="29">
        <v>0</v>
      </c>
      <c r="AK308" s="29">
        <v>8.2639999999999995E-5</v>
      </c>
      <c r="AL308" s="29">
        <v>1.719E-5</v>
      </c>
      <c r="AM308" s="29">
        <v>5.18</v>
      </c>
      <c r="AN308" s="29">
        <v>15</v>
      </c>
      <c r="AO308" s="29">
        <v>76.7</v>
      </c>
      <c r="AP308" s="29">
        <v>68.2</v>
      </c>
      <c r="AQ308" s="29">
        <v>68.7</v>
      </c>
      <c r="AR308" s="29">
        <v>66</v>
      </c>
      <c r="AS308" s="29">
        <v>77.400000000000006</v>
      </c>
      <c r="AT308" s="29">
        <v>77.7</v>
      </c>
      <c r="AU308" s="29">
        <v>65.5</v>
      </c>
      <c r="AV308" s="29">
        <v>75.5</v>
      </c>
      <c r="AW308" s="29">
        <v>71.400000000000006</v>
      </c>
      <c r="AX308" s="29">
        <v>62.6</v>
      </c>
      <c r="AY308" s="29">
        <f t="shared" si="9"/>
        <v>0.98795518207282917</v>
      </c>
      <c r="AZ308" s="29">
        <f t="shared" si="8"/>
        <v>0.83488938448945005</v>
      </c>
    </row>
    <row r="309" spans="1:52" x14ac:dyDescent="0.2">
      <c r="A309" s="47" t="s">
        <v>50</v>
      </c>
      <c r="B309" s="29" t="s">
        <v>355</v>
      </c>
      <c r="C309" s="29" t="s">
        <v>2073</v>
      </c>
      <c r="D309" s="29" t="s">
        <v>2070</v>
      </c>
      <c r="E309" s="29" t="s">
        <v>2074</v>
      </c>
      <c r="F309" s="29">
        <v>1.4606100000000001E-8</v>
      </c>
      <c r="G309" s="29">
        <v>0</v>
      </c>
      <c r="H309" s="29">
        <v>1</v>
      </c>
      <c r="I309" s="29">
        <v>1</v>
      </c>
      <c r="J309" s="29">
        <v>29</v>
      </c>
      <c r="K309" s="29" t="s">
        <v>354</v>
      </c>
      <c r="L309" s="29" t="s">
        <v>2075</v>
      </c>
      <c r="M309" s="29">
        <v>0</v>
      </c>
      <c r="N309" s="29">
        <v>3496.7678900000001</v>
      </c>
      <c r="O309" s="29">
        <v>0</v>
      </c>
      <c r="P309" s="29">
        <v>732.5</v>
      </c>
      <c r="Q309" s="29">
        <v>693.6</v>
      </c>
      <c r="R309" s="29">
        <v>7.15</v>
      </c>
      <c r="S309" s="29">
        <v>5.05</v>
      </c>
      <c r="T309" s="29" t="s">
        <v>51</v>
      </c>
      <c r="U309" s="29" t="s">
        <v>50</v>
      </c>
      <c r="V309" s="29" t="s">
        <v>50</v>
      </c>
      <c r="W309" s="29" t="s">
        <v>50</v>
      </c>
      <c r="X309" s="29" t="s">
        <v>50</v>
      </c>
      <c r="Y309" s="29" t="s">
        <v>50</v>
      </c>
      <c r="Z309" s="29" t="s">
        <v>50</v>
      </c>
      <c r="AA309" s="29" t="s">
        <v>50</v>
      </c>
      <c r="AB309" s="29" t="s">
        <v>50</v>
      </c>
      <c r="AC309" s="29" t="s">
        <v>50</v>
      </c>
      <c r="AD309" s="29" t="s">
        <v>50</v>
      </c>
      <c r="AE309" s="29" t="s">
        <v>50</v>
      </c>
      <c r="AF309" s="29" t="s">
        <v>50</v>
      </c>
      <c r="AG309" s="29">
        <v>-1.17</v>
      </c>
      <c r="AH309" s="29">
        <v>1.98</v>
      </c>
      <c r="AI309" s="29">
        <v>0</v>
      </c>
      <c r="AJ309" s="29">
        <v>0</v>
      </c>
      <c r="AK309" s="29">
        <v>3.7090000000000002E-7</v>
      </c>
      <c r="AL309" s="29">
        <v>7.3E-9</v>
      </c>
      <c r="AM309" s="29">
        <v>6.46</v>
      </c>
      <c r="AN309" s="29">
        <v>29</v>
      </c>
      <c r="AO309" s="29">
        <v>645.9</v>
      </c>
      <c r="AP309" s="29">
        <v>730</v>
      </c>
      <c r="AQ309" s="29">
        <v>756.3</v>
      </c>
      <c r="AR309" s="29">
        <v>776.8</v>
      </c>
      <c r="AS309" s="29">
        <v>735.1</v>
      </c>
      <c r="AT309" s="29">
        <v>693.6</v>
      </c>
      <c r="AU309" s="29">
        <v>681.3</v>
      </c>
      <c r="AV309" s="29">
        <v>726.8</v>
      </c>
      <c r="AW309" s="29">
        <v>698.6</v>
      </c>
      <c r="AX309" s="29">
        <v>632.20000000000005</v>
      </c>
      <c r="AY309" s="29">
        <f t="shared" si="9"/>
        <v>0.94193353640130628</v>
      </c>
      <c r="AZ309" s="29">
        <f t="shared" si="8"/>
        <v>0.17568583924075837</v>
      </c>
    </row>
    <row r="310" spans="1:52" x14ac:dyDescent="0.2">
      <c r="A310" s="47" t="s">
        <v>50</v>
      </c>
      <c r="B310" s="29" t="s">
        <v>357</v>
      </c>
      <c r="C310" s="29" t="s">
        <v>2076</v>
      </c>
      <c r="D310" s="29" t="s">
        <v>2077</v>
      </c>
      <c r="E310" s="29" t="s">
        <v>2078</v>
      </c>
      <c r="F310" s="29">
        <v>2.6826899999999999E-6</v>
      </c>
      <c r="G310" s="29">
        <v>0</v>
      </c>
      <c r="H310" s="29">
        <v>1</v>
      </c>
      <c r="I310" s="29">
        <v>1</v>
      </c>
      <c r="J310" s="29">
        <v>2</v>
      </c>
      <c r="K310" s="29" t="s">
        <v>356</v>
      </c>
      <c r="L310" s="29" t="s">
        <v>2079</v>
      </c>
      <c r="M310" s="29">
        <v>0</v>
      </c>
      <c r="N310" s="29">
        <v>3233.7532099999999</v>
      </c>
      <c r="O310" s="29">
        <v>0</v>
      </c>
      <c r="P310" s="29">
        <v>22.4</v>
      </c>
      <c r="Q310" s="29">
        <v>25.9</v>
      </c>
      <c r="R310" s="29">
        <v>34.99</v>
      </c>
      <c r="S310" s="29">
        <v>11.04</v>
      </c>
      <c r="T310" s="29" t="s">
        <v>51</v>
      </c>
      <c r="U310" s="29" t="s">
        <v>50</v>
      </c>
      <c r="V310" s="29" t="s">
        <v>50</v>
      </c>
      <c r="W310" s="29" t="s">
        <v>50</v>
      </c>
      <c r="X310" s="29" t="s">
        <v>50</v>
      </c>
      <c r="Y310" s="29" t="s">
        <v>50</v>
      </c>
      <c r="Z310" s="29" t="s">
        <v>50</v>
      </c>
      <c r="AA310" s="29" t="s">
        <v>50</v>
      </c>
      <c r="AB310" s="29" t="s">
        <v>50</v>
      </c>
      <c r="AC310" s="29" t="s">
        <v>50</v>
      </c>
      <c r="AD310" s="29" t="s">
        <v>50</v>
      </c>
      <c r="AE310" s="29" t="s">
        <v>50</v>
      </c>
      <c r="AF310" s="29" t="s">
        <v>50</v>
      </c>
      <c r="AG310" s="29">
        <v>-2</v>
      </c>
      <c r="AH310" s="29">
        <v>-2</v>
      </c>
      <c r="AI310" s="29">
        <v>0</v>
      </c>
      <c r="AJ310" s="29">
        <v>0</v>
      </c>
      <c r="AK310" s="29">
        <v>2.5810000000000001E-7</v>
      </c>
      <c r="AL310" s="29">
        <v>4.8899999999999998E-6</v>
      </c>
      <c r="AM310" s="29">
        <v>4.3</v>
      </c>
      <c r="AN310" s="29">
        <v>60</v>
      </c>
      <c r="AO310" s="29">
        <v>20.6</v>
      </c>
      <c r="AP310" s="29">
        <v>24.3</v>
      </c>
      <c r="AQ310" s="29">
        <v>27.1</v>
      </c>
      <c r="AR310" s="29">
        <v>12.2</v>
      </c>
      <c r="AS310" s="29">
        <v>12.5</v>
      </c>
      <c r="AT310" s="29">
        <v>25.9</v>
      </c>
      <c r="AU310" s="29">
        <v>25.1</v>
      </c>
      <c r="AV310" s="29">
        <v>21</v>
      </c>
      <c r="AW310" s="29">
        <v>27.2</v>
      </c>
      <c r="AX310" s="29">
        <v>28.3</v>
      </c>
      <c r="AY310" s="29">
        <f t="shared" si="9"/>
        <v>1.3185108583247156</v>
      </c>
      <c r="AZ310" s="29">
        <f t="shared" si="8"/>
        <v>0.21532030417648701</v>
      </c>
    </row>
    <row r="311" spans="1:52" x14ac:dyDescent="0.2">
      <c r="A311" s="47" t="s">
        <v>50</v>
      </c>
      <c r="B311" s="29" t="s">
        <v>357</v>
      </c>
      <c r="C311" s="29" t="s">
        <v>2080</v>
      </c>
      <c r="D311" s="29" t="s">
        <v>2081</v>
      </c>
      <c r="E311" s="29" t="s">
        <v>2082</v>
      </c>
      <c r="F311" s="29">
        <v>7.7060999999999996E-3</v>
      </c>
      <c r="G311" s="29">
        <v>4.2544399999999997E-4</v>
      </c>
      <c r="H311" s="29">
        <v>1</v>
      </c>
      <c r="I311" s="29">
        <v>1</v>
      </c>
      <c r="J311" s="29">
        <v>2</v>
      </c>
      <c r="K311" s="29" t="s">
        <v>356</v>
      </c>
      <c r="L311" s="29" t="s">
        <v>2083</v>
      </c>
      <c r="M311" s="29">
        <v>0</v>
      </c>
      <c r="N311" s="29">
        <v>2579.3579800000002</v>
      </c>
      <c r="O311" s="29">
        <v>0</v>
      </c>
      <c r="P311" s="29">
        <v>51.2</v>
      </c>
      <c r="Q311" s="29">
        <v>51.7</v>
      </c>
      <c r="R311" s="29">
        <v>13.21</v>
      </c>
      <c r="S311" s="29">
        <v>17.100000000000001</v>
      </c>
      <c r="T311" s="29" t="s">
        <v>51</v>
      </c>
      <c r="U311" s="29" t="s">
        <v>50</v>
      </c>
      <c r="V311" s="29" t="s">
        <v>50</v>
      </c>
      <c r="W311" s="29" t="s">
        <v>50</v>
      </c>
      <c r="X311" s="29" t="s">
        <v>50</v>
      </c>
      <c r="Y311" s="29" t="s">
        <v>50</v>
      </c>
      <c r="Z311" s="29" t="s">
        <v>50</v>
      </c>
      <c r="AA311" s="29" t="s">
        <v>50</v>
      </c>
      <c r="AB311" s="29" t="s">
        <v>50</v>
      </c>
      <c r="AC311" s="29" t="s">
        <v>50</v>
      </c>
      <c r="AD311" s="29" t="s">
        <v>50</v>
      </c>
      <c r="AE311" s="29" t="s">
        <v>50</v>
      </c>
      <c r="AF311" s="29" t="s">
        <v>50</v>
      </c>
      <c r="AG311" s="29">
        <v>1.31</v>
      </c>
      <c r="AH311" s="29">
        <v>1.31</v>
      </c>
      <c r="AI311" s="29">
        <v>1.3459999999999999E-4</v>
      </c>
      <c r="AJ311" s="29">
        <v>2.4420000000000003E-4</v>
      </c>
      <c r="AK311" s="29">
        <v>1.8940000000000001E-3</v>
      </c>
      <c r="AL311" s="29">
        <v>3.3470000000000001E-3</v>
      </c>
      <c r="AM311" s="29">
        <v>3.18</v>
      </c>
      <c r="AN311" s="29">
        <v>25</v>
      </c>
      <c r="AO311" s="29">
        <v>45.2</v>
      </c>
      <c r="AP311" s="29">
        <v>64.099999999999994</v>
      </c>
      <c r="AQ311" s="29">
        <v>53.7</v>
      </c>
      <c r="AR311" s="29">
        <v>46.8</v>
      </c>
      <c r="AS311" s="29">
        <v>48.7</v>
      </c>
      <c r="AT311" s="29">
        <v>70.099999999999994</v>
      </c>
      <c r="AU311" s="29">
        <v>45.2</v>
      </c>
      <c r="AV311" s="29">
        <v>51.4</v>
      </c>
      <c r="AW311" s="29">
        <v>51.7</v>
      </c>
      <c r="AX311" s="29">
        <v>54.3</v>
      </c>
      <c r="AY311" s="29">
        <f t="shared" si="9"/>
        <v>1.0549323017408123</v>
      </c>
      <c r="AZ311" s="29">
        <f t="shared" si="8"/>
        <v>0.70815027829936184</v>
      </c>
    </row>
    <row r="312" spans="1:52" x14ac:dyDescent="0.2">
      <c r="A312" s="47" t="s">
        <v>56</v>
      </c>
      <c r="B312" s="29" t="s">
        <v>357</v>
      </c>
      <c r="C312" s="29" t="s">
        <v>2080</v>
      </c>
      <c r="D312" s="29" t="s">
        <v>2084</v>
      </c>
      <c r="E312" s="29" t="s">
        <v>2085</v>
      </c>
      <c r="F312" s="29">
        <v>0.373552</v>
      </c>
      <c r="G312" s="29">
        <v>3.1077500000000001E-2</v>
      </c>
      <c r="H312" s="29">
        <v>1</v>
      </c>
      <c r="I312" s="29">
        <v>1</v>
      </c>
      <c r="J312" s="29">
        <v>2</v>
      </c>
      <c r="K312" s="29" t="s">
        <v>356</v>
      </c>
      <c r="L312" s="29" t="s">
        <v>2083</v>
      </c>
      <c r="M312" s="29">
        <v>0</v>
      </c>
      <c r="N312" s="29">
        <v>2595.3528999999999</v>
      </c>
      <c r="O312" s="29">
        <v>0</v>
      </c>
      <c r="P312" s="29">
        <v>131</v>
      </c>
      <c r="Q312" s="29">
        <v>130</v>
      </c>
      <c r="R312" s="29">
        <v>3.11</v>
      </c>
      <c r="S312" s="29">
        <v>1.34</v>
      </c>
      <c r="T312" s="29" t="s">
        <v>51</v>
      </c>
      <c r="U312" s="29" t="s">
        <v>50</v>
      </c>
      <c r="V312" s="29" t="s">
        <v>50</v>
      </c>
      <c r="W312" s="29" t="s">
        <v>50</v>
      </c>
      <c r="X312" s="29" t="s">
        <v>50</v>
      </c>
      <c r="Y312" s="29" t="s">
        <v>50</v>
      </c>
      <c r="Z312" s="29" t="s">
        <v>50</v>
      </c>
      <c r="AA312" s="29" t="s">
        <v>50</v>
      </c>
      <c r="AB312" s="29" t="s">
        <v>50</v>
      </c>
      <c r="AC312" s="29" t="s">
        <v>50</v>
      </c>
      <c r="AD312" s="29" t="s">
        <v>50</v>
      </c>
      <c r="AE312" s="29" t="s">
        <v>56</v>
      </c>
      <c r="AF312" s="29" t="s">
        <v>50</v>
      </c>
      <c r="AG312" s="29">
        <v>-0.24</v>
      </c>
      <c r="AH312" s="29">
        <v>-0.24</v>
      </c>
      <c r="AI312" s="29">
        <v>1.379E-2</v>
      </c>
      <c r="AJ312" s="29">
        <v>9.9919999999999991E-3</v>
      </c>
      <c r="AK312" s="29">
        <v>0.1953</v>
      </c>
      <c r="AL312" s="29">
        <v>0.15190000000000001</v>
      </c>
      <c r="AM312" s="29">
        <v>3.38</v>
      </c>
      <c r="AN312" s="29">
        <v>17</v>
      </c>
      <c r="AO312" s="29">
        <v>129.30000000000001</v>
      </c>
      <c r="AP312" s="29">
        <v>129.80000000000001</v>
      </c>
      <c r="AQ312" s="29">
        <v>136.19999999999999</v>
      </c>
      <c r="AR312" s="29">
        <v>132.19999999999999</v>
      </c>
      <c r="AS312" s="29">
        <v>124.1</v>
      </c>
      <c r="AT312" s="29">
        <v>126.8</v>
      </c>
      <c r="AU312" s="29">
        <v>131.19999999999999</v>
      </c>
      <c r="AV312" s="29">
        <v>129.19999999999999</v>
      </c>
      <c r="AW312" s="29">
        <v>130.80000000000001</v>
      </c>
      <c r="AX312" s="29">
        <v>130</v>
      </c>
      <c r="AY312" s="29">
        <f t="shared" si="9"/>
        <v>0.99447513812154698</v>
      </c>
      <c r="AZ312" s="29">
        <f t="shared" si="8"/>
        <v>0.75318024989714361</v>
      </c>
    </row>
    <row r="313" spans="1:52" x14ac:dyDescent="0.2">
      <c r="A313" s="47" t="s">
        <v>56</v>
      </c>
      <c r="B313" s="29" t="s">
        <v>357</v>
      </c>
      <c r="C313" s="29" t="s">
        <v>2086</v>
      </c>
      <c r="D313" s="29" t="s">
        <v>2087</v>
      </c>
      <c r="E313" s="29" t="s">
        <v>2088</v>
      </c>
      <c r="F313" s="29">
        <v>0.43744</v>
      </c>
      <c r="G313" s="29">
        <v>3.9282400000000002E-2</v>
      </c>
      <c r="H313" s="29">
        <v>1</v>
      </c>
      <c r="I313" s="29">
        <v>1</v>
      </c>
      <c r="J313" s="29">
        <v>1</v>
      </c>
      <c r="K313" s="29" t="s">
        <v>356</v>
      </c>
      <c r="L313" s="29" t="s">
        <v>2089</v>
      </c>
      <c r="M313" s="29">
        <v>0</v>
      </c>
      <c r="N313" s="29">
        <v>1914.0042800000001</v>
      </c>
      <c r="O313" s="29">
        <v>0</v>
      </c>
      <c r="P313" s="29" t="s">
        <v>51</v>
      </c>
      <c r="Q313" s="29" t="s">
        <v>51</v>
      </c>
      <c r="R313" s="29" t="s">
        <v>51</v>
      </c>
      <c r="S313" s="29" t="s">
        <v>51</v>
      </c>
      <c r="T313" s="29" t="s">
        <v>982</v>
      </c>
      <c r="U313" s="29" t="s">
        <v>56</v>
      </c>
      <c r="V313" s="29" t="s">
        <v>56</v>
      </c>
      <c r="W313" s="29" t="s">
        <v>56</v>
      </c>
      <c r="X313" s="29" t="s">
        <v>56</v>
      </c>
      <c r="Y313" s="29" t="s">
        <v>56</v>
      </c>
      <c r="Z313" s="29" t="s">
        <v>56</v>
      </c>
      <c r="AA313" s="29" t="s">
        <v>56</v>
      </c>
      <c r="AB313" s="29" t="s">
        <v>56</v>
      </c>
      <c r="AC313" s="29" t="s">
        <v>56</v>
      </c>
      <c r="AD313" s="29" t="s">
        <v>56</v>
      </c>
      <c r="AE313" s="29" t="s">
        <v>973</v>
      </c>
      <c r="AF313" s="29" t="s">
        <v>56</v>
      </c>
      <c r="AG313" s="29" t="s">
        <v>51</v>
      </c>
      <c r="AH313" s="29">
        <v>0.45</v>
      </c>
      <c r="AI313" s="29" t="s">
        <v>51</v>
      </c>
      <c r="AJ313" s="29">
        <v>1.316E-2</v>
      </c>
      <c r="AK313" s="29" t="s">
        <v>51</v>
      </c>
      <c r="AL313" s="29">
        <v>0.18959999999999999</v>
      </c>
      <c r="AM313" s="29">
        <v>1.99</v>
      </c>
      <c r="AN313" s="29" t="s">
        <v>51</v>
      </c>
      <c r="AO313" s="29" t="s">
        <v>51</v>
      </c>
      <c r="AP313" s="29" t="s">
        <v>51</v>
      </c>
      <c r="AQ313" s="29" t="s">
        <v>51</v>
      </c>
      <c r="AR313" s="29" t="s">
        <v>51</v>
      </c>
      <c r="AS313" s="29" t="s">
        <v>51</v>
      </c>
      <c r="AT313" s="29" t="s">
        <v>51</v>
      </c>
      <c r="AU313" s="29" t="s">
        <v>51</v>
      </c>
      <c r="AV313" s="29" t="s">
        <v>51</v>
      </c>
      <c r="AW313" s="29" t="s">
        <v>51</v>
      </c>
      <c r="AX313" s="29" t="s">
        <v>51</v>
      </c>
      <c r="AY313" s="29" t="e">
        <f t="shared" si="9"/>
        <v>#DIV/0!</v>
      </c>
      <c r="AZ313" s="29" t="e">
        <f t="shared" si="8"/>
        <v>#DIV/0!</v>
      </c>
    </row>
    <row r="314" spans="1:52" x14ac:dyDescent="0.2">
      <c r="A314" s="47" t="s">
        <v>56</v>
      </c>
      <c r="B314" s="29" t="s">
        <v>359</v>
      </c>
      <c r="C314" s="29" t="s">
        <v>2090</v>
      </c>
      <c r="D314" s="29" t="s">
        <v>2091</v>
      </c>
      <c r="E314" s="29" t="s">
        <v>2092</v>
      </c>
      <c r="F314" s="29">
        <v>0.29667500000000002</v>
      </c>
      <c r="G314" s="29">
        <v>2.2551999999999999E-2</v>
      </c>
      <c r="H314" s="29">
        <v>1</v>
      </c>
      <c r="I314" s="29">
        <v>5</v>
      </c>
      <c r="J314" s="29">
        <v>2</v>
      </c>
      <c r="K314" s="29" t="s">
        <v>358</v>
      </c>
      <c r="L314" s="29" t="s">
        <v>2093</v>
      </c>
      <c r="M314" s="29">
        <v>0</v>
      </c>
      <c r="N314" s="29">
        <v>1295.6541400000001</v>
      </c>
      <c r="O314" s="29">
        <v>0</v>
      </c>
      <c r="P314" s="29">
        <v>509.8</v>
      </c>
      <c r="Q314" s="29">
        <v>622.5</v>
      </c>
      <c r="R314" s="29">
        <v>14.08</v>
      </c>
      <c r="S314" s="29">
        <v>48.14</v>
      </c>
      <c r="T314" s="29" t="s">
        <v>51</v>
      </c>
      <c r="U314" s="29" t="s">
        <v>50</v>
      </c>
      <c r="V314" s="29" t="s">
        <v>50</v>
      </c>
      <c r="W314" s="29" t="s">
        <v>50</v>
      </c>
      <c r="X314" s="29" t="s">
        <v>50</v>
      </c>
      <c r="Y314" s="29" t="s">
        <v>50</v>
      </c>
      <c r="Z314" s="29" t="s">
        <v>50</v>
      </c>
      <c r="AA314" s="29" t="s">
        <v>50</v>
      </c>
      <c r="AB314" s="29" t="s">
        <v>50</v>
      </c>
      <c r="AC314" s="29" t="s">
        <v>50</v>
      </c>
      <c r="AD314" s="29" t="s">
        <v>50</v>
      </c>
      <c r="AE314" s="29" t="s">
        <v>973</v>
      </c>
      <c r="AF314" s="29" t="s">
        <v>50</v>
      </c>
      <c r="AG314" s="29" t="s">
        <v>51</v>
      </c>
      <c r="AH314" s="29">
        <v>-0.12</v>
      </c>
      <c r="AI314" s="29" t="s">
        <v>51</v>
      </c>
      <c r="AJ314" s="29">
        <v>7.1199999999999996E-3</v>
      </c>
      <c r="AK314" s="29" t="s">
        <v>51</v>
      </c>
      <c r="AL314" s="29">
        <v>0.10920000000000001</v>
      </c>
      <c r="AM314" s="29">
        <v>1.81</v>
      </c>
      <c r="AN314" s="29" t="s">
        <v>51</v>
      </c>
      <c r="AO314" s="29">
        <v>542.29999999999995</v>
      </c>
      <c r="AP314" s="29">
        <v>618.29999999999995</v>
      </c>
      <c r="AQ314" s="29">
        <v>586.9</v>
      </c>
      <c r="AR314" s="29">
        <v>458.2</v>
      </c>
      <c r="AS314" s="29">
        <v>438.1</v>
      </c>
      <c r="AT314" s="29">
        <v>622.5</v>
      </c>
      <c r="AU314" s="29">
        <v>492.4</v>
      </c>
      <c r="AV314" s="29">
        <v>463.3</v>
      </c>
      <c r="AW314" s="29">
        <v>706.7</v>
      </c>
      <c r="AX314" s="29">
        <v>1314.1</v>
      </c>
      <c r="AY314" s="29">
        <f t="shared" si="9"/>
        <v>1.3612981314774188</v>
      </c>
      <c r="AZ314" s="29">
        <f t="shared" si="8"/>
        <v>0.36001993252924752</v>
      </c>
    </row>
    <row r="315" spans="1:52" x14ac:dyDescent="0.2">
      <c r="A315" s="47" t="s">
        <v>50</v>
      </c>
      <c r="B315" s="29" t="s">
        <v>361</v>
      </c>
      <c r="C315" s="29" t="s">
        <v>2094</v>
      </c>
      <c r="D315" s="29" t="s">
        <v>2095</v>
      </c>
      <c r="E315" s="29" t="s">
        <v>2096</v>
      </c>
      <c r="F315" s="29">
        <v>2.19408E-2</v>
      </c>
      <c r="G315" s="29">
        <v>1.0266699999999999E-3</v>
      </c>
      <c r="H315" s="29">
        <v>1</v>
      </c>
      <c r="I315" s="29">
        <v>1</v>
      </c>
      <c r="J315" s="29">
        <v>2</v>
      </c>
      <c r="K315" s="29" t="s">
        <v>360</v>
      </c>
      <c r="L315" s="29" t="s">
        <v>2097</v>
      </c>
      <c r="M315" s="29">
        <v>0</v>
      </c>
      <c r="N315" s="29">
        <v>2865.5319800000002</v>
      </c>
      <c r="O315" s="29">
        <v>0</v>
      </c>
      <c r="P315" s="29">
        <v>37.1</v>
      </c>
      <c r="Q315" s="29">
        <v>45.5</v>
      </c>
      <c r="R315" s="29">
        <v>11.08</v>
      </c>
      <c r="S315" s="29">
        <v>6.36</v>
      </c>
      <c r="T315" s="29" t="s">
        <v>51</v>
      </c>
      <c r="U315" s="29" t="s">
        <v>50</v>
      </c>
      <c r="V315" s="29" t="s">
        <v>50</v>
      </c>
      <c r="W315" s="29" t="s">
        <v>50</v>
      </c>
      <c r="X315" s="29" t="s">
        <v>50</v>
      </c>
      <c r="Y315" s="29" t="s">
        <v>50</v>
      </c>
      <c r="Z315" s="29" t="s">
        <v>50</v>
      </c>
      <c r="AA315" s="29" t="s">
        <v>50</v>
      </c>
      <c r="AB315" s="29" t="s">
        <v>50</v>
      </c>
      <c r="AC315" s="29" t="s">
        <v>50</v>
      </c>
      <c r="AD315" s="29" t="s">
        <v>50</v>
      </c>
      <c r="AE315" s="29" t="s">
        <v>50</v>
      </c>
      <c r="AF315" s="29" t="s">
        <v>56</v>
      </c>
      <c r="AG315" s="29">
        <v>1.35</v>
      </c>
      <c r="AH315" s="29">
        <v>1.35</v>
      </c>
      <c r="AI315" s="29">
        <v>3.101E-4</v>
      </c>
      <c r="AJ315" s="29">
        <v>3.2649999999999998E-2</v>
      </c>
      <c r="AK315" s="29">
        <v>6.1349999999999998E-3</v>
      </c>
      <c r="AL315" s="29">
        <v>0.3705</v>
      </c>
      <c r="AM315" s="29">
        <v>2.82</v>
      </c>
      <c r="AN315" s="29">
        <v>20</v>
      </c>
      <c r="AO315" s="29">
        <v>38.799999999999997</v>
      </c>
      <c r="AP315" s="29">
        <v>39.200000000000003</v>
      </c>
      <c r="AQ315" s="29">
        <v>33.700000000000003</v>
      </c>
      <c r="AR315" s="29">
        <v>41.6</v>
      </c>
      <c r="AS315" s="29">
        <v>30.7</v>
      </c>
      <c r="AT315" s="29">
        <v>41.5</v>
      </c>
      <c r="AU315" s="29">
        <v>45.5</v>
      </c>
      <c r="AV315" s="29">
        <v>47.4</v>
      </c>
      <c r="AW315" s="29">
        <v>47.2</v>
      </c>
      <c r="AX315" s="29">
        <v>41.9</v>
      </c>
      <c r="AY315" s="29">
        <f t="shared" si="9"/>
        <v>1.2146739130434785</v>
      </c>
      <c r="AZ315" s="29">
        <f t="shared" si="8"/>
        <v>1.6616373659758991E-2</v>
      </c>
    </row>
    <row r="316" spans="1:52" x14ac:dyDescent="0.2">
      <c r="A316" s="47" t="s">
        <v>56</v>
      </c>
      <c r="B316" s="29" t="s">
        <v>363</v>
      </c>
      <c r="C316" s="29" t="s">
        <v>2098</v>
      </c>
      <c r="D316" s="29" t="s">
        <v>2099</v>
      </c>
      <c r="E316" s="29" t="s">
        <v>2100</v>
      </c>
      <c r="F316" s="29">
        <v>0.45586500000000002</v>
      </c>
      <c r="G316" s="29">
        <v>4.1984199999999999E-2</v>
      </c>
      <c r="H316" s="29">
        <v>1</v>
      </c>
      <c r="I316" s="29">
        <v>7</v>
      </c>
      <c r="J316" s="29">
        <v>2</v>
      </c>
      <c r="K316" s="29" t="s">
        <v>362</v>
      </c>
      <c r="L316" s="29" t="s">
        <v>2101</v>
      </c>
      <c r="M316" s="29">
        <v>1</v>
      </c>
      <c r="N316" s="29">
        <v>1787.02496</v>
      </c>
      <c r="O316" s="29">
        <v>0</v>
      </c>
      <c r="P316" s="29" t="s">
        <v>51</v>
      </c>
      <c r="Q316" s="29" t="s">
        <v>51</v>
      </c>
      <c r="R316" s="29" t="s">
        <v>51</v>
      </c>
      <c r="S316" s="29" t="s">
        <v>51</v>
      </c>
      <c r="T316" s="29" t="s">
        <v>982</v>
      </c>
      <c r="U316" s="29" t="s">
        <v>56</v>
      </c>
      <c r="V316" s="29" t="s">
        <v>56</v>
      </c>
      <c r="W316" s="29" t="s">
        <v>56</v>
      </c>
      <c r="X316" s="29" t="s">
        <v>56</v>
      </c>
      <c r="Y316" s="29" t="s">
        <v>56</v>
      </c>
      <c r="Z316" s="29" t="s">
        <v>56</v>
      </c>
      <c r="AA316" s="29" t="s">
        <v>56</v>
      </c>
      <c r="AB316" s="29" t="s">
        <v>56</v>
      </c>
      <c r="AC316" s="29" t="s">
        <v>56</v>
      </c>
      <c r="AD316" s="29" t="s">
        <v>56</v>
      </c>
      <c r="AE316" s="29" t="s">
        <v>56</v>
      </c>
      <c r="AF316" s="29" t="s">
        <v>56</v>
      </c>
      <c r="AG316" s="29">
        <v>3.83</v>
      </c>
      <c r="AH316" s="29">
        <v>3.83</v>
      </c>
      <c r="AI316" s="29">
        <v>1.6129999999999999E-2</v>
      </c>
      <c r="AJ316" s="29">
        <v>1.4449999999999999E-2</v>
      </c>
      <c r="AK316" s="29">
        <v>0.219</v>
      </c>
      <c r="AL316" s="29">
        <v>0.20039999999999999</v>
      </c>
      <c r="AM316" s="29">
        <v>2.16</v>
      </c>
      <c r="AN316" s="29">
        <v>12</v>
      </c>
      <c r="AO316" s="29" t="s">
        <v>51</v>
      </c>
      <c r="AP316" s="29" t="s">
        <v>51</v>
      </c>
      <c r="AQ316" s="29" t="s">
        <v>51</v>
      </c>
      <c r="AR316" s="29" t="s">
        <v>51</v>
      </c>
      <c r="AS316" s="29" t="s">
        <v>51</v>
      </c>
      <c r="AT316" s="29" t="s">
        <v>51</v>
      </c>
      <c r="AU316" s="29" t="s">
        <v>51</v>
      </c>
      <c r="AV316" s="29" t="s">
        <v>51</v>
      </c>
      <c r="AW316" s="29" t="s">
        <v>51</v>
      </c>
      <c r="AX316" s="29" t="s">
        <v>51</v>
      </c>
      <c r="AY316" s="29" t="e">
        <f t="shared" si="9"/>
        <v>#DIV/0!</v>
      </c>
      <c r="AZ316" s="29" t="e">
        <f t="shared" si="8"/>
        <v>#DIV/0!</v>
      </c>
    </row>
    <row r="317" spans="1:52" x14ac:dyDescent="0.2">
      <c r="A317" s="47" t="s">
        <v>56</v>
      </c>
      <c r="B317" s="29" t="s">
        <v>363</v>
      </c>
      <c r="C317" s="29" t="s">
        <v>2098</v>
      </c>
      <c r="D317" s="29" t="s">
        <v>2102</v>
      </c>
      <c r="E317" s="29" t="s">
        <v>2103</v>
      </c>
      <c r="F317" s="29">
        <v>0.48583599999999999</v>
      </c>
      <c r="G317" s="29">
        <v>4.61897E-2</v>
      </c>
      <c r="H317" s="29">
        <v>1</v>
      </c>
      <c r="I317" s="29">
        <v>7</v>
      </c>
      <c r="J317" s="29">
        <v>1</v>
      </c>
      <c r="K317" s="29" t="s">
        <v>362</v>
      </c>
      <c r="L317" s="29" t="s">
        <v>2101</v>
      </c>
      <c r="M317" s="29">
        <v>1</v>
      </c>
      <c r="N317" s="29">
        <v>1803.0198800000001</v>
      </c>
      <c r="O317" s="29">
        <v>0</v>
      </c>
      <c r="P317" s="29">
        <v>115.7</v>
      </c>
      <c r="Q317" s="29">
        <v>113.5</v>
      </c>
      <c r="R317" s="29">
        <v>11.21</v>
      </c>
      <c r="S317" s="29">
        <v>9.1300000000000008</v>
      </c>
      <c r="T317" s="29" t="s">
        <v>51</v>
      </c>
      <c r="U317" s="29" t="s">
        <v>56</v>
      </c>
      <c r="V317" s="29" t="s">
        <v>56</v>
      </c>
      <c r="W317" s="29" t="s">
        <v>56</v>
      </c>
      <c r="X317" s="29" t="s">
        <v>56</v>
      </c>
      <c r="Y317" s="29" t="s">
        <v>56</v>
      </c>
      <c r="Z317" s="29" t="s">
        <v>56</v>
      </c>
      <c r="AA317" s="29" t="s">
        <v>56</v>
      </c>
      <c r="AB317" s="29" t="s">
        <v>56</v>
      </c>
      <c r="AC317" s="29" t="s">
        <v>56</v>
      </c>
      <c r="AD317" s="29" t="s">
        <v>56</v>
      </c>
      <c r="AE317" s="29" t="s">
        <v>56</v>
      </c>
      <c r="AF317" s="29" t="s">
        <v>1003</v>
      </c>
      <c r="AG317" s="29">
        <v>0.46</v>
      </c>
      <c r="AH317" s="29">
        <v>4.08</v>
      </c>
      <c r="AI317" s="29">
        <v>1.482E-2</v>
      </c>
      <c r="AJ317" s="29">
        <v>0.52149999999999996</v>
      </c>
      <c r="AK317" s="29">
        <v>0.2059</v>
      </c>
      <c r="AL317" s="29">
        <v>1</v>
      </c>
      <c r="AM317" s="29">
        <v>1.51</v>
      </c>
      <c r="AN317" s="29">
        <v>9</v>
      </c>
      <c r="AO317" s="29">
        <v>116.7</v>
      </c>
      <c r="AP317" s="29">
        <v>116.1</v>
      </c>
      <c r="AQ317" s="29">
        <v>115</v>
      </c>
      <c r="AR317" s="29">
        <v>115.2</v>
      </c>
      <c r="AS317" s="29">
        <v>143.5</v>
      </c>
      <c r="AT317" s="29">
        <v>113.5</v>
      </c>
      <c r="AU317" s="29">
        <v>99.3</v>
      </c>
      <c r="AV317" s="29">
        <v>124.2</v>
      </c>
      <c r="AW317" s="29">
        <v>124.9</v>
      </c>
      <c r="AX317" s="29">
        <v>112</v>
      </c>
      <c r="AY317" s="29">
        <f t="shared" si="9"/>
        <v>0.94624896949711468</v>
      </c>
      <c r="AZ317" s="29">
        <f t="shared" si="8"/>
        <v>0.45602132659124134</v>
      </c>
    </row>
    <row r="318" spans="1:52" x14ac:dyDescent="0.2">
      <c r="A318" s="47" t="s">
        <v>50</v>
      </c>
      <c r="B318" s="29" t="s">
        <v>365</v>
      </c>
      <c r="C318" s="29" t="s">
        <v>2104</v>
      </c>
      <c r="D318" s="29" t="s">
        <v>2105</v>
      </c>
      <c r="E318" s="29" t="s">
        <v>2106</v>
      </c>
      <c r="F318" s="29">
        <v>3.3464899999999999E-2</v>
      </c>
      <c r="G318" s="29">
        <v>1.9352499999999999E-3</v>
      </c>
      <c r="H318" s="29">
        <v>1</v>
      </c>
      <c r="I318" s="29">
        <v>1</v>
      </c>
      <c r="J318" s="29">
        <v>1</v>
      </c>
      <c r="K318" s="29" t="s">
        <v>364</v>
      </c>
      <c r="L318" s="29" t="s">
        <v>2107</v>
      </c>
      <c r="M318" s="29">
        <v>0</v>
      </c>
      <c r="N318" s="29">
        <v>2452.2557400000001</v>
      </c>
      <c r="O318" s="29">
        <v>0</v>
      </c>
      <c r="P318" s="29">
        <v>54.3</v>
      </c>
      <c r="Q318" s="29">
        <v>63.2</v>
      </c>
      <c r="R318" s="29">
        <v>4.21</v>
      </c>
      <c r="S318" s="29">
        <v>18.79</v>
      </c>
      <c r="T318" s="29" t="s">
        <v>51</v>
      </c>
      <c r="U318" s="29" t="s">
        <v>50</v>
      </c>
      <c r="V318" s="29" t="s">
        <v>50</v>
      </c>
      <c r="W318" s="29" t="s">
        <v>50</v>
      </c>
      <c r="X318" s="29" t="s">
        <v>50</v>
      </c>
      <c r="Y318" s="29" t="s">
        <v>50</v>
      </c>
      <c r="Z318" s="29" t="s">
        <v>50</v>
      </c>
      <c r="AA318" s="29" t="s">
        <v>50</v>
      </c>
      <c r="AB318" s="29" t="s">
        <v>50</v>
      </c>
      <c r="AC318" s="29" t="s">
        <v>50</v>
      </c>
      <c r="AD318" s="29" t="s">
        <v>50</v>
      </c>
      <c r="AE318" s="29" t="s">
        <v>50</v>
      </c>
      <c r="AF318" s="29" t="s">
        <v>973</v>
      </c>
      <c r="AG318" s="29">
        <v>-4.8600000000000003</v>
      </c>
      <c r="AH318" s="29" t="s">
        <v>51</v>
      </c>
      <c r="AI318" s="29">
        <v>5.6030000000000001E-4</v>
      </c>
      <c r="AJ318" s="29" t="s">
        <v>51</v>
      </c>
      <c r="AK318" s="29">
        <v>9.861E-3</v>
      </c>
      <c r="AL318" s="29" t="s">
        <v>51</v>
      </c>
      <c r="AM318" s="29" t="s">
        <v>51</v>
      </c>
      <c r="AN318" s="29">
        <v>5</v>
      </c>
      <c r="AO318" s="29">
        <v>53.8</v>
      </c>
      <c r="AP318" s="29">
        <v>51.3</v>
      </c>
      <c r="AQ318" s="29">
        <v>54.7</v>
      </c>
      <c r="AR318" s="29">
        <v>56.7</v>
      </c>
      <c r="AS318" s="29">
        <v>53.1</v>
      </c>
      <c r="AT318" s="29">
        <v>63.2</v>
      </c>
      <c r="AU318" s="29">
        <v>51.9</v>
      </c>
      <c r="AV318" s="29">
        <v>56.5</v>
      </c>
      <c r="AW318" s="29">
        <v>72.599999999999994</v>
      </c>
      <c r="AX318" s="29">
        <v>82.3</v>
      </c>
      <c r="AY318" s="29">
        <f t="shared" si="9"/>
        <v>1.211053412462908</v>
      </c>
      <c r="AZ318" s="29">
        <f t="shared" si="8"/>
        <v>9.5777762088050278E-2</v>
      </c>
    </row>
    <row r="319" spans="1:52" x14ac:dyDescent="0.2">
      <c r="A319" s="47" t="s">
        <v>56</v>
      </c>
      <c r="B319" s="29" t="s">
        <v>367</v>
      </c>
      <c r="C319" s="29" t="s">
        <v>2108</v>
      </c>
      <c r="D319" s="29" t="s">
        <v>2109</v>
      </c>
      <c r="E319" s="29" t="s">
        <v>2110</v>
      </c>
      <c r="F319" s="29">
        <v>0.33992699999999998</v>
      </c>
      <c r="G319" s="29">
        <v>2.72494E-2</v>
      </c>
      <c r="H319" s="29">
        <v>1</v>
      </c>
      <c r="I319" s="29">
        <v>5</v>
      </c>
      <c r="J319" s="29">
        <v>1</v>
      </c>
      <c r="K319" s="29" t="s">
        <v>366</v>
      </c>
      <c r="L319" s="29" t="s">
        <v>2111</v>
      </c>
      <c r="M319" s="29">
        <v>0</v>
      </c>
      <c r="N319" s="29">
        <v>1715.87616</v>
      </c>
      <c r="O319" s="29">
        <v>0</v>
      </c>
      <c r="P319" s="29" t="s">
        <v>51</v>
      </c>
      <c r="Q319" s="29" t="s">
        <v>51</v>
      </c>
      <c r="R319" s="29" t="s">
        <v>51</v>
      </c>
      <c r="S319" s="29" t="s">
        <v>51</v>
      </c>
      <c r="T319" s="29" t="s">
        <v>982</v>
      </c>
      <c r="U319" s="29" t="s">
        <v>50</v>
      </c>
      <c r="V319" s="29" t="s">
        <v>50</v>
      </c>
      <c r="W319" s="29" t="s">
        <v>50</v>
      </c>
      <c r="X319" s="29" t="s">
        <v>50</v>
      </c>
      <c r="Y319" s="29" t="s">
        <v>50</v>
      </c>
      <c r="Z319" s="29" t="s">
        <v>50</v>
      </c>
      <c r="AA319" s="29" t="s">
        <v>50</v>
      </c>
      <c r="AB319" s="29" t="s">
        <v>50</v>
      </c>
      <c r="AC319" s="29" t="s">
        <v>50</v>
      </c>
      <c r="AD319" s="29" t="s">
        <v>50</v>
      </c>
      <c r="AE319" s="29" t="s">
        <v>973</v>
      </c>
      <c r="AF319" s="29" t="s">
        <v>50</v>
      </c>
      <c r="AG319" s="29" t="s">
        <v>51</v>
      </c>
      <c r="AH319" s="29">
        <v>-2.99</v>
      </c>
      <c r="AI319" s="29" t="s">
        <v>51</v>
      </c>
      <c r="AJ319" s="29">
        <v>8.659E-3</v>
      </c>
      <c r="AK319" s="29" t="s">
        <v>51</v>
      </c>
      <c r="AL319" s="29">
        <v>0.13289999999999999</v>
      </c>
      <c r="AM319" s="29">
        <v>1.26</v>
      </c>
      <c r="AN319" s="29" t="s">
        <v>51</v>
      </c>
      <c r="AO319" s="29" t="s">
        <v>51</v>
      </c>
      <c r="AP319" s="29" t="s">
        <v>51</v>
      </c>
      <c r="AQ319" s="29" t="s">
        <v>51</v>
      </c>
      <c r="AR319" s="29" t="s">
        <v>51</v>
      </c>
      <c r="AS319" s="29" t="s">
        <v>51</v>
      </c>
      <c r="AT319" s="29" t="s">
        <v>51</v>
      </c>
      <c r="AU319" s="29" t="s">
        <v>51</v>
      </c>
      <c r="AV319" s="29" t="s">
        <v>51</v>
      </c>
      <c r="AW319" s="29" t="s">
        <v>51</v>
      </c>
      <c r="AX319" s="29" t="s">
        <v>51</v>
      </c>
      <c r="AY319" s="29" t="e">
        <f t="shared" si="9"/>
        <v>#DIV/0!</v>
      </c>
      <c r="AZ319" s="29" t="e">
        <f t="shared" si="8"/>
        <v>#DIV/0!</v>
      </c>
    </row>
    <row r="320" spans="1:52" x14ac:dyDescent="0.2">
      <c r="A320" s="47" t="s">
        <v>50</v>
      </c>
      <c r="B320" s="29" t="s">
        <v>369</v>
      </c>
      <c r="C320" s="29" t="s">
        <v>2112</v>
      </c>
      <c r="D320" s="29" t="s">
        <v>2113</v>
      </c>
      <c r="E320" s="29" t="s">
        <v>2114</v>
      </c>
      <c r="F320" s="29">
        <v>6.7077600000000001E-3</v>
      </c>
      <c r="G320" s="29">
        <v>4.2544399999999997E-4</v>
      </c>
      <c r="H320" s="29">
        <v>1</v>
      </c>
      <c r="I320" s="29">
        <v>1</v>
      </c>
      <c r="J320" s="29">
        <v>7</v>
      </c>
      <c r="K320" s="29" t="s">
        <v>368</v>
      </c>
      <c r="L320" s="29" t="s">
        <v>2115</v>
      </c>
      <c r="M320" s="29">
        <v>0</v>
      </c>
      <c r="N320" s="29">
        <v>3072.6392900000001</v>
      </c>
      <c r="O320" s="29">
        <v>0</v>
      </c>
      <c r="P320" s="29">
        <v>252.7</v>
      </c>
      <c r="Q320" s="29">
        <v>283</v>
      </c>
      <c r="R320" s="29">
        <v>9.1999999999999993</v>
      </c>
      <c r="S320" s="29">
        <v>4.68</v>
      </c>
      <c r="T320" s="29" t="s">
        <v>51</v>
      </c>
      <c r="U320" s="29" t="s">
        <v>50</v>
      </c>
      <c r="V320" s="29" t="s">
        <v>50</v>
      </c>
      <c r="W320" s="29" t="s">
        <v>50</v>
      </c>
      <c r="X320" s="29" t="s">
        <v>50</v>
      </c>
      <c r="Y320" s="29" t="s">
        <v>50</v>
      </c>
      <c r="Z320" s="29" t="s">
        <v>50</v>
      </c>
      <c r="AA320" s="29" t="s">
        <v>50</v>
      </c>
      <c r="AB320" s="29" t="s">
        <v>50</v>
      </c>
      <c r="AC320" s="29" t="s">
        <v>50</v>
      </c>
      <c r="AD320" s="29" t="s">
        <v>50</v>
      </c>
      <c r="AE320" s="29" t="s">
        <v>50</v>
      </c>
      <c r="AF320" s="29" t="s">
        <v>973</v>
      </c>
      <c r="AG320" s="29">
        <v>-2.11</v>
      </c>
      <c r="AH320" s="29" t="s">
        <v>51</v>
      </c>
      <c r="AI320" s="29">
        <v>1.2569999999999999E-4</v>
      </c>
      <c r="AJ320" s="29" t="s">
        <v>51</v>
      </c>
      <c r="AK320" s="29">
        <v>1.6280000000000001E-3</v>
      </c>
      <c r="AL320" s="29" t="s">
        <v>51</v>
      </c>
      <c r="AM320" s="29" t="s">
        <v>51</v>
      </c>
      <c r="AN320" s="29">
        <v>5</v>
      </c>
      <c r="AO320" s="29">
        <v>231.7</v>
      </c>
      <c r="AP320" s="29">
        <v>295.89999999999998</v>
      </c>
      <c r="AQ320" s="29">
        <v>251.2</v>
      </c>
      <c r="AR320" s="29">
        <v>269.2</v>
      </c>
      <c r="AS320" s="29">
        <v>236</v>
      </c>
      <c r="AT320" s="29">
        <v>300.60000000000002</v>
      </c>
      <c r="AU320" s="29">
        <v>287.60000000000002</v>
      </c>
      <c r="AV320" s="29">
        <v>268.89999999999998</v>
      </c>
      <c r="AW320" s="29">
        <v>269.89999999999998</v>
      </c>
      <c r="AX320" s="29">
        <v>283</v>
      </c>
      <c r="AY320" s="29">
        <f t="shared" si="9"/>
        <v>1.0981308411214952</v>
      </c>
      <c r="AZ320" s="29">
        <f t="shared" si="8"/>
        <v>0.15564523380460082</v>
      </c>
    </row>
    <row r="321" spans="1:52" x14ac:dyDescent="0.2">
      <c r="A321" s="47" t="s">
        <v>50</v>
      </c>
      <c r="B321" s="29" t="s">
        <v>371</v>
      </c>
      <c r="C321" s="29" t="s">
        <v>2116</v>
      </c>
      <c r="D321" s="29" t="s">
        <v>2117</v>
      </c>
      <c r="E321" s="29" t="s">
        <v>2118</v>
      </c>
      <c r="F321" s="29">
        <v>2.3306899999999999E-5</v>
      </c>
      <c r="G321" s="29">
        <v>0</v>
      </c>
      <c r="H321" s="29">
        <v>1</v>
      </c>
      <c r="I321" s="29">
        <v>1</v>
      </c>
      <c r="J321" s="29">
        <v>2</v>
      </c>
      <c r="K321" s="29" t="s">
        <v>370</v>
      </c>
      <c r="L321" s="29" t="s">
        <v>2119</v>
      </c>
      <c r="M321" s="29">
        <v>0</v>
      </c>
      <c r="N321" s="29">
        <v>3780.8889899999999</v>
      </c>
      <c r="O321" s="29">
        <v>0</v>
      </c>
      <c r="P321" s="29">
        <v>33.4</v>
      </c>
      <c r="Q321" s="29">
        <v>36.299999999999997</v>
      </c>
      <c r="R321" s="29">
        <v>10.86</v>
      </c>
      <c r="S321" s="29">
        <v>8.76</v>
      </c>
      <c r="T321" s="29" t="s">
        <v>51</v>
      </c>
      <c r="U321" s="29" t="s">
        <v>50</v>
      </c>
      <c r="V321" s="29" t="s">
        <v>50</v>
      </c>
      <c r="W321" s="29" t="s">
        <v>50</v>
      </c>
      <c r="X321" s="29" t="s">
        <v>50</v>
      </c>
      <c r="Y321" s="29" t="s">
        <v>50</v>
      </c>
      <c r="Z321" s="29" t="s">
        <v>50</v>
      </c>
      <c r="AA321" s="29" t="s">
        <v>50</v>
      </c>
      <c r="AB321" s="29" t="s">
        <v>50</v>
      </c>
      <c r="AC321" s="29" t="s">
        <v>50</v>
      </c>
      <c r="AD321" s="29" t="s">
        <v>50</v>
      </c>
      <c r="AE321" s="29" t="s">
        <v>50</v>
      </c>
      <c r="AF321" s="29" t="s">
        <v>50</v>
      </c>
      <c r="AG321" s="29">
        <v>3.53</v>
      </c>
      <c r="AH321" s="29">
        <v>3.53</v>
      </c>
      <c r="AI321" s="29">
        <v>0</v>
      </c>
      <c r="AJ321" s="29">
        <v>0</v>
      </c>
      <c r="AK321" s="29">
        <v>2.9019999999999999E-6</v>
      </c>
      <c r="AL321" s="29">
        <v>5.1180000000000001E-5</v>
      </c>
      <c r="AM321" s="29">
        <v>5.01</v>
      </c>
      <c r="AN321" s="29">
        <v>47</v>
      </c>
      <c r="AO321" s="29">
        <v>33.9</v>
      </c>
      <c r="AP321" s="29">
        <v>31.6</v>
      </c>
      <c r="AQ321" s="29">
        <v>34.799999999999997</v>
      </c>
      <c r="AR321" s="29">
        <v>32.799999999999997</v>
      </c>
      <c r="AS321" s="29">
        <v>37.6</v>
      </c>
      <c r="AT321" s="29">
        <v>40.4</v>
      </c>
      <c r="AU321" s="29">
        <v>38.200000000000003</v>
      </c>
      <c r="AV321" s="29">
        <v>32.6</v>
      </c>
      <c r="AW321" s="29">
        <v>36.299999999999997</v>
      </c>
      <c r="AX321" s="29">
        <v>33.799999999999997</v>
      </c>
      <c r="AY321" s="29">
        <f t="shared" si="9"/>
        <v>1.0620972466315175</v>
      </c>
      <c r="AZ321" s="29">
        <f t="shared" si="8"/>
        <v>0.38547377401276611</v>
      </c>
    </row>
    <row r="322" spans="1:52" x14ac:dyDescent="0.2">
      <c r="A322" s="47" t="s">
        <v>50</v>
      </c>
      <c r="B322" s="29" t="s">
        <v>371</v>
      </c>
      <c r="C322" s="29" t="s">
        <v>2116</v>
      </c>
      <c r="D322" s="29" t="s">
        <v>2120</v>
      </c>
      <c r="E322" s="29" t="s">
        <v>2121</v>
      </c>
      <c r="F322" s="29">
        <v>5.3488500000000003E-4</v>
      </c>
      <c r="G322" s="29">
        <v>0</v>
      </c>
      <c r="H322" s="29">
        <v>1</v>
      </c>
      <c r="I322" s="29">
        <v>1</v>
      </c>
      <c r="J322" s="29">
        <v>1</v>
      </c>
      <c r="K322" s="29" t="s">
        <v>370</v>
      </c>
      <c r="L322" s="29" t="s">
        <v>2119</v>
      </c>
      <c r="M322" s="29">
        <v>0</v>
      </c>
      <c r="N322" s="29">
        <v>3844.8686499999999</v>
      </c>
      <c r="O322" s="29">
        <v>0</v>
      </c>
      <c r="P322" s="29" t="s">
        <v>51</v>
      </c>
      <c r="Q322" s="29" t="s">
        <v>51</v>
      </c>
      <c r="R322" s="29" t="s">
        <v>51</v>
      </c>
      <c r="S322" s="29" t="s">
        <v>51</v>
      </c>
      <c r="T322" s="29" t="s">
        <v>982</v>
      </c>
      <c r="U322" s="29" t="s">
        <v>50</v>
      </c>
      <c r="V322" s="29" t="s">
        <v>50</v>
      </c>
      <c r="W322" s="29" t="s">
        <v>50</v>
      </c>
      <c r="X322" s="29" t="s">
        <v>50</v>
      </c>
      <c r="Y322" s="29" t="s">
        <v>50</v>
      </c>
      <c r="Z322" s="29" t="s">
        <v>50</v>
      </c>
      <c r="AA322" s="29" t="s">
        <v>50</v>
      </c>
      <c r="AB322" s="29" t="s">
        <v>50</v>
      </c>
      <c r="AC322" s="29" t="s">
        <v>50</v>
      </c>
      <c r="AD322" s="29" t="s">
        <v>50</v>
      </c>
      <c r="AE322" s="29" t="s">
        <v>50</v>
      </c>
      <c r="AF322" s="29" t="s">
        <v>973</v>
      </c>
      <c r="AG322" s="29">
        <v>0.03</v>
      </c>
      <c r="AH322" s="29" t="s">
        <v>51</v>
      </c>
      <c r="AI322" s="29">
        <v>0</v>
      </c>
      <c r="AJ322" s="29" t="s">
        <v>51</v>
      </c>
      <c r="AK322" s="29">
        <v>9.7109999999999997E-5</v>
      </c>
      <c r="AL322" s="29" t="s">
        <v>51</v>
      </c>
      <c r="AM322" s="29" t="s">
        <v>51</v>
      </c>
      <c r="AN322" s="29">
        <v>5</v>
      </c>
      <c r="AO322" s="29" t="s">
        <v>51</v>
      </c>
      <c r="AP322" s="29" t="s">
        <v>51</v>
      </c>
      <c r="AQ322" s="29" t="s">
        <v>51</v>
      </c>
      <c r="AR322" s="29" t="s">
        <v>51</v>
      </c>
      <c r="AS322" s="29" t="s">
        <v>51</v>
      </c>
      <c r="AT322" s="29" t="s">
        <v>51</v>
      </c>
      <c r="AU322" s="29" t="s">
        <v>51</v>
      </c>
      <c r="AV322" s="29" t="s">
        <v>51</v>
      </c>
      <c r="AW322" s="29" t="s">
        <v>51</v>
      </c>
      <c r="AX322" s="29" t="s">
        <v>51</v>
      </c>
      <c r="AY322" s="29" t="e">
        <f t="shared" si="9"/>
        <v>#DIV/0!</v>
      </c>
      <c r="AZ322" s="29" t="e">
        <f t="shared" si="8"/>
        <v>#DIV/0!</v>
      </c>
    </row>
    <row r="323" spans="1:52" x14ac:dyDescent="0.2">
      <c r="A323" s="47" t="s">
        <v>50</v>
      </c>
      <c r="B323" s="29" t="s">
        <v>371</v>
      </c>
      <c r="C323" s="29" t="s">
        <v>2122</v>
      </c>
      <c r="D323" s="29" t="s">
        <v>2123</v>
      </c>
      <c r="E323" s="29" t="s">
        <v>2124</v>
      </c>
      <c r="F323" s="29">
        <v>9.6243200000000001E-2</v>
      </c>
      <c r="G323" s="29">
        <v>6.9299299999999999E-3</v>
      </c>
      <c r="H323" s="29">
        <v>1</v>
      </c>
      <c r="I323" s="29">
        <v>1</v>
      </c>
      <c r="J323" s="29">
        <v>1</v>
      </c>
      <c r="K323" s="29" t="s">
        <v>370</v>
      </c>
      <c r="L323" s="29" t="s">
        <v>2125</v>
      </c>
      <c r="M323" s="29">
        <v>1</v>
      </c>
      <c r="N323" s="29">
        <v>4497.2797499999997</v>
      </c>
      <c r="O323" s="29">
        <v>0</v>
      </c>
      <c r="P323" s="29">
        <v>41.3</v>
      </c>
      <c r="Q323" s="29">
        <v>44.4</v>
      </c>
      <c r="R323" s="29">
        <v>13.5</v>
      </c>
      <c r="S323" s="29">
        <v>10.06</v>
      </c>
      <c r="T323" s="29" t="s">
        <v>51</v>
      </c>
      <c r="U323" s="29" t="s">
        <v>50</v>
      </c>
      <c r="V323" s="29" t="s">
        <v>50</v>
      </c>
      <c r="W323" s="29" t="s">
        <v>50</v>
      </c>
      <c r="X323" s="29" t="s">
        <v>50</v>
      </c>
      <c r="Y323" s="29" t="s">
        <v>50</v>
      </c>
      <c r="Z323" s="29" t="s">
        <v>50</v>
      </c>
      <c r="AA323" s="29" t="s">
        <v>50</v>
      </c>
      <c r="AB323" s="29" t="s">
        <v>50</v>
      </c>
      <c r="AC323" s="29" t="s">
        <v>50</v>
      </c>
      <c r="AD323" s="29" t="s">
        <v>50</v>
      </c>
      <c r="AE323" s="29" t="s">
        <v>50</v>
      </c>
      <c r="AF323" s="29" t="s">
        <v>973</v>
      </c>
      <c r="AG323" s="29">
        <v>-2.2000000000000002</v>
      </c>
      <c r="AH323" s="29" t="s">
        <v>51</v>
      </c>
      <c r="AI323" s="29">
        <v>2.117E-3</v>
      </c>
      <c r="AJ323" s="29" t="s">
        <v>51</v>
      </c>
      <c r="AK323" s="29">
        <v>3.2280000000000003E-2</v>
      </c>
      <c r="AL323" s="29" t="s">
        <v>51</v>
      </c>
      <c r="AM323" s="29" t="s">
        <v>51</v>
      </c>
      <c r="AN323" s="29">
        <v>11</v>
      </c>
      <c r="AO323" s="29">
        <v>41.3</v>
      </c>
      <c r="AP323" s="29">
        <v>34</v>
      </c>
      <c r="AQ323" s="29">
        <v>35.799999999999997</v>
      </c>
      <c r="AR323" s="29">
        <v>49.3</v>
      </c>
      <c r="AS323" s="29">
        <v>43.9</v>
      </c>
      <c r="AT323" s="29">
        <v>48.4</v>
      </c>
      <c r="AU323" s="29">
        <v>41.6</v>
      </c>
      <c r="AV323" s="29">
        <v>41.2</v>
      </c>
      <c r="AW323" s="29">
        <v>51.9</v>
      </c>
      <c r="AX323" s="29">
        <v>44.4</v>
      </c>
      <c r="AY323" s="29">
        <f t="shared" si="9"/>
        <v>1.1135584924131179</v>
      </c>
      <c r="AZ323" s="29">
        <f t="shared" si="8"/>
        <v>2.6640857458117093E-2</v>
      </c>
    </row>
    <row r="324" spans="1:52" x14ac:dyDescent="0.2">
      <c r="A324" s="47" t="s">
        <v>50</v>
      </c>
      <c r="B324" s="29" t="s">
        <v>371</v>
      </c>
      <c r="C324" s="29" t="s">
        <v>2126</v>
      </c>
      <c r="D324" s="29" t="s">
        <v>2127</v>
      </c>
      <c r="E324" s="29" t="s">
        <v>2128</v>
      </c>
      <c r="F324" s="29">
        <v>5.2240200000000002E-3</v>
      </c>
      <c r="G324" s="29">
        <v>4.14721E-4</v>
      </c>
      <c r="H324" s="29">
        <v>1</v>
      </c>
      <c r="I324" s="29">
        <v>1</v>
      </c>
      <c r="J324" s="29">
        <v>1</v>
      </c>
      <c r="K324" s="29" t="s">
        <v>370</v>
      </c>
      <c r="L324" s="29" t="s">
        <v>2129</v>
      </c>
      <c r="M324" s="29">
        <v>1</v>
      </c>
      <c r="N324" s="29">
        <v>4000.96976</v>
      </c>
      <c r="O324" s="29">
        <v>0</v>
      </c>
      <c r="P324" s="29">
        <v>25.8</v>
      </c>
      <c r="Q324" s="29">
        <v>26.3</v>
      </c>
      <c r="R324" s="29">
        <v>28.2</v>
      </c>
      <c r="S324" s="29">
        <v>5.3</v>
      </c>
      <c r="T324" s="29" t="s">
        <v>51</v>
      </c>
      <c r="U324" s="29" t="s">
        <v>50</v>
      </c>
      <c r="V324" s="29" t="s">
        <v>50</v>
      </c>
      <c r="W324" s="29" t="s">
        <v>50</v>
      </c>
      <c r="X324" s="29" t="s">
        <v>50</v>
      </c>
      <c r="Y324" s="29" t="s">
        <v>50</v>
      </c>
      <c r="Z324" s="29" t="s">
        <v>50</v>
      </c>
      <c r="AA324" s="29" t="s">
        <v>50</v>
      </c>
      <c r="AB324" s="29" t="s">
        <v>50</v>
      </c>
      <c r="AC324" s="29" t="s">
        <v>50</v>
      </c>
      <c r="AD324" s="29" t="s">
        <v>50</v>
      </c>
      <c r="AE324" s="29" t="s">
        <v>50</v>
      </c>
      <c r="AF324" s="29" t="s">
        <v>973</v>
      </c>
      <c r="AG324" s="29">
        <v>0.31</v>
      </c>
      <c r="AH324" s="29" t="s">
        <v>51</v>
      </c>
      <c r="AI324" s="29">
        <v>1.2420000000000001E-4</v>
      </c>
      <c r="AJ324" s="29" t="s">
        <v>51</v>
      </c>
      <c r="AK324" s="29">
        <v>1.2260000000000001E-3</v>
      </c>
      <c r="AL324" s="29" t="s">
        <v>51</v>
      </c>
      <c r="AM324" s="29" t="s">
        <v>51</v>
      </c>
      <c r="AN324" s="29">
        <v>21</v>
      </c>
      <c r="AO324" s="29">
        <v>24.2</v>
      </c>
      <c r="AP324" s="29">
        <v>39.6</v>
      </c>
      <c r="AQ324" s="29">
        <v>27.5</v>
      </c>
      <c r="AR324" s="29">
        <v>20.6</v>
      </c>
      <c r="AS324" s="29">
        <v>20.100000000000001</v>
      </c>
      <c r="AT324" s="29">
        <v>26.3</v>
      </c>
      <c r="AU324" s="29">
        <v>29.4</v>
      </c>
      <c r="AV324" s="29">
        <v>25.9</v>
      </c>
      <c r="AW324" s="29">
        <v>27.2</v>
      </c>
      <c r="AX324" s="29">
        <v>26.1</v>
      </c>
      <c r="AY324" s="29">
        <f t="shared" si="9"/>
        <v>1.021969696969697</v>
      </c>
      <c r="AZ324" s="29">
        <f t="shared" si="8"/>
        <v>0.85949318542422637</v>
      </c>
    </row>
    <row r="325" spans="1:52" x14ac:dyDescent="0.2">
      <c r="A325" s="47" t="s">
        <v>56</v>
      </c>
      <c r="B325" s="29" t="s">
        <v>373</v>
      </c>
      <c r="C325" s="29" t="s">
        <v>2130</v>
      </c>
      <c r="D325" s="29" t="s">
        <v>2131</v>
      </c>
      <c r="E325" s="29" t="s">
        <v>2132</v>
      </c>
      <c r="F325" s="29">
        <v>0.24725900000000001</v>
      </c>
      <c r="G325" s="29">
        <v>1.8427499999999999E-2</v>
      </c>
      <c r="H325" s="29">
        <v>1</v>
      </c>
      <c r="I325" s="29">
        <v>1</v>
      </c>
      <c r="J325" s="29">
        <v>1</v>
      </c>
      <c r="K325" s="29" t="s">
        <v>372</v>
      </c>
      <c r="L325" s="29" t="s">
        <v>2133</v>
      </c>
      <c r="M325" s="29">
        <v>0</v>
      </c>
      <c r="N325" s="29">
        <v>1879.0577000000001</v>
      </c>
      <c r="O325" s="29">
        <v>0</v>
      </c>
      <c r="P325" s="29" t="s">
        <v>51</v>
      </c>
      <c r="Q325" s="29" t="s">
        <v>51</v>
      </c>
      <c r="R325" s="29" t="s">
        <v>51</v>
      </c>
      <c r="S325" s="29" t="s">
        <v>51</v>
      </c>
      <c r="T325" s="29" t="s">
        <v>982</v>
      </c>
      <c r="U325" s="29" t="s">
        <v>50</v>
      </c>
      <c r="V325" s="29" t="s">
        <v>50</v>
      </c>
      <c r="W325" s="29" t="s">
        <v>50</v>
      </c>
      <c r="X325" s="29" t="s">
        <v>50</v>
      </c>
      <c r="Y325" s="29" t="s">
        <v>50</v>
      </c>
      <c r="Z325" s="29" t="s">
        <v>50</v>
      </c>
      <c r="AA325" s="29" t="s">
        <v>50</v>
      </c>
      <c r="AB325" s="29" t="s">
        <v>50</v>
      </c>
      <c r="AC325" s="29" t="s">
        <v>50</v>
      </c>
      <c r="AD325" s="29" t="s">
        <v>50</v>
      </c>
      <c r="AE325" s="29" t="s">
        <v>973</v>
      </c>
      <c r="AF325" s="29" t="s">
        <v>50</v>
      </c>
      <c r="AG325" s="29" t="s">
        <v>51</v>
      </c>
      <c r="AH325" s="29">
        <v>-5.18</v>
      </c>
      <c r="AI325" s="29" t="s">
        <v>51</v>
      </c>
      <c r="AJ325" s="29">
        <v>5.8170000000000001E-3</v>
      </c>
      <c r="AK325" s="29" t="s">
        <v>51</v>
      </c>
      <c r="AL325" s="29">
        <v>8.4839999999999999E-2</v>
      </c>
      <c r="AM325" s="29">
        <v>1.9</v>
      </c>
      <c r="AN325" s="29" t="s">
        <v>51</v>
      </c>
      <c r="AO325" s="29" t="s">
        <v>51</v>
      </c>
      <c r="AP325" s="29" t="s">
        <v>51</v>
      </c>
      <c r="AQ325" s="29" t="s">
        <v>51</v>
      </c>
      <c r="AR325" s="29" t="s">
        <v>51</v>
      </c>
      <c r="AS325" s="29" t="s">
        <v>51</v>
      </c>
      <c r="AT325" s="29" t="s">
        <v>51</v>
      </c>
      <c r="AU325" s="29" t="s">
        <v>51</v>
      </c>
      <c r="AV325" s="29" t="s">
        <v>51</v>
      </c>
      <c r="AW325" s="29" t="s">
        <v>51</v>
      </c>
      <c r="AX325" s="29" t="s">
        <v>51</v>
      </c>
      <c r="AY325" s="29" t="e">
        <f t="shared" si="9"/>
        <v>#DIV/0!</v>
      </c>
      <c r="AZ325" s="29" t="e">
        <f t="shared" ref="AZ325:AZ388" si="10">TTEST(AO325:AS325,AT325:AX325,2,1)</f>
        <v>#DIV/0!</v>
      </c>
    </row>
    <row r="326" spans="1:52" x14ac:dyDescent="0.2">
      <c r="A326" s="47" t="s">
        <v>56</v>
      </c>
      <c r="B326" s="29" t="s">
        <v>375</v>
      </c>
      <c r="C326" s="29" t="s">
        <v>2134</v>
      </c>
      <c r="D326" s="29" t="s">
        <v>2135</v>
      </c>
      <c r="E326" s="29" t="s">
        <v>2136</v>
      </c>
      <c r="F326" s="29">
        <v>0.424595</v>
      </c>
      <c r="G326" s="29">
        <v>3.7470200000000002E-2</v>
      </c>
      <c r="H326" s="29">
        <v>1</v>
      </c>
      <c r="I326" s="29">
        <v>1</v>
      </c>
      <c r="J326" s="29">
        <v>1</v>
      </c>
      <c r="K326" s="29" t="s">
        <v>374</v>
      </c>
      <c r="L326" s="29" t="s">
        <v>2137</v>
      </c>
      <c r="M326" s="29">
        <v>0</v>
      </c>
      <c r="N326" s="29">
        <v>1801.02685</v>
      </c>
      <c r="O326" s="29">
        <v>0</v>
      </c>
      <c r="P326" s="29">
        <v>64.8</v>
      </c>
      <c r="Q326" s="29">
        <v>68</v>
      </c>
      <c r="R326" s="29">
        <v>6.89</v>
      </c>
      <c r="S326" s="29">
        <v>9.69</v>
      </c>
      <c r="T326" s="29" t="s">
        <v>51</v>
      </c>
      <c r="U326" s="29" t="s">
        <v>56</v>
      </c>
      <c r="V326" s="29" t="s">
        <v>56</v>
      </c>
      <c r="W326" s="29" t="s">
        <v>56</v>
      </c>
      <c r="X326" s="29" t="s">
        <v>56</v>
      </c>
      <c r="Y326" s="29" t="s">
        <v>56</v>
      </c>
      <c r="Z326" s="29" t="s">
        <v>56</v>
      </c>
      <c r="AA326" s="29" t="s">
        <v>56</v>
      </c>
      <c r="AB326" s="29" t="s">
        <v>56</v>
      </c>
      <c r="AC326" s="29" t="s">
        <v>56</v>
      </c>
      <c r="AD326" s="29" t="s">
        <v>56</v>
      </c>
      <c r="AE326" s="29" t="s">
        <v>973</v>
      </c>
      <c r="AF326" s="29" t="s">
        <v>56</v>
      </c>
      <c r="AG326" s="29" t="s">
        <v>51</v>
      </c>
      <c r="AH326" s="29">
        <v>-3.88</v>
      </c>
      <c r="AI326" s="29" t="s">
        <v>51</v>
      </c>
      <c r="AJ326" s="29">
        <v>1.221E-2</v>
      </c>
      <c r="AK326" s="29" t="s">
        <v>51</v>
      </c>
      <c r="AL326" s="29">
        <v>0.1807</v>
      </c>
      <c r="AM326" s="29">
        <v>1.96</v>
      </c>
      <c r="AN326" s="29" t="s">
        <v>51</v>
      </c>
      <c r="AO326" s="29">
        <v>65.2</v>
      </c>
      <c r="AP326" s="29">
        <v>70.599999999999994</v>
      </c>
      <c r="AQ326" s="29">
        <v>63.3</v>
      </c>
      <c r="AR326" s="29">
        <v>69.2</v>
      </c>
      <c r="AS326" s="29">
        <v>64.400000000000006</v>
      </c>
      <c r="AT326" s="29">
        <v>68</v>
      </c>
      <c r="AU326" s="29">
        <v>65.599999999999994</v>
      </c>
      <c r="AV326" s="29">
        <v>64.5</v>
      </c>
      <c r="AW326" s="29">
        <v>72.900000000000006</v>
      </c>
      <c r="AX326" s="29">
        <v>81.2</v>
      </c>
      <c r="AY326" s="29">
        <f t="shared" ref="AY326:AY389" si="11">AVERAGE(AT326:AX326)/AVERAGE(AO326:AS326)</f>
        <v>1.0586113615870152</v>
      </c>
      <c r="AZ326" s="29">
        <f t="shared" si="10"/>
        <v>0.33540666470761293</v>
      </c>
    </row>
    <row r="327" spans="1:52" x14ac:dyDescent="0.2">
      <c r="A327" s="47" t="s">
        <v>56</v>
      </c>
      <c r="B327" s="29" t="s">
        <v>377</v>
      </c>
      <c r="C327" s="29" t="s">
        <v>2138</v>
      </c>
      <c r="D327" s="29" t="s">
        <v>2139</v>
      </c>
      <c r="E327" s="29" t="s">
        <v>2140</v>
      </c>
      <c r="F327" s="29">
        <v>0.41953200000000002</v>
      </c>
      <c r="G327" s="29">
        <v>3.6781399999999999E-2</v>
      </c>
      <c r="H327" s="29">
        <v>1</v>
      </c>
      <c r="I327" s="29">
        <v>3</v>
      </c>
      <c r="J327" s="29">
        <v>1</v>
      </c>
      <c r="K327" s="29" t="s">
        <v>376</v>
      </c>
      <c r="L327" s="29" t="s">
        <v>2141</v>
      </c>
      <c r="M327" s="29">
        <v>0</v>
      </c>
      <c r="N327" s="29">
        <v>2172.23164</v>
      </c>
      <c r="O327" s="29">
        <v>0</v>
      </c>
      <c r="P327" s="29" t="s">
        <v>51</v>
      </c>
      <c r="Q327" s="29" t="s">
        <v>51</v>
      </c>
      <c r="R327" s="29" t="s">
        <v>51</v>
      </c>
      <c r="S327" s="29" t="s">
        <v>51</v>
      </c>
      <c r="T327" s="29" t="s">
        <v>982</v>
      </c>
      <c r="U327" s="29" t="s">
        <v>56</v>
      </c>
      <c r="V327" s="29" t="s">
        <v>56</v>
      </c>
      <c r="W327" s="29" t="s">
        <v>56</v>
      </c>
      <c r="X327" s="29" t="s">
        <v>56</v>
      </c>
      <c r="Y327" s="29" t="s">
        <v>56</v>
      </c>
      <c r="Z327" s="29" t="s">
        <v>56</v>
      </c>
      <c r="AA327" s="29" t="s">
        <v>56</v>
      </c>
      <c r="AB327" s="29" t="s">
        <v>56</v>
      </c>
      <c r="AC327" s="29" t="s">
        <v>56</v>
      </c>
      <c r="AD327" s="29" t="s">
        <v>56</v>
      </c>
      <c r="AE327" s="29" t="s">
        <v>973</v>
      </c>
      <c r="AF327" s="29" t="s">
        <v>56</v>
      </c>
      <c r="AG327" s="29" t="s">
        <v>51</v>
      </c>
      <c r="AH327" s="29">
        <v>0.27</v>
      </c>
      <c r="AI327" s="29" t="s">
        <v>51</v>
      </c>
      <c r="AJ327" s="29">
        <v>1.191E-2</v>
      </c>
      <c r="AK327" s="29" t="s">
        <v>51</v>
      </c>
      <c r="AL327" s="29">
        <v>0.17780000000000001</v>
      </c>
      <c r="AM327" s="29">
        <v>1.85</v>
      </c>
      <c r="AN327" s="29" t="s">
        <v>51</v>
      </c>
      <c r="AO327" s="29" t="s">
        <v>51</v>
      </c>
      <c r="AP327" s="29" t="s">
        <v>51</v>
      </c>
      <c r="AQ327" s="29" t="s">
        <v>51</v>
      </c>
      <c r="AR327" s="29" t="s">
        <v>51</v>
      </c>
      <c r="AS327" s="29" t="s">
        <v>51</v>
      </c>
      <c r="AT327" s="29" t="s">
        <v>51</v>
      </c>
      <c r="AU327" s="29" t="s">
        <v>51</v>
      </c>
      <c r="AV327" s="29" t="s">
        <v>51</v>
      </c>
      <c r="AW327" s="29" t="s">
        <v>51</v>
      </c>
      <c r="AX327" s="29" t="s">
        <v>51</v>
      </c>
      <c r="AY327" s="29" t="e">
        <f t="shared" si="11"/>
        <v>#DIV/0!</v>
      </c>
      <c r="AZ327" s="29" t="e">
        <f t="shared" si="10"/>
        <v>#DIV/0!</v>
      </c>
    </row>
    <row r="328" spans="1:52" x14ac:dyDescent="0.2">
      <c r="A328" s="47" t="s">
        <v>50</v>
      </c>
      <c r="B328" s="29" t="s">
        <v>379</v>
      </c>
      <c r="C328" s="29" t="s">
        <v>2142</v>
      </c>
      <c r="D328" s="29" t="s">
        <v>2143</v>
      </c>
      <c r="E328" s="29" t="s">
        <v>2144</v>
      </c>
      <c r="F328" s="29">
        <v>5.3271100000000002E-2</v>
      </c>
      <c r="G328" s="29">
        <v>3.8203E-3</v>
      </c>
      <c r="H328" s="29">
        <v>1</v>
      </c>
      <c r="I328" s="29">
        <v>1</v>
      </c>
      <c r="J328" s="29">
        <v>1</v>
      </c>
      <c r="K328" s="29" t="s">
        <v>378</v>
      </c>
      <c r="L328" s="29" t="s">
        <v>2145</v>
      </c>
      <c r="M328" s="29">
        <v>0</v>
      </c>
      <c r="N328" s="29">
        <v>3265.3859299999999</v>
      </c>
      <c r="O328" s="29">
        <v>0</v>
      </c>
      <c r="P328" s="29">
        <v>87.6</v>
      </c>
      <c r="Q328" s="29">
        <v>85</v>
      </c>
      <c r="R328" s="29">
        <v>22.03</v>
      </c>
      <c r="S328" s="29">
        <v>26.52</v>
      </c>
      <c r="T328" s="29" t="s">
        <v>51</v>
      </c>
      <c r="U328" s="29" t="s">
        <v>50</v>
      </c>
      <c r="V328" s="29" t="s">
        <v>50</v>
      </c>
      <c r="W328" s="29" t="s">
        <v>50</v>
      </c>
      <c r="X328" s="29" t="s">
        <v>50</v>
      </c>
      <c r="Y328" s="29" t="s">
        <v>50</v>
      </c>
      <c r="Z328" s="29" t="s">
        <v>50</v>
      </c>
      <c r="AA328" s="29" t="s">
        <v>50</v>
      </c>
      <c r="AB328" s="29" t="s">
        <v>50</v>
      </c>
      <c r="AC328" s="29" t="s">
        <v>50</v>
      </c>
      <c r="AD328" s="29" t="s">
        <v>50</v>
      </c>
      <c r="AE328" s="29" t="s">
        <v>50</v>
      </c>
      <c r="AF328" s="29" t="s">
        <v>973</v>
      </c>
      <c r="AG328" s="29">
        <v>-1.74</v>
      </c>
      <c r="AH328" s="29" t="s">
        <v>51</v>
      </c>
      <c r="AI328" s="29">
        <v>1.0859999999999999E-3</v>
      </c>
      <c r="AJ328" s="29" t="s">
        <v>51</v>
      </c>
      <c r="AK328" s="29">
        <v>1.66E-2</v>
      </c>
      <c r="AL328" s="29" t="s">
        <v>51</v>
      </c>
      <c r="AM328" s="29" t="s">
        <v>51</v>
      </c>
      <c r="AN328" s="29">
        <v>10</v>
      </c>
      <c r="AO328" s="29">
        <v>86.8</v>
      </c>
      <c r="AP328" s="29">
        <v>127.9</v>
      </c>
      <c r="AQ328" s="29">
        <v>88.3</v>
      </c>
      <c r="AR328" s="29">
        <v>118.9</v>
      </c>
      <c r="AS328" s="29">
        <v>77.900000000000006</v>
      </c>
      <c r="AT328" s="29">
        <v>117.8</v>
      </c>
      <c r="AU328" s="29">
        <v>103.3</v>
      </c>
      <c r="AV328" s="29">
        <v>85</v>
      </c>
      <c r="AW328" s="29">
        <v>58.7</v>
      </c>
      <c r="AX328" s="29">
        <v>74.599999999999994</v>
      </c>
      <c r="AY328" s="29">
        <f t="shared" si="11"/>
        <v>0.87915166066426575</v>
      </c>
      <c r="AZ328" s="29">
        <f t="shared" si="10"/>
        <v>0.46495794366082499</v>
      </c>
    </row>
    <row r="329" spans="1:52" x14ac:dyDescent="0.2">
      <c r="A329" s="47" t="s">
        <v>56</v>
      </c>
      <c r="B329" s="29" t="s">
        <v>379</v>
      </c>
      <c r="C329" s="29" t="s">
        <v>2146</v>
      </c>
      <c r="D329" s="29" t="s">
        <v>2147</v>
      </c>
      <c r="E329" s="29" t="s">
        <v>2148</v>
      </c>
      <c r="F329" s="29">
        <v>0.23225499999999999</v>
      </c>
      <c r="G329" s="29">
        <v>1.72736E-2</v>
      </c>
      <c r="H329" s="29">
        <v>1</v>
      </c>
      <c r="I329" s="29">
        <v>1</v>
      </c>
      <c r="J329" s="29">
        <v>2</v>
      </c>
      <c r="K329" s="29" t="s">
        <v>378</v>
      </c>
      <c r="L329" s="29" t="s">
        <v>2149</v>
      </c>
      <c r="M329" s="29">
        <v>0</v>
      </c>
      <c r="N329" s="29">
        <v>1986.93013</v>
      </c>
      <c r="O329" s="29">
        <v>0</v>
      </c>
      <c r="P329" s="29">
        <v>295.8</v>
      </c>
      <c r="Q329" s="29">
        <v>292.8</v>
      </c>
      <c r="R329" s="29">
        <v>5.0999999999999996</v>
      </c>
      <c r="S329" s="29">
        <v>9.5</v>
      </c>
      <c r="T329" s="29" t="s">
        <v>51</v>
      </c>
      <c r="U329" s="29" t="s">
        <v>50</v>
      </c>
      <c r="V329" s="29" t="s">
        <v>50</v>
      </c>
      <c r="W329" s="29" t="s">
        <v>50</v>
      </c>
      <c r="X329" s="29" t="s">
        <v>50</v>
      </c>
      <c r="Y329" s="29" t="s">
        <v>50</v>
      </c>
      <c r="Z329" s="29" t="s">
        <v>50</v>
      </c>
      <c r="AA329" s="29" t="s">
        <v>50</v>
      </c>
      <c r="AB329" s="29" t="s">
        <v>50</v>
      </c>
      <c r="AC329" s="29" t="s">
        <v>50</v>
      </c>
      <c r="AD329" s="29" t="s">
        <v>50</v>
      </c>
      <c r="AE329" s="29" t="s">
        <v>56</v>
      </c>
      <c r="AF329" s="29" t="s">
        <v>50</v>
      </c>
      <c r="AG329" s="29">
        <v>5.05</v>
      </c>
      <c r="AH329" s="29">
        <v>6.5</v>
      </c>
      <c r="AI329" s="29">
        <v>1.7639999999999999E-2</v>
      </c>
      <c r="AJ329" s="29">
        <v>5.3610000000000003E-3</v>
      </c>
      <c r="AK329" s="29">
        <v>0.2341</v>
      </c>
      <c r="AL329" s="29">
        <v>7.7399999999999997E-2</v>
      </c>
      <c r="AM329" s="29">
        <v>1.6</v>
      </c>
      <c r="AN329" s="29">
        <v>4</v>
      </c>
      <c r="AO329" s="29">
        <v>325.2</v>
      </c>
      <c r="AP329" s="29">
        <v>295</v>
      </c>
      <c r="AQ329" s="29">
        <v>296.7</v>
      </c>
      <c r="AR329" s="29">
        <v>286.7</v>
      </c>
      <c r="AS329" s="29">
        <v>308</v>
      </c>
      <c r="AT329" s="29">
        <v>271.10000000000002</v>
      </c>
      <c r="AU329" s="29">
        <v>292.8</v>
      </c>
      <c r="AV329" s="29">
        <v>301.3</v>
      </c>
      <c r="AW329" s="29">
        <v>340.5</v>
      </c>
      <c r="AX329" s="29">
        <v>273.2</v>
      </c>
      <c r="AY329" s="29">
        <f t="shared" si="11"/>
        <v>0.97836729293463875</v>
      </c>
      <c r="AZ329" s="29">
        <f t="shared" si="10"/>
        <v>0.74153856310149679</v>
      </c>
    </row>
    <row r="330" spans="1:52" x14ac:dyDescent="0.2">
      <c r="A330" s="47" t="s">
        <v>50</v>
      </c>
      <c r="B330" s="29" t="s">
        <v>379</v>
      </c>
      <c r="C330" s="29" t="s">
        <v>2146</v>
      </c>
      <c r="D330" s="29" t="s">
        <v>2150</v>
      </c>
      <c r="E330" s="29" t="s">
        <v>2148</v>
      </c>
      <c r="F330" s="29">
        <v>3.70711E-3</v>
      </c>
      <c r="G330" s="29">
        <v>2.94152E-4</v>
      </c>
      <c r="H330" s="29">
        <v>1</v>
      </c>
      <c r="I330" s="29">
        <v>1</v>
      </c>
      <c r="J330" s="29">
        <v>2</v>
      </c>
      <c r="K330" s="29" t="s">
        <v>378</v>
      </c>
      <c r="L330" s="29" t="s">
        <v>2149</v>
      </c>
      <c r="M330" s="29">
        <v>0</v>
      </c>
      <c r="N330" s="29">
        <v>1985.9461200000001</v>
      </c>
      <c r="O330" s="29">
        <v>0</v>
      </c>
      <c r="P330" s="29">
        <v>150.19999999999999</v>
      </c>
      <c r="Q330" s="29">
        <v>141.4</v>
      </c>
      <c r="R330" s="29">
        <v>10.88</v>
      </c>
      <c r="S330" s="29">
        <v>10.93</v>
      </c>
      <c r="T330" s="29" t="s">
        <v>51</v>
      </c>
      <c r="U330" s="29" t="s">
        <v>50</v>
      </c>
      <c r="V330" s="29" t="s">
        <v>50</v>
      </c>
      <c r="W330" s="29" t="s">
        <v>50</v>
      </c>
      <c r="X330" s="29" t="s">
        <v>50</v>
      </c>
      <c r="Y330" s="29" t="s">
        <v>50</v>
      </c>
      <c r="Z330" s="29" t="s">
        <v>50</v>
      </c>
      <c r="AA330" s="29" t="s">
        <v>50</v>
      </c>
      <c r="AB330" s="29" t="s">
        <v>50</v>
      </c>
      <c r="AC330" s="29" t="s">
        <v>50</v>
      </c>
      <c r="AD330" s="29" t="s">
        <v>50</v>
      </c>
      <c r="AE330" s="29" t="s">
        <v>50</v>
      </c>
      <c r="AF330" s="29" t="s">
        <v>50</v>
      </c>
      <c r="AG330" s="29">
        <v>0.14000000000000001</v>
      </c>
      <c r="AH330" s="29">
        <v>0.14000000000000001</v>
      </c>
      <c r="AI330" s="29">
        <v>1.83E-4</v>
      </c>
      <c r="AJ330" s="29">
        <v>2.8920000000000001E-5</v>
      </c>
      <c r="AK330" s="29">
        <v>2.526E-3</v>
      </c>
      <c r="AL330" s="29">
        <v>4.9470000000000004E-4</v>
      </c>
      <c r="AM330" s="29">
        <v>3.57</v>
      </c>
      <c r="AN330" s="29">
        <v>34</v>
      </c>
      <c r="AO330" s="29">
        <v>183.8</v>
      </c>
      <c r="AP330" s="29">
        <v>152.6</v>
      </c>
      <c r="AQ330" s="29">
        <v>147.80000000000001</v>
      </c>
      <c r="AR330" s="29">
        <v>164.8</v>
      </c>
      <c r="AS330" s="29">
        <v>135.30000000000001</v>
      </c>
      <c r="AT330" s="29">
        <v>141.4</v>
      </c>
      <c r="AU330" s="29">
        <v>127.1</v>
      </c>
      <c r="AV330" s="29">
        <v>164.5</v>
      </c>
      <c r="AW330" s="29">
        <v>144.80000000000001</v>
      </c>
      <c r="AX330" s="29">
        <v>127.2</v>
      </c>
      <c r="AY330" s="29">
        <f t="shared" si="11"/>
        <v>0.89889073058778535</v>
      </c>
      <c r="AZ330" s="29">
        <f t="shared" si="10"/>
        <v>0.18214870282321211</v>
      </c>
    </row>
    <row r="331" spans="1:52" x14ac:dyDescent="0.2">
      <c r="A331" s="47" t="s">
        <v>50</v>
      </c>
      <c r="B331" s="29" t="s">
        <v>379</v>
      </c>
      <c r="C331" s="29" t="s">
        <v>2151</v>
      </c>
      <c r="D331" s="29" t="s">
        <v>2152</v>
      </c>
      <c r="E331" s="29" t="s">
        <v>2153</v>
      </c>
      <c r="F331" s="29">
        <v>1.12432E-10</v>
      </c>
      <c r="G331" s="29">
        <v>0</v>
      </c>
      <c r="H331" s="29">
        <v>1</v>
      </c>
      <c r="I331" s="29">
        <v>1</v>
      </c>
      <c r="J331" s="29">
        <v>6</v>
      </c>
      <c r="K331" s="29" t="s">
        <v>378</v>
      </c>
      <c r="L331" s="29" t="s">
        <v>2154</v>
      </c>
      <c r="M331" s="29">
        <v>0</v>
      </c>
      <c r="N331" s="29">
        <v>3534.4351299999998</v>
      </c>
      <c r="O331" s="29">
        <v>0</v>
      </c>
      <c r="P331" s="29">
        <v>155.19999999999999</v>
      </c>
      <c r="Q331" s="29">
        <v>152.80000000000001</v>
      </c>
      <c r="R331" s="29">
        <v>6.82</v>
      </c>
      <c r="S331" s="29">
        <v>6.22</v>
      </c>
      <c r="T331" s="29" t="s">
        <v>51</v>
      </c>
      <c r="U331" s="29" t="s">
        <v>50</v>
      </c>
      <c r="V331" s="29" t="s">
        <v>50</v>
      </c>
      <c r="W331" s="29" t="s">
        <v>50</v>
      </c>
      <c r="X331" s="29" t="s">
        <v>50</v>
      </c>
      <c r="Y331" s="29" t="s">
        <v>50</v>
      </c>
      <c r="Z331" s="29" t="s">
        <v>50</v>
      </c>
      <c r="AA331" s="29" t="s">
        <v>50</v>
      </c>
      <c r="AB331" s="29" t="s">
        <v>50</v>
      </c>
      <c r="AC331" s="29" t="s">
        <v>50</v>
      </c>
      <c r="AD331" s="29" t="s">
        <v>50</v>
      </c>
      <c r="AE331" s="29" t="s">
        <v>50</v>
      </c>
      <c r="AF331" s="29" t="s">
        <v>50</v>
      </c>
      <c r="AG331" s="29">
        <v>-0.85</v>
      </c>
      <c r="AH331" s="29">
        <v>1.77</v>
      </c>
      <c r="AI331" s="29">
        <v>0</v>
      </c>
      <c r="AJ331" s="29">
        <v>0</v>
      </c>
      <c r="AK331" s="29">
        <v>2.9739999999999998E-10</v>
      </c>
      <c r="AL331" s="29">
        <v>1.779E-7</v>
      </c>
      <c r="AM331" s="29">
        <v>7.76</v>
      </c>
      <c r="AN331" s="29">
        <v>60</v>
      </c>
      <c r="AO331" s="29">
        <v>155.19999999999999</v>
      </c>
      <c r="AP331" s="29">
        <v>158.9</v>
      </c>
      <c r="AQ331" s="29">
        <v>138.1</v>
      </c>
      <c r="AR331" s="29">
        <v>162.4</v>
      </c>
      <c r="AS331" s="29">
        <v>139.1</v>
      </c>
      <c r="AT331" s="29">
        <v>152.80000000000001</v>
      </c>
      <c r="AU331" s="29">
        <v>135.4</v>
      </c>
      <c r="AV331" s="29">
        <v>156.6</v>
      </c>
      <c r="AW331" s="29">
        <v>159.69999999999999</v>
      </c>
      <c r="AX331" s="29">
        <v>151.5</v>
      </c>
      <c r="AY331" s="29">
        <f t="shared" si="11"/>
        <v>1.0030516120472335</v>
      </c>
      <c r="AZ331" s="29">
        <f t="shared" si="10"/>
        <v>0.95265559887029161</v>
      </c>
    </row>
    <row r="332" spans="1:52" x14ac:dyDescent="0.2">
      <c r="A332" s="47" t="s">
        <v>50</v>
      </c>
      <c r="B332" s="29" t="s">
        <v>379</v>
      </c>
      <c r="C332" s="29" t="s">
        <v>2151</v>
      </c>
      <c r="D332" s="29" t="s">
        <v>2155</v>
      </c>
      <c r="E332" s="29" t="s">
        <v>2153</v>
      </c>
      <c r="F332" s="29">
        <v>2.9747600000000001E-8</v>
      </c>
      <c r="G332" s="29">
        <v>0</v>
      </c>
      <c r="H332" s="29">
        <v>1</v>
      </c>
      <c r="I332" s="29">
        <v>1</v>
      </c>
      <c r="J332" s="29">
        <v>2</v>
      </c>
      <c r="K332" s="29" t="s">
        <v>378</v>
      </c>
      <c r="L332" s="29" t="s">
        <v>2154</v>
      </c>
      <c r="M332" s="29">
        <v>0</v>
      </c>
      <c r="N332" s="29">
        <v>3536.4031599999998</v>
      </c>
      <c r="O332" s="29">
        <v>0</v>
      </c>
      <c r="P332" s="29">
        <v>34.5</v>
      </c>
      <c r="Q332" s="29">
        <v>27.7</v>
      </c>
      <c r="R332" s="29">
        <v>14.32</v>
      </c>
      <c r="S332" s="29">
        <v>17.989999999999998</v>
      </c>
      <c r="T332" s="29" t="s">
        <v>51</v>
      </c>
      <c r="U332" s="29" t="s">
        <v>50</v>
      </c>
      <c r="V332" s="29" t="s">
        <v>50</v>
      </c>
      <c r="W332" s="29" t="s">
        <v>50</v>
      </c>
      <c r="X332" s="29" t="s">
        <v>50</v>
      </c>
      <c r="Y332" s="29" t="s">
        <v>50</v>
      </c>
      <c r="Z332" s="29" t="s">
        <v>50</v>
      </c>
      <c r="AA332" s="29" t="s">
        <v>50</v>
      </c>
      <c r="AB332" s="29" t="s">
        <v>50</v>
      </c>
      <c r="AC332" s="29" t="s">
        <v>50</v>
      </c>
      <c r="AD332" s="29" t="s">
        <v>50</v>
      </c>
      <c r="AE332" s="29" t="s">
        <v>50</v>
      </c>
      <c r="AF332" s="29" t="s">
        <v>50</v>
      </c>
      <c r="AG332" s="29">
        <v>8.1300000000000008</v>
      </c>
      <c r="AH332" s="29">
        <v>8.1300000000000008</v>
      </c>
      <c r="AI332" s="29">
        <v>0</v>
      </c>
      <c r="AJ332" s="29">
        <v>0</v>
      </c>
      <c r="AK332" s="29">
        <v>1.6620000000000001E-9</v>
      </c>
      <c r="AL332" s="29">
        <v>3.512E-6</v>
      </c>
      <c r="AM332" s="29">
        <v>6.56</v>
      </c>
      <c r="AN332" s="29">
        <v>70</v>
      </c>
      <c r="AO332" s="29">
        <v>41.6</v>
      </c>
      <c r="AP332" s="29">
        <v>34.799999999999997</v>
      </c>
      <c r="AQ332" s="29">
        <v>26.7</v>
      </c>
      <c r="AR332" s="29">
        <v>31.9</v>
      </c>
      <c r="AS332" s="29">
        <v>34.200000000000003</v>
      </c>
      <c r="AT332" s="29">
        <v>27.7</v>
      </c>
      <c r="AU332" s="29">
        <v>21.9</v>
      </c>
      <c r="AV332" s="29">
        <v>25.6</v>
      </c>
      <c r="AW332" s="29">
        <v>32.4</v>
      </c>
      <c r="AX332" s="29">
        <v>34.5</v>
      </c>
      <c r="AY332" s="29">
        <f t="shared" si="11"/>
        <v>0.83983451536643028</v>
      </c>
      <c r="AZ332" s="29">
        <f t="shared" si="10"/>
        <v>0.1730982216595795</v>
      </c>
    </row>
    <row r="333" spans="1:52" x14ac:dyDescent="0.2">
      <c r="A333" s="47" t="s">
        <v>56</v>
      </c>
      <c r="B333" s="29" t="s">
        <v>381</v>
      </c>
      <c r="C333" s="29" t="s">
        <v>2156</v>
      </c>
      <c r="D333" s="29" t="s">
        <v>2157</v>
      </c>
      <c r="E333" s="29" t="s">
        <v>2158</v>
      </c>
      <c r="F333" s="29">
        <v>0.359823</v>
      </c>
      <c r="G333" s="29">
        <v>2.94776E-2</v>
      </c>
      <c r="H333" s="29">
        <v>1</v>
      </c>
      <c r="I333" s="29">
        <v>5</v>
      </c>
      <c r="J333" s="29">
        <v>4</v>
      </c>
      <c r="K333" s="29" t="s">
        <v>380</v>
      </c>
      <c r="L333" s="29" t="s">
        <v>2159</v>
      </c>
      <c r="M333" s="29">
        <v>0</v>
      </c>
      <c r="N333" s="29">
        <v>2537.2074200000002</v>
      </c>
      <c r="O333" s="29">
        <v>0</v>
      </c>
      <c r="P333" s="29">
        <v>117.5</v>
      </c>
      <c r="Q333" s="29">
        <v>119.9</v>
      </c>
      <c r="R333" s="29">
        <v>7.64</v>
      </c>
      <c r="S333" s="29">
        <v>9.24</v>
      </c>
      <c r="T333" s="29" t="s">
        <v>51</v>
      </c>
      <c r="U333" s="29" t="s">
        <v>50</v>
      </c>
      <c r="V333" s="29" t="s">
        <v>50</v>
      </c>
      <c r="W333" s="29" t="s">
        <v>50</v>
      </c>
      <c r="X333" s="29" t="s">
        <v>50</v>
      </c>
      <c r="Y333" s="29" t="s">
        <v>50</v>
      </c>
      <c r="Z333" s="29" t="s">
        <v>50</v>
      </c>
      <c r="AA333" s="29" t="s">
        <v>50</v>
      </c>
      <c r="AB333" s="29" t="s">
        <v>50</v>
      </c>
      <c r="AC333" s="29" t="s">
        <v>50</v>
      </c>
      <c r="AD333" s="29" t="s">
        <v>50</v>
      </c>
      <c r="AE333" s="29" t="s">
        <v>56</v>
      </c>
      <c r="AF333" s="29" t="s">
        <v>50</v>
      </c>
      <c r="AG333" s="29">
        <v>4.13</v>
      </c>
      <c r="AH333" s="29">
        <v>4.13</v>
      </c>
      <c r="AI333" s="29">
        <v>1.5140000000000001E-2</v>
      </c>
      <c r="AJ333" s="29">
        <v>9.306E-3</v>
      </c>
      <c r="AK333" s="29">
        <v>0.20810000000000001</v>
      </c>
      <c r="AL333" s="29">
        <v>0.1431</v>
      </c>
      <c r="AM333" s="29">
        <v>2.75</v>
      </c>
      <c r="AN333" s="29">
        <v>2</v>
      </c>
      <c r="AO333" s="29">
        <v>117.1</v>
      </c>
      <c r="AP333" s="29">
        <v>115.7</v>
      </c>
      <c r="AQ333" s="29">
        <v>121.9</v>
      </c>
      <c r="AR333" s="29">
        <v>106</v>
      </c>
      <c r="AS333" s="29">
        <v>117.8</v>
      </c>
      <c r="AT333" s="29">
        <v>110.5</v>
      </c>
      <c r="AU333" s="29">
        <v>119.9</v>
      </c>
      <c r="AV333" s="29">
        <v>101.2</v>
      </c>
      <c r="AW333" s="29">
        <v>124.7</v>
      </c>
      <c r="AX333" s="29">
        <v>127.2</v>
      </c>
      <c r="AY333" s="29">
        <f t="shared" si="11"/>
        <v>1.0086430423509076</v>
      </c>
      <c r="AZ333" s="29">
        <f t="shared" si="10"/>
        <v>0.89007860858721144</v>
      </c>
    </row>
    <row r="334" spans="1:52" x14ac:dyDescent="0.2">
      <c r="A334" s="47" t="s">
        <v>56</v>
      </c>
      <c r="B334" s="29" t="s">
        <v>383</v>
      </c>
      <c r="C334" s="29" t="s">
        <v>2160</v>
      </c>
      <c r="D334" s="29" t="s">
        <v>2161</v>
      </c>
      <c r="E334" s="29" t="s">
        <v>2162</v>
      </c>
      <c r="F334" s="29">
        <v>0.189971</v>
      </c>
      <c r="G334" s="29">
        <v>1.3567900000000001E-2</v>
      </c>
      <c r="H334" s="29">
        <v>1</v>
      </c>
      <c r="I334" s="29">
        <v>1</v>
      </c>
      <c r="J334" s="29">
        <v>1</v>
      </c>
      <c r="K334" s="29" t="s">
        <v>382</v>
      </c>
      <c r="L334" s="29" t="s">
        <v>2163</v>
      </c>
      <c r="M334" s="29">
        <v>0</v>
      </c>
      <c r="N334" s="29">
        <v>2547.3326099999999</v>
      </c>
      <c r="O334" s="29">
        <v>0</v>
      </c>
      <c r="P334" s="29">
        <v>16.8</v>
      </c>
      <c r="Q334" s="29">
        <v>16.2</v>
      </c>
      <c r="R334" s="29">
        <v>23.29</v>
      </c>
      <c r="S334" s="29">
        <v>14.28</v>
      </c>
      <c r="T334" s="29" t="s">
        <v>51</v>
      </c>
      <c r="U334" s="29" t="s">
        <v>50</v>
      </c>
      <c r="V334" s="29" t="s">
        <v>50</v>
      </c>
      <c r="W334" s="29" t="s">
        <v>50</v>
      </c>
      <c r="X334" s="29" t="s">
        <v>50</v>
      </c>
      <c r="Y334" s="29" t="s">
        <v>50</v>
      </c>
      <c r="Z334" s="29" t="s">
        <v>50</v>
      </c>
      <c r="AA334" s="29" t="s">
        <v>50</v>
      </c>
      <c r="AB334" s="29" t="s">
        <v>50</v>
      </c>
      <c r="AC334" s="29" t="s">
        <v>50</v>
      </c>
      <c r="AD334" s="29" t="s">
        <v>50</v>
      </c>
      <c r="AE334" s="29" t="s">
        <v>973</v>
      </c>
      <c r="AF334" s="29" t="s">
        <v>50</v>
      </c>
      <c r="AG334" s="29" t="s">
        <v>51</v>
      </c>
      <c r="AH334" s="29">
        <v>2.89</v>
      </c>
      <c r="AI334" s="29" t="s">
        <v>51</v>
      </c>
      <c r="AJ334" s="29">
        <v>4.2399999999999998E-3</v>
      </c>
      <c r="AK334" s="29" t="s">
        <v>51</v>
      </c>
      <c r="AL334" s="29">
        <v>5.935E-2</v>
      </c>
      <c r="AM334" s="29">
        <v>1.99</v>
      </c>
      <c r="AN334" s="29" t="s">
        <v>51</v>
      </c>
      <c r="AO334" s="29">
        <v>16.899999999999999</v>
      </c>
      <c r="AP334" s="29">
        <v>23.5</v>
      </c>
      <c r="AQ334" s="29">
        <v>18.3</v>
      </c>
      <c r="AR334" s="29">
        <v>11.4</v>
      </c>
      <c r="AS334" s="29">
        <v>16.7</v>
      </c>
      <c r="AT334" s="29">
        <v>16.2</v>
      </c>
      <c r="AU334" s="29">
        <v>14.8</v>
      </c>
      <c r="AV334" s="29">
        <v>19.5</v>
      </c>
      <c r="AW334" s="29">
        <v>14.5</v>
      </c>
      <c r="AX334" s="29">
        <v>19.3</v>
      </c>
      <c r="AY334" s="29">
        <f t="shared" si="11"/>
        <v>0.97119815668202747</v>
      </c>
      <c r="AZ334" s="29">
        <f t="shared" si="10"/>
        <v>0.82778305074041492</v>
      </c>
    </row>
    <row r="335" spans="1:52" x14ac:dyDescent="0.2">
      <c r="A335" s="47" t="s">
        <v>50</v>
      </c>
      <c r="B335" s="29" t="s">
        <v>385</v>
      </c>
      <c r="C335" s="29" t="s">
        <v>2164</v>
      </c>
      <c r="D335" s="29" t="s">
        <v>1054</v>
      </c>
      <c r="E335" s="29" t="s">
        <v>2165</v>
      </c>
      <c r="F335" s="29">
        <v>1.1997599999999999E-7</v>
      </c>
      <c r="G335" s="29">
        <v>0</v>
      </c>
      <c r="H335" s="29">
        <v>1</v>
      </c>
      <c r="I335" s="29">
        <v>9</v>
      </c>
      <c r="J335" s="29">
        <v>6</v>
      </c>
      <c r="K335" s="29" t="s">
        <v>384</v>
      </c>
      <c r="L335" s="29" t="s">
        <v>2166</v>
      </c>
      <c r="M335" s="29">
        <v>0</v>
      </c>
      <c r="N335" s="29">
        <v>2517.2993900000001</v>
      </c>
      <c r="O335" s="29">
        <v>0</v>
      </c>
      <c r="P335" s="29">
        <v>102.7</v>
      </c>
      <c r="Q335" s="29">
        <v>91</v>
      </c>
      <c r="R335" s="29">
        <v>6.34</v>
      </c>
      <c r="S335" s="29">
        <v>11.67</v>
      </c>
      <c r="T335" s="29" t="s">
        <v>51</v>
      </c>
      <c r="U335" s="29" t="s">
        <v>50</v>
      </c>
      <c r="V335" s="29" t="s">
        <v>50</v>
      </c>
      <c r="W335" s="29" t="s">
        <v>50</v>
      </c>
      <c r="X335" s="29" t="s">
        <v>50</v>
      </c>
      <c r="Y335" s="29" t="s">
        <v>50</v>
      </c>
      <c r="Z335" s="29" t="s">
        <v>50</v>
      </c>
      <c r="AA335" s="29" t="s">
        <v>50</v>
      </c>
      <c r="AB335" s="29" t="s">
        <v>50</v>
      </c>
      <c r="AC335" s="29" t="s">
        <v>50</v>
      </c>
      <c r="AD335" s="29" t="s">
        <v>50</v>
      </c>
      <c r="AE335" s="29" t="s">
        <v>50</v>
      </c>
      <c r="AF335" s="29" t="s">
        <v>50</v>
      </c>
      <c r="AG335" s="29">
        <v>0.85</v>
      </c>
      <c r="AH335" s="29">
        <v>1.89</v>
      </c>
      <c r="AI335" s="29">
        <v>0</v>
      </c>
      <c r="AJ335" s="29">
        <v>0</v>
      </c>
      <c r="AK335" s="29">
        <v>7.9799999999999993E-9</v>
      </c>
      <c r="AL335" s="29">
        <v>1.542E-6</v>
      </c>
      <c r="AM335" s="29">
        <v>5.0599999999999996</v>
      </c>
      <c r="AN335" s="29">
        <v>27</v>
      </c>
      <c r="AO335" s="29">
        <v>103.6</v>
      </c>
      <c r="AP335" s="29">
        <v>101.8</v>
      </c>
      <c r="AQ335" s="29">
        <v>117.4</v>
      </c>
      <c r="AR335" s="29">
        <v>98.4</v>
      </c>
      <c r="AS335" s="29">
        <v>103.1</v>
      </c>
      <c r="AT335" s="29">
        <v>80.099999999999994</v>
      </c>
      <c r="AU335" s="29">
        <v>88.1</v>
      </c>
      <c r="AV335" s="29">
        <v>91.3</v>
      </c>
      <c r="AW335" s="29">
        <v>109.4</v>
      </c>
      <c r="AX335" s="29">
        <v>91</v>
      </c>
      <c r="AY335" s="29">
        <f t="shared" si="11"/>
        <v>0.87716955941255015</v>
      </c>
      <c r="AZ335" s="29">
        <f t="shared" si="10"/>
        <v>0.12082890750596086</v>
      </c>
    </row>
    <row r="336" spans="1:52" x14ac:dyDescent="0.2">
      <c r="A336" s="47" t="s">
        <v>50</v>
      </c>
      <c r="B336" s="29" t="s">
        <v>385</v>
      </c>
      <c r="C336" s="29" t="s">
        <v>2164</v>
      </c>
      <c r="D336" s="29" t="s">
        <v>2167</v>
      </c>
      <c r="E336" s="29" t="s">
        <v>2165</v>
      </c>
      <c r="F336" s="29">
        <v>3.2599300000000001E-4</v>
      </c>
      <c r="G336" s="29">
        <v>0</v>
      </c>
      <c r="H336" s="29">
        <v>1</v>
      </c>
      <c r="I336" s="29">
        <v>9</v>
      </c>
      <c r="J336" s="29">
        <v>2</v>
      </c>
      <c r="K336" s="29" t="s">
        <v>384</v>
      </c>
      <c r="L336" s="29" t="s">
        <v>2166</v>
      </c>
      <c r="M336" s="29">
        <v>0</v>
      </c>
      <c r="N336" s="29">
        <v>2519.2674200000001</v>
      </c>
      <c r="O336" s="29">
        <v>0</v>
      </c>
      <c r="P336" s="29">
        <v>121.6</v>
      </c>
      <c r="Q336" s="29">
        <v>120.6</v>
      </c>
      <c r="R336" s="29">
        <v>8.67</v>
      </c>
      <c r="S336" s="29">
        <v>2.85</v>
      </c>
      <c r="T336" s="29" t="s">
        <v>51</v>
      </c>
      <c r="U336" s="29" t="s">
        <v>50</v>
      </c>
      <c r="V336" s="29" t="s">
        <v>50</v>
      </c>
      <c r="W336" s="29" t="s">
        <v>50</v>
      </c>
      <c r="X336" s="29" t="s">
        <v>50</v>
      </c>
      <c r="Y336" s="29" t="s">
        <v>50</v>
      </c>
      <c r="Z336" s="29" t="s">
        <v>50</v>
      </c>
      <c r="AA336" s="29" t="s">
        <v>50</v>
      </c>
      <c r="AB336" s="29" t="s">
        <v>50</v>
      </c>
      <c r="AC336" s="29" t="s">
        <v>50</v>
      </c>
      <c r="AD336" s="29" t="s">
        <v>50</v>
      </c>
      <c r="AE336" s="29" t="s">
        <v>50</v>
      </c>
      <c r="AF336" s="29" t="s">
        <v>50</v>
      </c>
      <c r="AG336" s="29">
        <v>14.39</v>
      </c>
      <c r="AH336" s="29">
        <v>14.39</v>
      </c>
      <c r="AI336" s="29">
        <v>0</v>
      </c>
      <c r="AJ336" s="29">
        <v>2.8880000000000003E-4</v>
      </c>
      <c r="AK336" s="29">
        <v>5.5649999999999997E-5</v>
      </c>
      <c r="AL336" s="29">
        <v>3.9740000000000001E-3</v>
      </c>
      <c r="AM336" s="29">
        <v>3.62</v>
      </c>
      <c r="AN336" s="29">
        <v>32</v>
      </c>
      <c r="AO336" s="29">
        <v>127.4</v>
      </c>
      <c r="AP336" s="29">
        <v>116</v>
      </c>
      <c r="AQ336" s="29">
        <v>138.69999999999999</v>
      </c>
      <c r="AR336" s="29">
        <v>115</v>
      </c>
      <c r="AS336" s="29">
        <v>110.1</v>
      </c>
      <c r="AT336" s="29">
        <v>124.2</v>
      </c>
      <c r="AU336" s="29">
        <v>120.6</v>
      </c>
      <c r="AV336" s="29">
        <v>118</v>
      </c>
      <c r="AW336" s="29">
        <v>125.7</v>
      </c>
      <c r="AX336" s="29">
        <v>118.4</v>
      </c>
      <c r="AY336" s="29">
        <f t="shared" si="11"/>
        <v>0.99950592885375478</v>
      </c>
      <c r="AZ336" s="29">
        <f t="shared" si="10"/>
        <v>0.99206536758997488</v>
      </c>
    </row>
    <row r="337" spans="1:52" x14ac:dyDescent="0.2">
      <c r="A337" s="47" t="s">
        <v>50</v>
      </c>
      <c r="B337" s="29" t="s">
        <v>387</v>
      </c>
      <c r="C337" s="29" t="s">
        <v>2168</v>
      </c>
      <c r="D337" s="29" t="s">
        <v>2169</v>
      </c>
      <c r="E337" s="29" t="s">
        <v>2170</v>
      </c>
      <c r="F337" s="29">
        <v>3.5296000000000001E-2</v>
      </c>
      <c r="G337" s="29">
        <v>2.0988199999999999E-3</v>
      </c>
      <c r="H337" s="29">
        <v>1</v>
      </c>
      <c r="I337" s="29">
        <v>1</v>
      </c>
      <c r="J337" s="29">
        <v>1</v>
      </c>
      <c r="K337" s="29" t="s">
        <v>386</v>
      </c>
      <c r="L337" s="29" t="s">
        <v>2171</v>
      </c>
      <c r="M337" s="29">
        <v>0</v>
      </c>
      <c r="N337" s="29">
        <v>3329.7062500000002</v>
      </c>
      <c r="O337" s="29">
        <v>0</v>
      </c>
      <c r="P337" s="29">
        <v>22.6</v>
      </c>
      <c r="Q337" s="29">
        <v>24.7</v>
      </c>
      <c r="R337" s="29">
        <v>10.119999999999999</v>
      </c>
      <c r="S337" s="29">
        <v>8.3800000000000008</v>
      </c>
      <c r="T337" s="29" t="s">
        <v>51</v>
      </c>
      <c r="U337" s="29" t="s">
        <v>50</v>
      </c>
      <c r="V337" s="29" t="s">
        <v>50</v>
      </c>
      <c r="W337" s="29" t="s">
        <v>50</v>
      </c>
      <c r="X337" s="29" t="s">
        <v>50</v>
      </c>
      <c r="Y337" s="29" t="s">
        <v>50</v>
      </c>
      <c r="Z337" s="29" t="s">
        <v>50</v>
      </c>
      <c r="AA337" s="29" t="s">
        <v>50</v>
      </c>
      <c r="AB337" s="29" t="s">
        <v>50</v>
      </c>
      <c r="AC337" s="29" t="s">
        <v>50</v>
      </c>
      <c r="AD337" s="29" t="s">
        <v>50</v>
      </c>
      <c r="AE337" s="29" t="s">
        <v>50</v>
      </c>
      <c r="AF337" s="29" t="s">
        <v>973</v>
      </c>
      <c r="AG337" s="29">
        <v>11.23</v>
      </c>
      <c r="AH337" s="29" t="s">
        <v>51</v>
      </c>
      <c r="AI337" s="29">
        <v>6.0479999999999996E-4</v>
      </c>
      <c r="AJ337" s="29" t="s">
        <v>51</v>
      </c>
      <c r="AK337" s="29">
        <v>1.051E-2</v>
      </c>
      <c r="AL337" s="29" t="s">
        <v>51</v>
      </c>
      <c r="AM337" s="29" t="s">
        <v>51</v>
      </c>
      <c r="AN337" s="29">
        <v>13</v>
      </c>
      <c r="AO337" s="29">
        <v>20.7</v>
      </c>
      <c r="AP337" s="29">
        <v>22.1</v>
      </c>
      <c r="AQ337" s="29">
        <v>23.2</v>
      </c>
      <c r="AR337" s="29">
        <v>19.2</v>
      </c>
      <c r="AS337" s="29">
        <v>25.3</v>
      </c>
      <c r="AT337" s="29">
        <v>24.7</v>
      </c>
      <c r="AU337" s="29">
        <v>23</v>
      </c>
      <c r="AV337" s="29">
        <v>27.5</v>
      </c>
      <c r="AW337" s="29">
        <v>23.2</v>
      </c>
      <c r="AX337" s="29">
        <v>27</v>
      </c>
      <c r="AY337" s="29">
        <f t="shared" si="11"/>
        <v>1.134841628959276</v>
      </c>
      <c r="AZ337" s="29">
        <f t="shared" si="10"/>
        <v>1.3056186243590813E-2</v>
      </c>
    </row>
    <row r="338" spans="1:52" x14ac:dyDescent="0.2">
      <c r="A338" s="47" t="s">
        <v>50</v>
      </c>
      <c r="B338" s="29" t="s">
        <v>2172</v>
      </c>
      <c r="C338" s="29" t="s">
        <v>2173</v>
      </c>
      <c r="D338" s="29" t="s">
        <v>2174</v>
      </c>
      <c r="E338" s="29" t="s">
        <v>2175</v>
      </c>
      <c r="F338" s="29">
        <v>1.9493200000000001E-4</v>
      </c>
      <c r="G338" s="29">
        <v>0</v>
      </c>
      <c r="H338" s="29">
        <v>2</v>
      </c>
      <c r="I338" s="29">
        <v>4</v>
      </c>
      <c r="J338" s="29">
        <v>3</v>
      </c>
      <c r="K338" s="29" t="s">
        <v>2176</v>
      </c>
      <c r="L338" s="29" t="s">
        <v>2177</v>
      </c>
      <c r="M338" s="29">
        <v>0</v>
      </c>
      <c r="N338" s="29">
        <v>3511.8030699999999</v>
      </c>
      <c r="O338" s="29">
        <v>0</v>
      </c>
      <c r="P338" s="29">
        <v>53.3</v>
      </c>
      <c r="Q338" s="29">
        <v>52.5</v>
      </c>
      <c r="R338" s="29">
        <v>8.9</v>
      </c>
      <c r="S338" s="29">
        <v>13.05</v>
      </c>
      <c r="T338" s="29" t="s">
        <v>1100</v>
      </c>
      <c r="U338" s="29" t="s">
        <v>50</v>
      </c>
      <c r="V338" s="29" t="s">
        <v>50</v>
      </c>
      <c r="W338" s="29" t="s">
        <v>50</v>
      </c>
      <c r="X338" s="29" t="s">
        <v>50</v>
      </c>
      <c r="Y338" s="29" t="s">
        <v>50</v>
      </c>
      <c r="Z338" s="29" t="s">
        <v>50</v>
      </c>
      <c r="AA338" s="29" t="s">
        <v>50</v>
      </c>
      <c r="AB338" s="29" t="s">
        <v>50</v>
      </c>
      <c r="AC338" s="29" t="s">
        <v>50</v>
      </c>
      <c r="AD338" s="29" t="s">
        <v>50</v>
      </c>
      <c r="AE338" s="29" t="s">
        <v>50</v>
      </c>
      <c r="AF338" s="29" t="s">
        <v>50</v>
      </c>
      <c r="AG338" s="29">
        <v>-5.77</v>
      </c>
      <c r="AH338" s="29">
        <v>-5.77</v>
      </c>
      <c r="AI338" s="29">
        <v>0</v>
      </c>
      <c r="AJ338" s="29">
        <v>2.3280000000000001E-5</v>
      </c>
      <c r="AK338" s="29">
        <v>3.1409999999999999E-5</v>
      </c>
      <c r="AL338" s="29">
        <v>4.3770000000000001E-4</v>
      </c>
      <c r="AM338" s="29">
        <v>4.7</v>
      </c>
      <c r="AN338" s="29">
        <v>15</v>
      </c>
      <c r="AO338" s="29">
        <v>55.5</v>
      </c>
      <c r="AP338" s="29">
        <v>56.7</v>
      </c>
      <c r="AQ338" s="29">
        <v>51.1</v>
      </c>
      <c r="AR338" s="29">
        <v>50.2</v>
      </c>
      <c r="AS338" s="29">
        <v>60.6</v>
      </c>
      <c r="AT338" s="29">
        <v>48.2</v>
      </c>
      <c r="AU338" s="29">
        <v>45.4</v>
      </c>
      <c r="AV338" s="29">
        <v>55.6</v>
      </c>
      <c r="AW338" s="29">
        <v>63.2</v>
      </c>
      <c r="AX338" s="29">
        <v>52.5</v>
      </c>
      <c r="AY338" s="29">
        <f t="shared" si="11"/>
        <v>0.96643560744253898</v>
      </c>
      <c r="AZ338" s="29">
        <f t="shared" si="10"/>
        <v>0.70820948576628018</v>
      </c>
    </row>
    <row r="339" spans="1:52" x14ac:dyDescent="0.2">
      <c r="A339" s="47" t="s">
        <v>50</v>
      </c>
      <c r="B339" s="29" t="s">
        <v>2172</v>
      </c>
      <c r="C339" s="29" t="s">
        <v>2178</v>
      </c>
      <c r="D339" s="29" t="s">
        <v>2179</v>
      </c>
      <c r="E339" s="29" t="s">
        <v>2175</v>
      </c>
      <c r="F339" s="29">
        <v>2.5354399999999999E-2</v>
      </c>
      <c r="G339" s="29">
        <v>1.21065E-3</v>
      </c>
      <c r="H339" s="29">
        <v>2</v>
      </c>
      <c r="I339" s="29">
        <v>4</v>
      </c>
      <c r="J339" s="29">
        <v>3</v>
      </c>
      <c r="K339" s="29" t="s">
        <v>2176</v>
      </c>
      <c r="L339" s="29" t="s">
        <v>2180</v>
      </c>
      <c r="M339" s="29">
        <v>1</v>
      </c>
      <c r="N339" s="29">
        <v>3667.90418</v>
      </c>
      <c r="O339" s="29">
        <v>0</v>
      </c>
      <c r="P339" s="29">
        <v>117</v>
      </c>
      <c r="Q339" s="29">
        <v>126.1</v>
      </c>
      <c r="R339" s="29">
        <v>9.7799999999999994</v>
      </c>
      <c r="S339" s="29">
        <v>6.89</v>
      </c>
      <c r="T339" s="29" t="s">
        <v>1100</v>
      </c>
      <c r="U339" s="29" t="s">
        <v>50</v>
      </c>
      <c r="V339" s="29" t="s">
        <v>50</v>
      </c>
      <c r="W339" s="29" t="s">
        <v>50</v>
      </c>
      <c r="X339" s="29" t="s">
        <v>50</v>
      </c>
      <c r="Y339" s="29" t="s">
        <v>50</v>
      </c>
      <c r="Z339" s="29" t="s">
        <v>50</v>
      </c>
      <c r="AA339" s="29" t="s">
        <v>50</v>
      </c>
      <c r="AB339" s="29" t="s">
        <v>50</v>
      </c>
      <c r="AC339" s="29" t="s">
        <v>50</v>
      </c>
      <c r="AD339" s="29" t="s">
        <v>50</v>
      </c>
      <c r="AE339" s="29" t="s">
        <v>50</v>
      </c>
      <c r="AF339" s="29" t="s">
        <v>50</v>
      </c>
      <c r="AG339" s="29">
        <v>-2.71</v>
      </c>
      <c r="AH339" s="29">
        <v>-2.71</v>
      </c>
      <c r="AI339" s="29">
        <v>1.137E-3</v>
      </c>
      <c r="AJ339" s="29">
        <v>3.4969999999999999E-4</v>
      </c>
      <c r="AK339" s="29">
        <v>1.7309999999999999E-2</v>
      </c>
      <c r="AL339" s="29">
        <v>4.8849999999999996E-3</v>
      </c>
      <c r="AM339" s="29">
        <v>4.76</v>
      </c>
      <c r="AN339" s="29">
        <v>7</v>
      </c>
      <c r="AO339" s="29">
        <v>108.9</v>
      </c>
      <c r="AP339" s="29">
        <v>107.1</v>
      </c>
      <c r="AQ339" s="29">
        <v>136.1</v>
      </c>
      <c r="AR339" s="29">
        <v>122.2</v>
      </c>
      <c r="AS339" s="29">
        <v>112.1</v>
      </c>
      <c r="AT339" s="29">
        <v>127.1</v>
      </c>
      <c r="AU339" s="29">
        <v>113.1</v>
      </c>
      <c r="AV339" s="29">
        <v>126.1</v>
      </c>
      <c r="AW339" s="29">
        <v>132.9</v>
      </c>
      <c r="AX339" s="29">
        <v>115.1</v>
      </c>
      <c r="AY339" s="29">
        <f t="shared" si="11"/>
        <v>1.0475784447476124</v>
      </c>
      <c r="AZ339" s="29">
        <f t="shared" si="10"/>
        <v>0.29760158426785943</v>
      </c>
    </row>
    <row r="340" spans="1:52" x14ac:dyDescent="0.2">
      <c r="A340" s="47" t="s">
        <v>50</v>
      </c>
      <c r="B340" s="29" t="s">
        <v>2172</v>
      </c>
      <c r="C340" s="29" t="s">
        <v>2173</v>
      </c>
      <c r="D340" s="29" t="s">
        <v>2181</v>
      </c>
      <c r="E340" s="29" t="s">
        <v>2182</v>
      </c>
      <c r="F340" s="29">
        <v>2.6577E-6</v>
      </c>
      <c r="G340" s="29">
        <v>0</v>
      </c>
      <c r="H340" s="29">
        <v>2</v>
      </c>
      <c r="I340" s="29">
        <v>4</v>
      </c>
      <c r="J340" s="29">
        <v>14</v>
      </c>
      <c r="K340" s="29" t="s">
        <v>2176</v>
      </c>
      <c r="L340" s="29" t="s">
        <v>2177</v>
      </c>
      <c r="M340" s="29">
        <v>0</v>
      </c>
      <c r="N340" s="29">
        <v>3495.80816</v>
      </c>
      <c r="O340" s="29">
        <v>0</v>
      </c>
      <c r="P340" s="29">
        <v>400.8</v>
      </c>
      <c r="Q340" s="29">
        <v>385.6</v>
      </c>
      <c r="R340" s="29">
        <v>2.7</v>
      </c>
      <c r="S340" s="29">
        <v>4.43</v>
      </c>
      <c r="T340" s="29" t="s">
        <v>1100</v>
      </c>
      <c r="U340" s="29" t="s">
        <v>50</v>
      </c>
      <c r="V340" s="29" t="s">
        <v>50</v>
      </c>
      <c r="W340" s="29" t="s">
        <v>50</v>
      </c>
      <c r="X340" s="29" t="s">
        <v>50</v>
      </c>
      <c r="Y340" s="29" t="s">
        <v>50</v>
      </c>
      <c r="Z340" s="29" t="s">
        <v>50</v>
      </c>
      <c r="AA340" s="29" t="s">
        <v>50</v>
      </c>
      <c r="AB340" s="29" t="s">
        <v>50</v>
      </c>
      <c r="AC340" s="29" t="s">
        <v>50</v>
      </c>
      <c r="AD340" s="29" t="s">
        <v>50</v>
      </c>
      <c r="AE340" s="29" t="s">
        <v>50</v>
      </c>
      <c r="AF340" s="29" t="s">
        <v>50</v>
      </c>
      <c r="AG340" s="29">
        <v>-1.48</v>
      </c>
      <c r="AH340" s="29">
        <v>2.7</v>
      </c>
      <c r="AI340" s="29">
        <v>0</v>
      </c>
      <c r="AJ340" s="29">
        <v>0</v>
      </c>
      <c r="AK340" s="29">
        <v>1.155E-5</v>
      </c>
      <c r="AL340" s="29">
        <v>3.6729999999999998E-6</v>
      </c>
      <c r="AM340" s="29">
        <v>6.08</v>
      </c>
      <c r="AN340" s="29">
        <v>31</v>
      </c>
      <c r="AO340" s="29">
        <v>419.9</v>
      </c>
      <c r="AP340" s="29">
        <v>398.6</v>
      </c>
      <c r="AQ340" s="29">
        <v>409.7</v>
      </c>
      <c r="AR340" s="29">
        <v>398.7</v>
      </c>
      <c r="AS340" s="29">
        <v>388.1</v>
      </c>
      <c r="AT340" s="29">
        <v>385.6</v>
      </c>
      <c r="AU340" s="29">
        <v>373.1</v>
      </c>
      <c r="AV340" s="29">
        <v>414.2</v>
      </c>
      <c r="AW340" s="29">
        <v>403</v>
      </c>
      <c r="AX340" s="29">
        <v>378.2</v>
      </c>
      <c r="AY340" s="29">
        <f t="shared" si="11"/>
        <v>0.96977667493796538</v>
      </c>
      <c r="AZ340" s="29">
        <f t="shared" si="10"/>
        <v>0.19414386523294949</v>
      </c>
    </row>
    <row r="341" spans="1:52" x14ac:dyDescent="0.2">
      <c r="A341" s="47" t="s">
        <v>50</v>
      </c>
      <c r="B341" s="29" t="s">
        <v>2172</v>
      </c>
      <c r="C341" s="29" t="s">
        <v>2178</v>
      </c>
      <c r="D341" s="29" t="s">
        <v>2181</v>
      </c>
      <c r="E341" s="29" t="s">
        <v>2182</v>
      </c>
      <c r="F341" s="29">
        <v>2.7333799999999998E-6</v>
      </c>
      <c r="G341" s="29">
        <v>0</v>
      </c>
      <c r="H341" s="29">
        <v>2</v>
      </c>
      <c r="I341" s="29">
        <v>4</v>
      </c>
      <c r="J341" s="29">
        <v>20</v>
      </c>
      <c r="K341" s="29" t="s">
        <v>2176</v>
      </c>
      <c r="L341" s="29" t="s">
        <v>2180</v>
      </c>
      <c r="M341" s="29">
        <v>1</v>
      </c>
      <c r="N341" s="29">
        <v>3651.9092700000001</v>
      </c>
      <c r="O341" s="29">
        <v>0</v>
      </c>
      <c r="P341" s="29">
        <v>531.20000000000005</v>
      </c>
      <c r="Q341" s="29">
        <v>565.6</v>
      </c>
      <c r="R341" s="29">
        <v>7.82</v>
      </c>
      <c r="S341" s="29">
        <v>5.42</v>
      </c>
      <c r="T341" s="29" t="s">
        <v>1100</v>
      </c>
      <c r="U341" s="29" t="s">
        <v>50</v>
      </c>
      <c r="V341" s="29" t="s">
        <v>50</v>
      </c>
      <c r="W341" s="29" t="s">
        <v>50</v>
      </c>
      <c r="X341" s="29" t="s">
        <v>50</v>
      </c>
      <c r="Y341" s="29" t="s">
        <v>50</v>
      </c>
      <c r="Z341" s="29" t="s">
        <v>50</v>
      </c>
      <c r="AA341" s="29" t="s">
        <v>50</v>
      </c>
      <c r="AB341" s="29" t="s">
        <v>50</v>
      </c>
      <c r="AC341" s="29" t="s">
        <v>50</v>
      </c>
      <c r="AD341" s="29" t="s">
        <v>50</v>
      </c>
      <c r="AE341" s="29" t="s">
        <v>50</v>
      </c>
      <c r="AF341" s="29" t="s">
        <v>50</v>
      </c>
      <c r="AG341" s="29">
        <v>1.05</v>
      </c>
      <c r="AH341" s="29">
        <v>1.17</v>
      </c>
      <c r="AI341" s="29">
        <v>0</v>
      </c>
      <c r="AJ341" s="29">
        <v>0</v>
      </c>
      <c r="AK341" s="29">
        <v>9.5870000000000002E-5</v>
      </c>
      <c r="AL341" s="29">
        <v>4.0319999999999997E-6</v>
      </c>
      <c r="AM341" s="29">
        <v>6.62</v>
      </c>
      <c r="AN341" s="29">
        <v>8</v>
      </c>
      <c r="AO341" s="29">
        <v>486.8</v>
      </c>
      <c r="AP341" s="29">
        <v>558.9</v>
      </c>
      <c r="AQ341" s="29">
        <v>559.1</v>
      </c>
      <c r="AR341" s="29">
        <v>504.9</v>
      </c>
      <c r="AS341" s="29">
        <v>504.9</v>
      </c>
      <c r="AT341" s="29">
        <v>553.6</v>
      </c>
      <c r="AU341" s="29">
        <v>519.29999999999995</v>
      </c>
      <c r="AV341" s="29">
        <v>565.70000000000005</v>
      </c>
      <c r="AW341" s="29">
        <v>565.6</v>
      </c>
      <c r="AX341" s="29">
        <v>604.29999999999995</v>
      </c>
      <c r="AY341" s="29">
        <f t="shared" si="11"/>
        <v>1.0741604834391494</v>
      </c>
      <c r="AZ341" s="29">
        <f t="shared" si="10"/>
        <v>0.19029331014672679</v>
      </c>
    </row>
    <row r="342" spans="1:52" x14ac:dyDescent="0.2">
      <c r="A342" s="47" t="s">
        <v>50</v>
      </c>
      <c r="B342" s="29" t="s">
        <v>2172</v>
      </c>
      <c r="C342" s="29" t="s">
        <v>2178</v>
      </c>
      <c r="D342" s="29" t="s">
        <v>2183</v>
      </c>
      <c r="E342" s="29" t="s">
        <v>2182</v>
      </c>
      <c r="F342" s="29">
        <v>4.2349199999999998E-4</v>
      </c>
      <c r="G342" s="29">
        <v>0</v>
      </c>
      <c r="H342" s="29">
        <v>2</v>
      </c>
      <c r="I342" s="29">
        <v>4</v>
      </c>
      <c r="J342" s="29">
        <v>5</v>
      </c>
      <c r="K342" s="29" t="s">
        <v>2176</v>
      </c>
      <c r="L342" s="29" t="s">
        <v>2180</v>
      </c>
      <c r="M342" s="29">
        <v>1</v>
      </c>
      <c r="N342" s="29">
        <v>3650.9252499999998</v>
      </c>
      <c r="O342" s="29">
        <v>0</v>
      </c>
      <c r="P342" s="29">
        <v>129</v>
      </c>
      <c r="Q342" s="29">
        <v>139.1</v>
      </c>
      <c r="R342" s="29">
        <v>7.94</v>
      </c>
      <c r="S342" s="29">
        <v>9.56</v>
      </c>
      <c r="T342" s="29" t="s">
        <v>1100</v>
      </c>
      <c r="U342" s="29" t="s">
        <v>50</v>
      </c>
      <c r="V342" s="29" t="s">
        <v>50</v>
      </c>
      <c r="W342" s="29" t="s">
        <v>50</v>
      </c>
      <c r="X342" s="29" t="s">
        <v>50</v>
      </c>
      <c r="Y342" s="29" t="s">
        <v>50</v>
      </c>
      <c r="Z342" s="29" t="s">
        <v>50</v>
      </c>
      <c r="AA342" s="29" t="s">
        <v>50</v>
      </c>
      <c r="AB342" s="29" t="s">
        <v>50</v>
      </c>
      <c r="AC342" s="29" t="s">
        <v>50</v>
      </c>
      <c r="AD342" s="29" t="s">
        <v>50</v>
      </c>
      <c r="AE342" s="29" t="s">
        <v>50</v>
      </c>
      <c r="AF342" s="29" t="s">
        <v>50</v>
      </c>
      <c r="AG342" s="29">
        <v>-7.15</v>
      </c>
      <c r="AH342" s="29">
        <v>-4.9000000000000004</v>
      </c>
      <c r="AI342" s="29">
        <v>0</v>
      </c>
      <c r="AJ342" s="29">
        <v>0</v>
      </c>
      <c r="AK342" s="29">
        <v>9.8830000000000001E-5</v>
      </c>
      <c r="AL342" s="29">
        <v>3.7780000000000001E-5</v>
      </c>
      <c r="AM342" s="29">
        <v>5.87</v>
      </c>
      <c r="AN342" s="29">
        <v>2</v>
      </c>
      <c r="AO342" s="29">
        <v>130.6</v>
      </c>
      <c r="AP342" s="29">
        <v>127.5</v>
      </c>
      <c r="AQ342" s="29">
        <v>148.69999999999999</v>
      </c>
      <c r="AR342" s="29">
        <v>119.3</v>
      </c>
      <c r="AS342" s="29">
        <v>126.2</v>
      </c>
      <c r="AT342" s="29">
        <v>137.69999999999999</v>
      </c>
      <c r="AU342" s="29">
        <v>125.4</v>
      </c>
      <c r="AV342" s="29">
        <v>139.1</v>
      </c>
      <c r="AW342" s="29">
        <v>156.19999999999999</v>
      </c>
      <c r="AX342" s="29">
        <v>157.9</v>
      </c>
      <c r="AY342" s="29">
        <f t="shared" si="11"/>
        <v>1.0981143645561859</v>
      </c>
      <c r="AZ342" s="29">
        <f t="shared" si="10"/>
        <v>0.23668951374213598</v>
      </c>
    </row>
    <row r="343" spans="1:52" x14ac:dyDescent="0.2">
      <c r="A343" s="47" t="s">
        <v>50</v>
      </c>
      <c r="B343" s="29" t="s">
        <v>2172</v>
      </c>
      <c r="C343" s="29" t="s">
        <v>2173</v>
      </c>
      <c r="D343" s="29" t="s">
        <v>2183</v>
      </c>
      <c r="E343" s="29" t="s">
        <v>2182</v>
      </c>
      <c r="F343" s="29">
        <v>3.7574900000000002E-6</v>
      </c>
      <c r="G343" s="29">
        <v>0</v>
      </c>
      <c r="H343" s="29">
        <v>2</v>
      </c>
      <c r="I343" s="29">
        <v>4</v>
      </c>
      <c r="J343" s="29">
        <v>10</v>
      </c>
      <c r="K343" s="29" t="s">
        <v>2176</v>
      </c>
      <c r="L343" s="29" t="s">
        <v>2177</v>
      </c>
      <c r="M343" s="29">
        <v>0</v>
      </c>
      <c r="N343" s="29">
        <v>3494.8241400000002</v>
      </c>
      <c r="O343" s="29">
        <v>0</v>
      </c>
      <c r="P343" s="29">
        <v>237.5</v>
      </c>
      <c r="Q343" s="29">
        <v>229.6</v>
      </c>
      <c r="R343" s="29">
        <v>5.73</v>
      </c>
      <c r="S343" s="29">
        <v>6.34</v>
      </c>
      <c r="T343" s="29" t="s">
        <v>1100</v>
      </c>
      <c r="U343" s="29" t="s">
        <v>50</v>
      </c>
      <c r="V343" s="29" t="s">
        <v>50</v>
      </c>
      <c r="W343" s="29" t="s">
        <v>50</v>
      </c>
      <c r="X343" s="29" t="s">
        <v>50</v>
      </c>
      <c r="Y343" s="29" t="s">
        <v>50</v>
      </c>
      <c r="Z343" s="29" t="s">
        <v>50</v>
      </c>
      <c r="AA343" s="29" t="s">
        <v>50</v>
      </c>
      <c r="AB343" s="29" t="s">
        <v>50</v>
      </c>
      <c r="AC343" s="29" t="s">
        <v>50</v>
      </c>
      <c r="AD343" s="29" t="s">
        <v>50</v>
      </c>
      <c r="AE343" s="29" t="s">
        <v>50</v>
      </c>
      <c r="AF343" s="29" t="s">
        <v>50</v>
      </c>
      <c r="AG343" s="29">
        <v>-8.75</v>
      </c>
      <c r="AH343" s="29">
        <v>-9.59</v>
      </c>
      <c r="AI343" s="29">
        <v>0</v>
      </c>
      <c r="AJ343" s="29">
        <v>0</v>
      </c>
      <c r="AK343" s="29">
        <v>6.6589999999999995E-7</v>
      </c>
      <c r="AL343" s="29">
        <v>5.1270000000000002E-6</v>
      </c>
      <c r="AM343" s="29">
        <v>6.55</v>
      </c>
      <c r="AN343" s="29">
        <v>39</v>
      </c>
      <c r="AO343" s="29">
        <v>235.4</v>
      </c>
      <c r="AP343" s="29">
        <v>212.2</v>
      </c>
      <c r="AQ343" s="29">
        <v>244</v>
      </c>
      <c r="AR343" s="29">
        <v>248.8</v>
      </c>
      <c r="AS343" s="29">
        <v>225.5</v>
      </c>
      <c r="AT343" s="29">
        <v>224.5</v>
      </c>
      <c r="AU343" s="29">
        <v>229.6</v>
      </c>
      <c r="AV343" s="29">
        <v>247.1</v>
      </c>
      <c r="AW343" s="29">
        <v>207.4</v>
      </c>
      <c r="AX343" s="29">
        <v>234.5</v>
      </c>
      <c r="AY343" s="29">
        <f t="shared" si="11"/>
        <v>0.98044429196329008</v>
      </c>
      <c r="AZ343" s="29">
        <f t="shared" si="10"/>
        <v>0.68088244326146463</v>
      </c>
    </row>
    <row r="344" spans="1:52" x14ac:dyDescent="0.2">
      <c r="A344" s="47" t="s">
        <v>50</v>
      </c>
      <c r="B344" s="29" t="s">
        <v>2172</v>
      </c>
      <c r="C344" s="29" t="s">
        <v>2173</v>
      </c>
      <c r="D344" s="29" t="s">
        <v>2184</v>
      </c>
      <c r="E344" s="29" t="s">
        <v>2182</v>
      </c>
      <c r="F344" s="29">
        <v>7.5858800000000007E-9</v>
      </c>
      <c r="G344" s="29">
        <v>0</v>
      </c>
      <c r="H344" s="29">
        <v>2</v>
      </c>
      <c r="I344" s="29">
        <v>4</v>
      </c>
      <c r="J344" s="29">
        <v>4</v>
      </c>
      <c r="K344" s="29" t="s">
        <v>2176</v>
      </c>
      <c r="L344" s="29" t="s">
        <v>2177</v>
      </c>
      <c r="M344" s="29">
        <v>0</v>
      </c>
      <c r="N344" s="29">
        <v>3496.7921700000002</v>
      </c>
      <c r="O344" s="29">
        <v>0</v>
      </c>
      <c r="P344" s="29">
        <v>73.2</v>
      </c>
      <c r="Q344" s="29">
        <v>72.2</v>
      </c>
      <c r="R344" s="29">
        <v>5.8</v>
      </c>
      <c r="S344" s="29">
        <v>8.2100000000000009</v>
      </c>
      <c r="T344" s="29" t="s">
        <v>1100</v>
      </c>
      <c r="U344" s="29" t="s">
        <v>50</v>
      </c>
      <c r="V344" s="29" t="s">
        <v>50</v>
      </c>
      <c r="W344" s="29" t="s">
        <v>50</v>
      </c>
      <c r="X344" s="29" t="s">
        <v>50</v>
      </c>
      <c r="Y344" s="29" t="s">
        <v>50</v>
      </c>
      <c r="Z344" s="29" t="s">
        <v>50</v>
      </c>
      <c r="AA344" s="29" t="s">
        <v>50</v>
      </c>
      <c r="AB344" s="29" t="s">
        <v>50</v>
      </c>
      <c r="AC344" s="29" t="s">
        <v>50</v>
      </c>
      <c r="AD344" s="29" t="s">
        <v>50</v>
      </c>
      <c r="AE344" s="29" t="s">
        <v>50</v>
      </c>
      <c r="AF344" s="29" t="s">
        <v>50</v>
      </c>
      <c r="AG344" s="29">
        <v>6.51</v>
      </c>
      <c r="AH344" s="29">
        <v>6.51</v>
      </c>
      <c r="AI344" s="29">
        <v>0</v>
      </c>
      <c r="AJ344" s="29">
        <v>0</v>
      </c>
      <c r="AK344" s="29">
        <v>3.6099999999999999E-10</v>
      </c>
      <c r="AL344" s="29">
        <v>3.894E-9</v>
      </c>
      <c r="AM344" s="29">
        <v>6.3</v>
      </c>
      <c r="AN344" s="29">
        <v>47</v>
      </c>
      <c r="AO344" s="29">
        <v>74.400000000000006</v>
      </c>
      <c r="AP344" s="29">
        <v>78.3</v>
      </c>
      <c r="AQ344" s="29">
        <v>73</v>
      </c>
      <c r="AR344" s="29">
        <v>69.099999999999994</v>
      </c>
      <c r="AS344" s="29">
        <v>66.3</v>
      </c>
      <c r="AT344" s="29">
        <v>67.7</v>
      </c>
      <c r="AU344" s="29">
        <v>69.7</v>
      </c>
      <c r="AV344" s="29">
        <v>83.2</v>
      </c>
      <c r="AW344" s="29">
        <v>72.2</v>
      </c>
      <c r="AX344" s="29">
        <v>73.900000000000006</v>
      </c>
      <c r="AY344" s="29">
        <f t="shared" si="11"/>
        <v>1.015508169482138</v>
      </c>
      <c r="AZ344" s="29">
        <f t="shared" si="10"/>
        <v>0.78109218844944839</v>
      </c>
    </row>
    <row r="345" spans="1:52" x14ac:dyDescent="0.2">
      <c r="A345" s="47" t="s">
        <v>50</v>
      </c>
      <c r="B345" s="29" t="s">
        <v>2172</v>
      </c>
      <c r="C345" s="29" t="s">
        <v>2173</v>
      </c>
      <c r="D345" s="29" t="s">
        <v>2185</v>
      </c>
      <c r="E345" s="29" t="s">
        <v>2182</v>
      </c>
      <c r="F345" s="29">
        <v>8.9723799999999993E-6</v>
      </c>
      <c r="G345" s="29">
        <v>0</v>
      </c>
      <c r="H345" s="29">
        <v>2</v>
      </c>
      <c r="I345" s="29">
        <v>4</v>
      </c>
      <c r="J345" s="29">
        <v>2</v>
      </c>
      <c r="K345" s="29" t="s">
        <v>2176</v>
      </c>
      <c r="L345" s="29" t="s">
        <v>2177</v>
      </c>
      <c r="M345" s="29">
        <v>0</v>
      </c>
      <c r="N345" s="29">
        <v>3497.77619</v>
      </c>
      <c r="O345" s="29">
        <v>0</v>
      </c>
      <c r="P345" s="29" t="s">
        <v>51</v>
      </c>
      <c r="Q345" s="29" t="s">
        <v>51</v>
      </c>
      <c r="R345" s="29" t="s">
        <v>51</v>
      </c>
      <c r="S345" s="29" t="s">
        <v>51</v>
      </c>
      <c r="T345" s="29" t="s">
        <v>982</v>
      </c>
      <c r="U345" s="29" t="s">
        <v>50</v>
      </c>
      <c r="V345" s="29" t="s">
        <v>50</v>
      </c>
      <c r="W345" s="29" t="s">
        <v>50</v>
      </c>
      <c r="X345" s="29" t="s">
        <v>50</v>
      </c>
      <c r="Y345" s="29" t="s">
        <v>50</v>
      </c>
      <c r="Z345" s="29" t="s">
        <v>50</v>
      </c>
      <c r="AA345" s="29" t="s">
        <v>50</v>
      </c>
      <c r="AB345" s="29" t="s">
        <v>50</v>
      </c>
      <c r="AC345" s="29" t="s">
        <v>50</v>
      </c>
      <c r="AD345" s="29" t="s">
        <v>50</v>
      </c>
      <c r="AE345" s="29" t="s">
        <v>50</v>
      </c>
      <c r="AF345" s="29" t="s">
        <v>50</v>
      </c>
      <c r="AG345" s="29">
        <v>9.67</v>
      </c>
      <c r="AH345" s="29">
        <v>9.67</v>
      </c>
      <c r="AI345" s="29">
        <v>0</v>
      </c>
      <c r="AJ345" s="29">
        <v>0</v>
      </c>
      <c r="AK345" s="29">
        <v>9.9280000000000005E-7</v>
      </c>
      <c r="AL345" s="29">
        <v>8.7110000000000001E-6</v>
      </c>
      <c r="AM345" s="29">
        <v>4.1399999999999997</v>
      </c>
      <c r="AN345" s="29">
        <v>36</v>
      </c>
      <c r="AO345" s="29" t="s">
        <v>51</v>
      </c>
      <c r="AP345" s="29" t="s">
        <v>51</v>
      </c>
      <c r="AQ345" s="29" t="s">
        <v>51</v>
      </c>
      <c r="AR345" s="29" t="s">
        <v>51</v>
      </c>
      <c r="AS345" s="29" t="s">
        <v>51</v>
      </c>
      <c r="AT345" s="29" t="s">
        <v>51</v>
      </c>
      <c r="AU345" s="29" t="s">
        <v>51</v>
      </c>
      <c r="AV345" s="29" t="s">
        <v>51</v>
      </c>
      <c r="AW345" s="29" t="s">
        <v>51</v>
      </c>
      <c r="AX345" s="29" t="s">
        <v>51</v>
      </c>
      <c r="AY345" s="29" t="e">
        <f t="shared" si="11"/>
        <v>#DIV/0!</v>
      </c>
      <c r="AZ345" s="29" t="e">
        <f t="shared" si="10"/>
        <v>#DIV/0!</v>
      </c>
    </row>
    <row r="346" spans="1:52" x14ac:dyDescent="0.2">
      <c r="A346" s="47" t="s">
        <v>56</v>
      </c>
      <c r="B346" s="29" t="s">
        <v>389</v>
      </c>
      <c r="C346" s="29" t="s">
        <v>2186</v>
      </c>
      <c r="D346" s="29" t="s">
        <v>2187</v>
      </c>
      <c r="E346" s="29" t="s">
        <v>2188</v>
      </c>
      <c r="F346" s="29">
        <v>0.19419400000000001</v>
      </c>
      <c r="G346" s="29">
        <v>1.4018900000000001E-2</v>
      </c>
      <c r="H346" s="29">
        <v>1</v>
      </c>
      <c r="I346" s="29">
        <v>1</v>
      </c>
      <c r="J346" s="29">
        <v>1</v>
      </c>
      <c r="K346" s="29" t="s">
        <v>388</v>
      </c>
      <c r="L346" s="29" t="s">
        <v>2189</v>
      </c>
      <c r="M346" s="29">
        <v>1</v>
      </c>
      <c r="N346" s="29">
        <v>2657.5026699999999</v>
      </c>
      <c r="O346" s="29">
        <v>0</v>
      </c>
      <c r="P346" s="29" t="s">
        <v>51</v>
      </c>
      <c r="Q346" s="29" t="s">
        <v>51</v>
      </c>
      <c r="R346" s="29" t="s">
        <v>51</v>
      </c>
      <c r="S346" s="29" t="s">
        <v>51</v>
      </c>
      <c r="T346" s="29" t="s">
        <v>982</v>
      </c>
      <c r="U346" s="29" t="s">
        <v>50</v>
      </c>
      <c r="V346" s="29" t="s">
        <v>50</v>
      </c>
      <c r="W346" s="29" t="s">
        <v>50</v>
      </c>
      <c r="X346" s="29" t="s">
        <v>50</v>
      </c>
      <c r="Y346" s="29" t="s">
        <v>50</v>
      </c>
      <c r="Z346" s="29" t="s">
        <v>50</v>
      </c>
      <c r="AA346" s="29" t="s">
        <v>50</v>
      </c>
      <c r="AB346" s="29" t="s">
        <v>50</v>
      </c>
      <c r="AC346" s="29" t="s">
        <v>50</v>
      </c>
      <c r="AD346" s="29" t="s">
        <v>50</v>
      </c>
      <c r="AE346" s="29" t="s">
        <v>50</v>
      </c>
      <c r="AF346" s="29" t="s">
        <v>973</v>
      </c>
      <c r="AG346" s="29">
        <v>8.1</v>
      </c>
      <c r="AH346" s="29" t="s">
        <v>51</v>
      </c>
      <c r="AI346" s="29">
        <v>4.2640000000000004E-3</v>
      </c>
      <c r="AJ346" s="29" t="s">
        <v>51</v>
      </c>
      <c r="AK346" s="29">
        <v>7.2220000000000006E-2</v>
      </c>
      <c r="AL346" s="29" t="s">
        <v>51</v>
      </c>
      <c r="AM346" s="29" t="s">
        <v>51</v>
      </c>
      <c r="AN346" s="29">
        <v>1</v>
      </c>
      <c r="AO346" s="29" t="s">
        <v>51</v>
      </c>
      <c r="AP346" s="29" t="s">
        <v>51</v>
      </c>
      <c r="AQ346" s="29" t="s">
        <v>51</v>
      </c>
      <c r="AR346" s="29" t="s">
        <v>51</v>
      </c>
      <c r="AS346" s="29" t="s">
        <v>51</v>
      </c>
      <c r="AT346" s="29" t="s">
        <v>51</v>
      </c>
      <c r="AU346" s="29" t="s">
        <v>51</v>
      </c>
      <c r="AV346" s="29" t="s">
        <v>51</v>
      </c>
      <c r="AW346" s="29" t="s">
        <v>51</v>
      </c>
      <c r="AX346" s="29" t="s">
        <v>51</v>
      </c>
      <c r="AY346" s="29" t="e">
        <f t="shared" si="11"/>
        <v>#DIV/0!</v>
      </c>
      <c r="AZ346" s="29" t="e">
        <f t="shared" si="10"/>
        <v>#DIV/0!</v>
      </c>
    </row>
    <row r="347" spans="1:52" x14ac:dyDescent="0.2">
      <c r="A347" s="47" t="s">
        <v>50</v>
      </c>
      <c r="B347" s="29" t="s">
        <v>391</v>
      </c>
      <c r="C347" s="29" t="s">
        <v>2190</v>
      </c>
      <c r="D347" s="29" t="s">
        <v>2191</v>
      </c>
      <c r="E347" s="29" t="s">
        <v>2192</v>
      </c>
      <c r="F347" s="29">
        <v>1.15518E-5</v>
      </c>
      <c r="G347" s="29">
        <v>0</v>
      </c>
      <c r="H347" s="29">
        <v>1</v>
      </c>
      <c r="I347" s="29">
        <v>2</v>
      </c>
      <c r="J347" s="29">
        <v>4</v>
      </c>
      <c r="K347" s="29" t="s">
        <v>390</v>
      </c>
      <c r="L347" s="29" t="s">
        <v>2193</v>
      </c>
      <c r="M347" s="29">
        <v>0</v>
      </c>
      <c r="N347" s="29">
        <v>2600.3893400000002</v>
      </c>
      <c r="O347" s="29">
        <v>0</v>
      </c>
      <c r="P347" s="29">
        <v>179.7</v>
      </c>
      <c r="Q347" s="29">
        <v>144.69999999999999</v>
      </c>
      <c r="R347" s="29">
        <v>12.41</v>
      </c>
      <c r="S347" s="29">
        <v>9.9600000000000009</v>
      </c>
      <c r="T347" s="29" t="s">
        <v>51</v>
      </c>
      <c r="U347" s="29" t="s">
        <v>50</v>
      </c>
      <c r="V347" s="29" t="s">
        <v>50</v>
      </c>
      <c r="W347" s="29" t="s">
        <v>50</v>
      </c>
      <c r="X347" s="29" t="s">
        <v>50</v>
      </c>
      <c r="Y347" s="29" t="s">
        <v>50</v>
      </c>
      <c r="Z347" s="29" t="s">
        <v>50</v>
      </c>
      <c r="AA347" s="29" t="s">
        <v>50</v>
      </c>
      <c r="AB347" s="29" t="s">
        <v>50</v>
      </c>
      <c r="AC347" s="29" t="s">
        <v>50</v>
      </c>
      <c r="AD347" s="29" t="s">
        <v>50</v>
      </c>
      <c r="AE347" s="29" t="s">
        <v>50</v>
      </c>
      <c r="AF347" s="29" t="s">
        <v>50</v>
      </c>
      <c r="AG347" s="29">
        <v>8.9700000000000006</v>
      </c>
      <c r="AH347" s="29">
        <v>8.9700000000000006</v>
      </c>
      <c r="AI347" s="29">
        <v>0</v>
      </c>
      <c r="AJ347" s="29">
        <v>0</v>
      </c>
      <c r="AK347" s="29">
        <v>1.3289999999999999E-6</v>
      </c>
      <c r="AL347" s="29">
        <v>1.0589999999999999E-6</v>
      </c>
      <c r="AM347" s="29">
        <v>4.8499999999999996</v>
      </c>
      <c r="AN347" s="29">
        <v>50</v>
      </c>
      <c r="AO347" s="29">
        <v>184.2</v>
      </c>
      <c r="AP347" s="29">
        <v>178.6</v>
      </c>
      <c r="AQ347" s="29">
        <v>155.9</v>
      </c>
      <c r="AR347" s="29">
        <v>197.3</v>
      </c>
      <c r="AS347" s="29">
        <v>180.8</v>
      </c>
      <c r="AT347" s="29">
        <v>144.69999999999999</v>
      </c>
      <c r="AU347" s="29">
        <v>156.9</v>
      </c>
      <c r="AV347" s="29">
        <v>163</v>
      </c>
      <c r="AW347" s="29">
        <v>129.30000000000001</v>
      </c>
      <c r="AX347" s="29">
        <v>133.6</v>
      </c>
      <c r="AY347" s="29">
        <f t="shared" si="11"/>
        <v>0.81121766280107066</v>
      </c>
      <c r="AZ347" s="29">
        <f t="shared" si="10"/>
        <v>5.5430175626523651E-2</v>
      </c>
    </row>
    <row r="348" spans="1:52" x14ac:dyDescent="0.2">
      <c r="A348" s="47" t="s">
        <v>50</v>
      </c>
      <c r="B348" s="29" t="s">
        <v>391</v>
      </c>
      <c r="C348" s="29" t="s">
        <v>2190</v>
      </c>
      <c r="D348" s="29" t="s">
        <v>2194</v>
      </c>
      <c r="E348" s="29" t="s">
        <v>2195</v>
      </c>
      <c r="F348" s="29">
        <v>1.14603E-2</v>
      </c>
      <c r="G348" s="29">
        <v>5.5189300000000002E-4</v>
      </c>
      <c r="H348" s="29">
        <v>1</v>
      </c>
      <c r="I348" s="29">
        <v>2</v>
      </c>
      <c r="J348" s="29">
        <v>2</v>
      </c>
      <c r="K348" s="29" t="s">
        <v>390</v>
      </c>
      <c r="L348" s="29" t="s">
        <v>2193</v>
      </c>
      <c r="M348" s="29">
        <v>0</v>
      </c>
      <c r="N348" s="29">
        <v>2616.3842599999998</v>
      </c>
      <c r="O348" s="29">
        <v>0</v>
      </c>
      <c r="P348" s="29">
        <v>13.1</v>
      </c>
      <c r="Q348" s="29">
        <v>16.5</v>
      </c>
      <c r="R348" s="29">
        <v>16.63</v>
      </c>
      <c r="S348" s="29">
        <v>12.65</v>
      </c>
      <c r="T348" s="29" t="s">
        <v>51</v>
      </c>
      <c r="U348" s="29" t="s">
        <v>50</v>
      </c>
      <c r="V348" s="29" t="s">
        <v>50</v>
      </c>
      <c r="W348" s="29" t="s">
        <v>50</v>
      </c>
      <c r="X348" s="29" t="s">
        <v>50</v>
      </c>
      <c r="Y348" s="29" t="s">
        <v>50</v>
      </c>
      <c r="Z348" s="29" t="s">
        <v>50</v>
      </c>
      <c r="AA348" s="29" t="s">
        <v>50</v>
      </c>
      <c r="AB348" s="29" t="s">
        <v>50</v>
      </c>
      <c r="AC348" s="29" t="s">
        <v>50</v>
      </c>
      <c r="AD348" s="29" t="s">
        <v>50</v>
      </c>
      <c r="AE348" s="29" t="s">
        <v>50</v>
      </c>
      <c r="AF348" s="29" t="s">
        <v>50</v>
      </c>
      <c r="AG348" s="29">
        <v>14.67</v>
      </c>
      <c r="AH348" s="29">
        <v>14.67</v>
      </c>
      <c r="AI348" s="29">
        <v>1.8569999999999999E-4</v>
      </c>
      <c r="AJ348" s="29">
        <v>3.7940000000000001E-4</v>
      </c>
      <c r="AK348" s="29">
        <v>2.9480000000000001E-3</v>
      </c>
      <c r="AL348" s="29">
        <v>5.4299999999999999E-3</v>
      </c>
      <c r="AM348" s="29">
        <v>2.57</v>
      </c>
      <c r="AN348" s="29">
        <v>5</v>
      </c>
      <c r="AO348" s="29">
        <v>13.8</v>
      </c>
      <c r="AP348" s="29">
        <v>16</v>
      </c>
      <c r="AQ348" s="29">
        <v>10.9</v>
      </c>
      <c r="AR348" s="29">
        <v>12.4</v>
      </c>
      <c r="AS348" s="29">
        <v>16.600000000000001</v>
      </c>
      <c r="AT348" s="29">
        <v>16.600000000000001</v>
      </c>
      <c r="AU348" s="29">
        <v>19.3</v>
      </c>
      <c r="AV348" s="29">
        <v>14</v>
      </c>
      <c r="AW348" s="29">
        <v>16.5</v>
      </c>
      <c r="AX348" s="29">
        <v>14.7</v>
      </c>
      <c r="AY348" s="29">
        <f t="shared" si="11"/>
        <v>1.163558106169297</v>
      </c>
      <c r="AZ348" s="29">
        <f t="shared" si="10"/>
        <v>9.9431790438525167E-2</v>
      </c>
    </row>
    <row r="349" spans="1:52" x14ac:dyDescent="0.2">
      <c r="A349" s="47" t="s">
        <v>50</v>
      </c>
      <c r="B349" s="29" t="s">
        <v>391</v>
      </c>
      <c r="C349" s="29" t="s">
        <v>2196</v>
      </c>
      <c r="D349" s="29" t="s">
        <v>2197</v>
      </c>
      <c r="E349" s="29" t="s">
        <v>2198</v>
      </c>
      <c r="F349" s="29">
        <v>1.34091E-4</v>
      </c>
      <c r="G349" s="29">
        <v>0</v>
      </c>
      <c r="H349" s="29">
        <v>1</v>
      </c>
      <c r="I349" s="29">
        <v>2</v>
      </c>
      <c r="J349" s="29">
        <v>4</v>
      </c>
      <c r="K349" s="29" t="s">
        <v>390</v>
      </c>
      <c r="L349" s="29" t="s">
        <v>2199</v>
      </c>
      <c r="M349" s="29">
        <v>0</v>
      </c>
      <c r="N349" s="29">
        <v>3532.73281</v>
      </c>
      <c r="O349" s="29">
        <v>0</v>
      </c>
      <c r="P349" s="29">
        <v>36.700000000000003</v>
      </c>
      <c r="Q349" s="29">
        <v>42.4</v>
      </c>
      <c r="R349" s="29">
        <v>22.99</v>
      </c>
      <c r="S349" s="29">
        <v>19.32</v>
      </c>
      <c r="T349" s="29" t="s">
        <v>51</v>
      </c>
      <c r="U349" s="29" t="s">
        <v>50</v>
      </c>
      <c r="V349" s="29" t="s">
        <v>50</v>
      </c>
      <c r="W349" s="29" t="s">
        <v>50</v>
      </c>
      <c r="X349" s="29" t="s">
        <v>50</v>
      </c>
      <c r="Y349" s="29" t="s">
        <v>50</v>
      </c>
      <c r="Z349" s="29" t="s">
        <v>50</v>
      </c>
      <c r="AA349" s="29" t="s">
        <v>50</v>
      </c>
      <c r="AB349" s="29" t="s">
        <v>50</v>
      </c>
      <c r="AC349" s="29" t="s">
        <v>50</v>
      </c>
      <c r="AD349" s="29" t="s">
        <v>50</v>
      </c>
      <c r="AE349" s="29" t="s">
        <v>50</v>
      </c>
      <c r="AF349" s="29" t="s">
        <v>50</v>
      </c>
      <c r="AG349" s="29">
        <v>0.3</v>
      </c>
      <c r="AH349" s="29">
        <v>0.3</v>
      </c>
      <c r="AI349" s="29">
        <v>0</v>
      </c>
      <c r="AJ349" s="29">
        <v>1.1960000000000001E-5</v>
      </c>
      <c r="AK349" s="29">
        <v>2.0530000000000002E-5</v>
      </c>
      <c r="AL349" s="29">
        <v>2.5950000000000002E-4</v>
      </c>
      <c r="AM349" s="29">
        <v>5.23</v>
      </c>
      <c r="AN349" s="29">
        <v>9</v>
      </c>
      <c r="AO349" s="29">
        <v>32.4</v>
      </c>
      <c r="AP349" s="29">
        <v>55</v>
      </c>
      <c r="AQ349" s="29">
        <v>47.3</v>
      </c>
      <c r="AR349" s="29">
        <v>32.4</v>
      </c>
      <c r="AS349" s="29">
        <v>39.1</v>
      </c>
      <c r="AT349" s="29">
        <v>58.5</v>
      </c>
      <c r="AU349" s="29">
        <v>35.6</v>
      </c>
      <c r="AV349" s="29">
        <v>42.4</v>
      </c>
      <c r="AW349" s="29">
        <v>41.3</v>
      </c>
      <c r="AX349" s="29">
        <v>43.2</v>
      </c>
      <c r="AY349" s="29">
        <f t="shared" si="11"/>
        <v>1.0717749757516977</v>
      </c>
      <c r="AZ349" s="29">
        <f t="shared" si="10"/>
        <v>0.71427384581348197</v>
      </c>
    </row>
    <row r="350" spans="1:52" x14ac:dyDescent="0.2">
      <c r="A350" s="47" t="s">
        <v>50</v>
      </c>
      <c r="B350" s="29" t="s">
        <v>391</v>
      </c>
      <c r="C350" s="29" t="s">
        <v>2200</v>
      </c>
      <c r="D350" s="29" t="s">
        <v>2201</v>
      </c>
      <c r="E350" s="29" t="s">
        <v>2202</v>
      </c>
      <c r="F350" s="29">
        <v>5.7101500000000002E-4</v>
      </c>
      <c r="G350" s="29">
        <v>0</v>
      </c>
      <c r="H350" s="29">
        <v>1</v>
      </c>
      <c r="I350" s="29">
        <v>3</v>
      </c>
      <c r="J350" s="29">
        <v>2</v>
      </c>
      <c r="K350" s="29" t="s">
        <v>390</v>
      </c>
      <c r="L350" s="29" t="s">
        <v>2203</v>
      </c>
      <c r="M350" s="29">
        <v>0</v>
      </c>
      <c r="N350" s="29">
        <v>3171.7068599999998</v>
      </c>
      <c r="O350" s="29">
        <v>0</v>
      </c>
      <c r="P350" s="29">
        <v>129</v>
      </c>
      <c r="Q350" s="29">
        <v>132.30000000000001</v>
      </c>
      <c r="R350" s="29">
        <v>8.98</v>
      </c>
      <c r="S350" s="29">
        <v>8.33</v>
      </c>
      <c r="T350" s="29" t="s">
        <v>51</v>
      </c>
      <c r="U350" s="29" t="s">
        <v>50</v>
      </c>
      <c r="V350" s="29" t="s">
        <v>50</v>
      </c>
      <c r="W350" s="29" t="s">
        <v>50</v>
      </c>
      <c r="X350" s="29" t="s">
        <v>50</v>
      </c>
      <c r="Y350" s="29" t="s">
        <v>50</v>
      </c>
      <c r="Z350" s="29" t="s">
        <v>50</v>
      </c>
      <c r="AA350" s="29" t="s">
        <v>50</v>
      </c>
      <c r="AB350" s="29" t="s">
        <v>50</v>
      </c>
      <c r="AC350" s="29" t="s">
        <v>50</v>
      </c>
      <c r="AD350" s="29" t="s">
        <v>50</v>
      </c>
      <c r="AE350" s="29" t="s">
        <v>50</v>
      </c>
      <c r="AF350" s="29" t="s">
        <v>50</v>
      </c>
      <c r="AG350" s="29">
        <v>11.6</v>
      </c>
      <c r="AH350" s="29">
        <v>11.6</v>
      </c>
      <c r="AI350" s="29">
        <v>0</v>
      </c>
      <c r="AJ350" s="29">
        <v>6.0449999999999999E-5</v>
      </c>
      <c r="AK350" s="29">
        <v>1.048E-4</v>
      </c>
      <c r="AL350" s="29">
        <v>9.657E-4</v>
      </c>
      <c r="AM350" s="29">
        <v>3.85</v>
      </c>
      <c r="AN350" s="29">
        <v>31</v>
      </c>
      <c r="AO350" s="29">
        <v>127.2</v>
      </c>
      <c r="AP350" s="29">
        <v>135.5</v>
      </c>
      <c r="AQ350" s="29">
        <v>130.80000000000001</v>
      </c>
      <c r="AR350" s="29">
        <v>106.3</v>
      </c>
      <c r="AS350" s="29">
        <v>119.4</v>
      </c>
      <c r="AT350" s="29">
        <v>138.4</v>
      </c>
      <c r="AU350" s="29">
        <v>132.30000000000001</v>
      </c>
      <c r="AV350" s="29">
        <v>135.9</v>
      </c>
      <c r="AW350" s="29">
        <v>119.2</v>
      </c>
      <c r="AX350" s="29">
        <v>114.3</v>
      </c>
      <c r="AY350" s="29">
        <f t="shared" si="11"/>
        <v>1.0337532299741603</v>
      </c>
      <c r="AZ350" s="29">
        <f t="shared" si="10"/>
        <v>0.31622319757382988</v>
      </c>
    </row>
    <row r="351" spans="1:52" x14ac:dyDescent="0.2">
      <c r="A351" s="47" t="s">
        <v>50</v>
      </c>
      <c r="B351" s="29" t="s">
        <v>391</v>
      </c>
      <c r="C351" s="29" t="s">
        <v>2190</v>
      </c>
      <c r="D351" s="29" t="s">
        <v>2204</v>
      </c>
      <c r="E351" s="29" t="s">
        <v>2192</v>
      </c>
      <c r="F351" s="29">
        <v>1.12432E-10</v>
      </c>
      <c r="G351" s="29">
        <v>0</v>
      </c>
      <c r="H351" s="29">
        <v>1</v>
      </c>
      <c r="I351" s="29">
        <v>2</v>
      </c>
      <c r="J351" s="29">
        <v>210</v>
      </c>
      <c r="K351" s="29" t="s">
        <v>390</v>
      </c>
      <c r="L351" s="29" t="s">
        <v>2193</v>
      </c>
      <c r="M351" s="29">
        <v>0</v>
      </c>
      <c r="N351" s="29">
        <v>2599.40533</v>
      </c>
      <c r="O351" s="29">
        <v>0</v>
      </c>
      <c r="P351" s="29">
        <v>7482.6</v>
      </c>
      <c r="Q351" s="29">
        <v>6556.6</v>
      </c>
      <c r="R351" s="29">
        <v>11.32</v>
      </c>
      <c r="S351" s="29">
        <v>8.94</v>
      </c>
      <c r="T351" s="29" t="s">
        <v>51</v>
      </c>
      <c r="U351" s="29" t="s">
        <v>50</v>
      </c>
      <c r="V351" s="29" t="s">
        <v>50</v>
      </c>
      <c r="W351" s="29" t="s">
        <v>50</v>
      </c>
      <c r="X351" s="29" t="s">
        <v>50</v>
      </c>
      <c r="Y351" s="29" t="s">
        <v>50</v>
      </c>
      <c r="Z351" s="29" t="s">
        <v>50</v>
      </c>
      <c r="AA351" s="29" t="s">
        <v>50</v>
      </c>
      <c r="AB351" s="29" t="s">
        <v>50</v>
      </c>
      <c r="AC351" s="29" t="s">
        <v>50</v>
      </c>
      <c r="AD351" s="29" t="s">
        <v>50</v>
      </c>
      <c r="AE351" s="29" t="s">
        <v>50</v>
      </c>
      <c r="AF351" s="29" t="s">
        <v>50</v>
      </c>
      <c r="AG351" s="29">
        <v>-3.07</v>
      </c>
      <c r="AH351" s="29">
        <v>1.97</v>
      </c>
      <c r="AI351" s="29">
        <v>0</v>
      </c>
      <c r="AJ351" s="29">
        <v>0</v>
      </c>
      <c r="AK351" s="29">
        <v>1.2139999999999999E-6</v>
      </c>
      <c r="AL351" s="29">
        <v>3.1330000000000003E-11</v>
      </c>
      <c r="AM351" s="29">
        <v>6.12</v>
      </c>
      <c r="AN351" s="29">
        <v>42</v>
      </c>
      <c r="AO351" s="29">
        <v>7270.3</v>
      </c>
      <c r="AP351" s="29">
        <v>7722.9</v>
      </c>
      <c r="AQ351" s="29">
        <v>6486.8</v>
      </c>
      <c r="AR351" s="29">
        <v>7919.8</v>
      </c>
      <c r="AS351" s="29">
        <v>7701.2</v>
      </c>
      <c r="AT351" s="29">
        <v>6564</v>
      </c>
      <c r="AU351" s="29">
        <v>6556.6</v>
      </c>
      <c r="AV351" s="29">
        <v>6864.8</v>
      </c>
      <c r="AW351" s="29">
        <v>5586.9</v>
      </c>
      <c r="AX351" s="29">
        <v>5753.9</v>
      </c>
      <c r="AY351" s="29">
        <f t="shared" si="11"/>
        <v>0.8443492089162018</v>
      </c>
      <c r="AZ351" s="29">
        <f t="shared" si="10"/>
        <v>7.2998529399059583E-2</v>
      </c>
    </row>
    <row r="352" spans="1:52" x14ac:dyDescent="0.2">
      <c r="A352" s="47" t="s">
        <v>50</v>
      </c>
      <c r="B352" s="29" t="s">
        <v>391</v>
      </c>
      <c r="C352" s="29" t="s">
        <v>2200</v>
      </c>
      <c r="D352" s="29" t="s">
        <v>2205</v>
      </c>
      <c r="E352" s="29" t="s">
        <v>2202</v>
      </c>
      <c r="F352" s="29">
        <v>6.5321299999999999E-10</v>
      </c>
      <c r="G352" s="29">
        <v>0</v>
      </c>
      <c r="H352" s="29">
        <v>1</v>
      </c>
      <c r="I352" s="29">
        <v>3</v>
      </c>
      <c r="J352" s="29">
        <v>8</v>
      </c>
      <c r="K352" s="29" t="s">
        <v>390</v>
      </c>
      <c r="L352" s="29" t="s">
        <v>2203</v>
      </c>
      <c r="M352" s="29">
        <v>0</v>
      </c>
      <c r="N352" s="29">
        <v>3170.7228399999999</v>
      </c>
      <c r="O352" s="29">
        <v>0</v>
      </c>
      <c r="P352" s="29">
        <v>636.1</v>
      </c>
      <c r="Q352" s="29">
        <v>619.6</v>
      </c>
      <c r="R352" s="29">
        <v>7.11</v>
      </c>
      <c r="S352" s="29">
        <v>9.4700000000000006</v>
      </c>
      <c r="T352" s="29" t="s">
        <v>51</v>
      </c>
      <c r="U352" s="29" t="s">
        <v>50</v>
      </c>
      <c r="V352" s="29" t="s">
        <v>50</v>
      </c>
      <c r="W352" s="29" t="s">
        <v>50</v>
      </c>
      <c r="X352" s="29" t="s">
        <v>50</v>
      </c>
      <c r="Y352" s="29" t="s">
        <v>50</v>
      </c>
      <c r="Z352" s="29" t="s">
        <v>50</v>
      </c>
      <c r="AA352" s="29" t="s">
        <v>50</v>
      </c>
      <c r="AB352" s="29" t="s">
        <v>50</v>
      </c>
      <c r="AC352" s="29" t="s">
        <v>50</v>
      </c>
      <c r="AD352" s="29" t="s">
        <v>50</v>
      </c>
      <c r="AE352" s="29" t="s">
        <v>50</v>
      </c>
      <c r="AF352" s="29" t="s">
        <v>50</v>
      </c>
      <c r="AG352" s="29">
        <v>-0.06</v>
      </c>
      <c r="AH352" s="29">
        <v>3.24</v>
      </c>
      <c r="AI352" s="29">
        <v>0</v>
      </c>
      <c r="AJ352" s="29">
        <v>0</v>
      </c>
      <c r="AK352" s="29">
        <v>4.9599999999999999E-7</v>
      </c>
      <c r="AL352" s="29">
        <v>4.8690000000000004E-12</v>
      </c>
      <c r="AM352" s="29">
        <v>7.32</v>
      </c>
      <c r="AN352" s="29">
        <v>13</v>
      </c>
      <c r="AO352" s="29">
        <v>619.79999999999995</v>
      </c>
      <c r="AP352" s="29">
        <v>599.29999999999995</v>
      </c>
      <c r="AQ352" s="29">
        <v>675.2</v>
      </c>
      <c r="AR352" s="29">
        <v>652.9</v>
      </c>
      <c r="AS352" s="29">
        <v>556.9</v>
      </c>
      <c r="AT352" s="29">
        <v>583.6</v>
      </c>
      <c r="AU352" s="29">
        <v>684.2</v>
      </c>
      <c r="AV352" s="29">
        <v>648.9</v>
      </c>
      <c r="AW352" s="29">
        <v>619.6</v>
      </c>
      <c r="AX352" s="29">
        <v>533.79999999999995</v>
      </c>
      <c r="AY352" s="29">
        <f t="shared" si="11"/>
        <v>0.98904674462807285</v>
      </c>
      <c r="AZ352" s="29">
        <f t="shared" si="10"/>
        <v>0.78261855800826785</v>
      </c>
    </row>
    <row r="353" spans="1:52" x14ac:dyDescent="0.2">
      <c r="A353" s="47" t="s">
        <v>50</v>
      </c>
      <c r="B353" s="29" t="s">
        <v>391</v>
      </c>
      <c r="C353" s="29" t="s">
        <v>2206</v>
      </c>
      <c r="D353" s="29" t="s">
        <v>2207</v>
      </c>
      <c r="E353" s="29" t="s">
        <v>2208</v>
      </c>
      <c r="F353" s="29">
        <v>2.22198E-4</v>
      </c>
      <c r="G353" s="29">
        <v>0</v>
      </c>
      <c r="H353" s="29">
        <v>1</v>
      </c>
      <c r="I353" s="29">
        <v>2</v>
      </c>
      <c r="J353" s="29">
        <v>2</v>
      </c>
      <c r="K353" s="29" t="s">
        <v>390</v>
      </c>
      <c r="L353" s="29" t="s">
        <v>2209</v>
      </c>
      <c r="M353" s="29">
        <v>0</v>
      </c>
      <c r="N353" s="29">
        <v>1973.1835699999999</v>
      </c>
      <c r="O353" s="29">
        <v>0</v>
      </c>
      <c r="P353" s="29" t="s">
        <v>51</v>
      </c>
      <c r="Q353" s="29" t="s">
        <v>51</v>
      </c>
      <c r="R353" s="29" t="s">
        <v>51</v>
      </c>
      <c r="S353" s="29" t="s">
        <v>51</v>
      </c>
      <c r="T353" s="29" t="s">
        <v>982</v>
      </c>
      <c r="U353" s="29" t="s">
        <v>50</v>
      </c>
      <c r="V353" s="29" t="s">
        <v>50</v>
      </c>
      <c r="W353" s="29" t="s">
        <v>50</v>
      </c>
      <c r="X353" s="29" t="s">
        <v>50</v>
      </c>
      <c r="Y353" s="29" t="s">
        <v>50</v>
      </c>
      <c r="Z353" s="29" t="s">
        <v>50</v>
      </c>
      <c r="AA353" s="29" t="s">
        <v>50</v>
      </c>
      <c r="AB353" s="29" t="s">
        <v>50</v>
      </c>
      <c r="AC353" s="29" t="s">
        <v>50</v>
      </c>
      <c r="AD353" s="29" t="s">
        <v>50</v>
      </c>
      <c r="AE353" s="29" t="s">
        <v>50</v>
      </c>
      <c r="AF353" s="29" t="s">
        <v>50</v>
      </c>
      <c r="AG353" s="29">
        <v>9.89</v>
      </c>
      <c r="AH353" s="29">
        <v>9.89</v>
      </c>
      <c r="AI353" s="29">
        <v>0</v>
      </c>
      <c r="AJ353" s="29">
        <v>0</v>
      </c>
      <c r="AK353" s="29">
        <v>3.6170000000000001E-5</v>
      </c>
      <c r="AL353" s="29">
        <v>3.167E-5</v>
      </c>
      <c r="AM353" s="29">
        <v>3.21</v>
      </c>
      <c r="AN353" s="29">
        <v>22</v>
      </c>
      <c r="AO353" s="29" t="s">
        <v>51</v>
      </c>
      <c r="AP353" s="29" t="s">
        <v>51</v>
      </c>
      <c r="AQ353" s="29" t="s">
        <v>51</v>
      </c>
      <c r="AR353" s="29" t="s">
        <v>51</v>
      </c>
      <c r="AS353" s="29" t="s">
        <v>51</v>
      </c>
      <c r="AT353" s="29" t="s">
        <v>51</v>
      </c>
      <c r="AU353" s="29" t="s">
        <v>51</v>
      </c>
      <c r="AV353" s="29" t="s">
        <v>51</v>
      </c>
      <c r="AW353" s="29" t="s">
        <v>51</v>
      </c>
      <c r="AX353" s="29" t="s">
        <v>51</v>
      </c>
      <c r="AY353" s="29" t="e">
        <f t="shared" si="11"/>
        <v>#DIV/0!</v>
      </c>
      <c r="AZ353" s="29" t="e">
        <f t="shared" si="10"/>
        <v>#DIV/0!</v>
      </c>
    </row>
    <row r="354" spans="1:52" x14ac:dyDescent="0.2">
      <c r="A354" s="47" t="s">
        <v>50</v>
      </c>
      <c r="B354" s="29" t="s">
        <v>391</v>
      </c>
      <c r="C354" s="29" t="s">
        <v>2196</v>
      </c>
      <c r="D354" s="29" t="s">
        <v>2210</v>
      </c>
      <c r="E354" s="29" t="s">
        <v>2198</v>
      </c>
      <c r="F354" s="29">
        <v>4.8377500000000004E-6</v>
      </c>
      <c r="G354" s="29">
        <v>0</v>
      </c>
      <c r="H354" s="29">
        <v>1</v>
      </c>
      <c r="I354" s="29">
        <v>2</v>
      </c>
      <c r="J354" s="29">
        <v>12</v>
      </c>
      <c r="K354" s="29" t="s">
        <v>390</v>
      </c>
      <c r="L354" s="29" t="s">
        <v>2199</v>
      </c>
      <c r="M354" s="29">
        <v>0</v>
      </c>
      <c r="N354" s="29">
        <v>3531.7487999999998</v>
      </c>
      <c r="O354" s="29">
        <v>0</v>
      </c>
      <c r="P354" s="29">
        <v>193.4</v>
      </c>
      <c r="Q354" s="29">
        <v>190.9</v>
      </c>
      <c r="R354" s="29">
        <v>4.43</v>
      </c>
      <c r="S354" s="29">
        <v>3.4</v>
      </c>
      <c r="T354" s="29" t="s">
        <v>51</v>
      </c>
      <c r="U354" s="29" t="s">
        <v>50</v>
      </c>
      <c r="V354" s="29" t="s">
        <v>50</v>
      </c>
      <c r="W354" s="29" t="s">
        <v>50</v>
      </c>
      <c r="X354" s="29" t="s">
        <v>50</v>
      </c>
      <c r="Y354" s="29" t="s">
        <v>50</v>
      </c>
      <c r="Z354" s="29" t="s">
        <v>50</v>
      </c>
      <c r="AA354" s="29" t="s">
        <v>50</v>
      </c>
      <c r="AB354" s="29" t="s">
        <v>50</v>
      </c>
      <c r="AC354" s="29" t="s">
        <v>50</v>
      </c>
      <c r="AD354" s="29" t="s">
        <v>50</v>
      </c>
      <c r="AE354" s="29" t="s">
        <v>50</v>
      </c>
      <c r="AF354" s="29" t="s">
        <v>50</v>
      </c>
      <c r="AG354" s="29">
        <v>-4.4400000000000004</v>
      </c>
      <c r="AH354" s="29">
        <v>2.99</v>
      </c>
      <c r="AI354" s="29">
        <v>0</v>
      </c>
      <c r="AJ354" s="29">
        <v>0</v>
      </c>
      <c r="AK354" s="29">
        <v>7.2819999999999997E-7</v>
      </c>
      <c r="AL354" s="29">
        <v>2.953E-5</v>
      </c>
      <c r="AM354" s="29">
        <v>5.7</v>
      </c>
      <c r="AN354" s="29">
        <v>35</v>
      </c>
      <c r="AO354" s="29">
        <v>188</v>
      </c>
      <c r="AP354" s="29">
        <v>199.3</v>
      </c>
      <c r="AQ354" s="29">
        <v>201.2</v>
      </c>
      <c r="AR354" s="29">
        <v>180.2</v>
      </c>
      <c r="AS354" s="29">
        <v>199.1</v>
      </c>
      <c r="AT354" s="29">
        <v>192.4</v>
      </c>
      <c r="AU354" s="29">
        <v>190.9</v>
      </c>
      <c r="AV354" s="29">
        <v>198.5</v>
      </c>
      <c r="AW354" s="29">
        <v>185.9</v>
      </c>
      <c r="AX354" s="29">
        <v>181.6</v>
      </c>
      <c r="AY354" s="29">
        <f t="shared" si="11"/>
        <v>0.98088448026451736</v>
      </c>
      <c r="AZ354" s="29">
        <f t="shared" si="10"/>
        <v>0.43673443792293359</v>
      </c>
    </row>
    <row r="355" spans="1:52" x14ac:dyDescent="0.2">
      <c r="A355" s="47" t="s">
        <v>50</v>
      </c>
      <c r="B355" s="29" t="s">
        <v>393</v>
      </c>
      <c r="C355" s="29" t="s">
        <v>2211</v>
      </c>
      <c r="D355" s="29" t="s">
        <v>2212</v>
      </c>
      <c r="E355" s="29" t="s">
        <v>2213</v>
      </c>
      <c r="F355" s="29">
        <v>4.1011699999999998E-2</v>
      </c>
      <c r="G355" s="29">
        <v>2.5603399999999999E-3</v>
      </c>
      <c r="H355" s="29">
        <v>1</v>
      </c>
      <c r="I355" s="29">
        <v>1</v>
      </c>
      <c r="J355" s="29">
        <v>2</v>
      </c>
      <c r="K355" s="29" t="s">
        <v>392</v>
      </c>
      <c r="L355" s="29" t="s">
        <v>2214</v>
      </c>
      <c r="M355" s="29">
        <v>0</v>
      </c>
      <c r="N355" s="29">
        <v>2291.1352900000002</v>
      </c>
      <c r="O355" s="29">
        <v>0</v>
      </c>
      <c r="P355" s="29">
        <v>69.400000000000006</v>
      </c>
      <c r="Q355" s="29">
        <v>76.2</v>
      </c>
      <c r="R355" s="29">
        <v>10.8</v>
      </c>
      <c r="S355" s="29">
        <v>7.27</v>
      </c>
      <c r="T355" s="29" t="s">
        <v>51</v>
      </c>
      <c r="U355" s="29" t="s">
        <v>50</v>
      </c>
      <c r="V355" s="29" t="s">
        <v>50</v>
      </c>
      <c r="W355" s="29" t="s">
        <v>50</v>
      </c>
      <c r="X355" s="29" t="s">
        <v>50</v>
      </c>
      <c r="Y355" s="29" t="s">
        <v>50</v>
      </c>
      <c r="Z355" s="29" t="s">
        <v>50</v>
      </c>
      <c r="AA355" s="29" t="s">
        <v>50</v>
      </c>
      <c r="AB355" s="29" t="s">
        <v>50</v>
      </c>
      <c r="AC355" s="29" t="s">
        <v>50</v>
      </c>
      <c r="AD355" s="29" t="s">
        <v>50</v>
      </c>
      <c r="AE355" s="29" t="s">
        <v>50</v>
      </c>
      <c r="AF355" s="29" t="s">
        <v>56</v>
      </c>
      <c r="AG355" s="29">
        <v>-4.9800000000000004</v>
      </c>
      <c r="AH355" s="29">
        <v>-4.9800000000000004</v>
      </c>
      <c r="AI355" s="29">
        <v>7.427E-4</v>
      </c>
      <c r="AJ355" s="29">
        <v>1.0070000000000001E-2</v>
      </c>
      <c r="AK355" s="29">
        <v>1.2449999999999999E-2</v>
      </c>
      <c r="AL355" s="29">
        <v>0.1532</v>
      </c>
      <c r="AM355" s="29">
        <v>2.5099999999999998</v>
      </c>
      <c r="AN355" s="29">
        <v>1</v>
      </c>
      <c r="AO355" s="29">
        <v>71.099999999999994</v>
      </c>
      <c r="AP355" s="29">
        <v>83.5</v>
      </c>
      <c r="AQ355" s="29">
        <v>80.099999999999994</v>
      </c>
      <c r="AR355" s="29">
        <v>67.7</v>
      </c>
      <c r="AS355" s="29">
        <v>64.599999999999994</v>
      </c>
      <c r="AT355" s="29">
        <v>67.7</v>
      </c>
      <c r="AU355" s="29">
        <v>76.2</v>
      </c>
      <c r="AV355" s="29">
        <v>77.3</v>
      </c>
      <c r="AW355" s="29">
        <v>78.5</v>
      </c>
      <c r="AX355" s="29">
        <v>67.8</v>
      </c>
      <c r="AY355" s="29">
        <f t="shared" si="11"/>
        <v>1.0013623978201633</v>
      </c>
      <c r="AZ355" s="29">
        <f t="shared" si="10"/>
        <v>0.9762593633139045</v>
      </c>
    </row>
    <row r="356" spans="1:52" x14ac:dyDescent="0.2">
      <c r="A356" s="47" t="s">
        <v>56</v>
      </c>
      <c r="B356" s="29" t="s">
        <v>395</v>
      </c>
      <c r="C356" s="29" t="s">
        <v>2215</v>
      </c>
      <c r="D356" s="29" t="s">
        <v>1034</v>
      </c>
      <c r="E356" s="29" t="s">
        <v>2216</v>
      </c>
      <c r="F356" s="29">
        <v>0.36893399999999998</v>
      </c>
      <c r="G356" s="29">
        <v>3.03989E-2</v>
      </c>
      <c r="H356" s="29">
        <v>1</v>
      </c>
      <c r="I356" s="29">
        <v>1</v>
      </c>
      <c r="J356" s="29">
        <v>1</v>
      </c>
      <c r="K356" s="29" t="s">
        <v>394</v>
      </c>
      <c r="L356" s="29" t="s">
        <v>2217</v>
      </c>
      <c r="M356" s="29">
        <v>0</v>
      </c>
      <c r="N356" s="29">
        <v>2165.1763599999999</v>
      </c>
      <c r="O356" s="29">
        <v>0</v>
      </c>
      <c r="P356" s="29">
        <v>156.1</v>
      </c>
      <c r="Q356" s="29">
        <v>162.80000000000001</v>
      </c>
      <c r="R356" s="29">
        <v>4.33</v>
      </c>
      <c r="S356" s="29">
        <v>2.2599999999999998</v>
      </c>
      <c r="T356" s="29" t="s">
        <v>51</v>
      </c>
      <c r="U356" s="29" t="s">
        <v>50</v>
      </c>
      <c r="V356" s="29" t="s">
        <v>50</v>
      </c>
      <c r="W356" s="29" t="s">
        <v>50</v>
      </c>
      <c r="X356" s="29" t="s">
        <v>50</v>
      </c>
      <c r="Y356" s="29" t="s">
        <v>50</v>
      </c>
      <c r="Z356" s="29" t="s">
        <v>50</v>
      </c>
      <c r="AA356" s="29" t="s">
        <v>50</v>
      </c>
      <c r="AB356" s="29" t="s">
        <v>50</v>
      </c>
      <c r="AC356" s="29" t="s">
        <v>50</v>
      </c>
      <c r="AD356" s="29" t="s">
        <v>50</v>
      </c>
      <c r="AE356" s="29" t="s">
        <v>50</v>
      </c>
      <c r="AF356" s="29" t="s">
        <v>1003</v>
      </c>
      <c r="AG356" s="29">
        <v>13.63</v>
      </c>
      <c r="AH356" s="29">
        <v>13.63</v>
      </c>
      <c r="AI356" s="29">
        <v>9.7000000000000003E-3</v>
      </c>
      <c r="AJ356" s="29">
        <v>9.6030000000000004E-2</v>
      </c>
      <c r="AK356" s="29">
        <v>0.15129999999999999</v>
      </c>
      <c r="AL356" s="29">
        <v>0.90920000000000001</v>
      </c>
      <c r="AM356" s="29">
        <v>2.4700000000000002</v>
      </c>
      <c r="AN356" s="29">
        <v>9</v>
      </c>
      <c r="AO356" s="29">
        <v>162.9</v>
      </c>
      <c r="AP356" s="29">
        <v>144.9</v>
      </c>
      <c r="AQ356" s="29">
        <v>158.9</v>
      </c>
      <c r="AR356" s="29">
        <v>158.4</v>
      </c>
      <c r="AS356" s="29">
        <v>153.80000000000001</v>
      </c>
      <c r="AT356" s="29">
        <v>159.19999999999999</v>
      </c>
      <c r="AU356" s="29">
        <v>157.9</v>
      </c>
      <c r="AV356" s="29">
        <v>162.80000000000001</v>
      </c>
      <c r="AW356" s="29">
        <v>167.1</v>
      </c>
      <c r="AX356" s="29">
        <v>163.5</v>
      </c>
      <c r="AY356" s="29">
        <f t="shared" si="11"/>
        <v>1.0405700346642699</v>
      </c>
      <c r="AZ356" s="29">
        <f t="shared" si="10"/>
        <v>9.465825433714474E-2</v>
      </c>
    </row>
    <row r="357" spans="1:52" x14ac:dyDescent="0.2">
      <c r="A357" s="47" t="s">
        <v>50</v>
      </c>
      <c r="B357" s="29" t="s">
        <v>397</v>
      </c>
      <c r="C357" s="29" t="s">
        <v>2218</v>
      </c>
      <c r="D357" s="29" t="s">
        <v>2219</v>
      </c>
      <c r="E357" s="29" t="s">
        <v>2220</v>
      </c>
      <c r="F357" s="29">
        <v>4.1052800000000002E-3</v>
      </c>
      <c r="G357" s="29">
        <v>2.94152E-4</v>
      </c>
      <c r="H357" s="29">
        <v>1</v>
      </c>
      <c r="I357" s="29">
        <v>1</v>
      </c>
      <c r="J357" s="29">
        <v>1</v>
      </c>
      <c r="K357" s="29" t="s">
        <v>396</v>
      </c>
      <c r="L357" s="29" t="s">
        <v>2221</v>
      </c>
      <c r="M357" s="29">
        <v>0</v>
      </c>
      <c r="N357" s="29">
        <v>3031.4105500000001</v>
      </c>
      <c r="O357" s="29">
        <v>0</v>
      </c>
      <c r="P357" s="29">
        <v>36.4</v>
      </c>
      <c r="Q357" s="29">
        <v>35.299999999999997</v>
      </c>
      <c r="R357" s="29">
        <v>5.03</v>
      </c>
      <c r="S357" s="29">
        <v>7.54</v>
      </c>
      <c r="T357" s="29" t="s">
        <v>51</v>
      </c>
      <c r="U357" s="29" t="s">
        <v>50</v>
      </c>
      <c r="V357" s="29" t="s">
        <v>50</v>
      </c>
      <c r="W357" s="29" t="s">
        <v>50</v>
      </c>
      <c r="X357" s="29" t="s">
        <v>50</v>
      </c>
      <c r="Y357" s="29" t="s">
        <v>50</v>
      </c>
      <c r="Z357" s="29" t="s">
        <v>50</v>
      </c>
      <c r="AA357" s="29" t="s">
        <v>50</v>
      </c>
      <c r="AB357" s="29" t="s">
        <v>50</v>
      </c>
      <c r="AC357" s="29" t="s">
        <v>50</v>
      </c>
      <c r="AD357" s="29" t="s">
        <v>50</v>
      </c>
      <c r="AE357" s="29" t="s">
        <v>50</v>
      </c>
      <c r="AF357" s="29" t="s">
        <v>973</v>
      </c>
      <c r="AG357" s="29">
        <v>-4.41</v>
      </c>
      <c r="AH357" s="29" t="s">
        <v>51</v>
      </c>
      <c r="AI357" s="29">
        <v>9.1570000000000006E-5</v>
      </c>
      <c r="AJ357" s="29" t="s">
        <v>51</v>
      </c>
      <c r="AK357" s="29">
        <v>9.4289999999999999E-4</v>
      </c>
      <c r="AL357" s="29" t="s">
        <v>51</v>
      </c>
      <c r="AM357" s="29" t="s">
        <v>51</v>
      </c>
      <c r="AN357" s="29">
        <v>5</v>
      </c>
      <c r="AO357" s="29">
        <v>35.6</v>
      </c>
      <c r="AP357" s="29">
        <v>38.799999999999997</v>
      </c>
      <c r="AQ357" s="29">
        <v>38.4</v>
      </c>
      <c r="AR357" s="29">
        <v>35.6</v>
      </c>
      <c r="AS357" s="29">
        <v>37.200000000000003</v>
      </c>
      <c r="AT357" s="29">
        <v>35.1</v>
      </c>
      <c r="AU357" s="29">
        <v>41.4</v>
      </c>
      <c r="AV357" s="29">
        <v>35.299999999999997</v>
      </c>
      <c r="AW357" s="29">
        <v>35.799999999999997</v>
      </c>
      <c r="AX357" s="29">
        <v>35</v>
      </c>
      <c r="AY357" s="29">
        <f t="shared" si="11"/>
        <v>0.98383620689655149</v>
      </c>
      <c r="AZ357" s="29">
        <f t="shared" si="10"/>
        <v>0.57809360534764842</v>
      </c>
    </row>
    <row r="358" spans="1:52" x14ac:dyDescent="0.2">
      <c r="A358" s="47" t="s">
        <v>56</v>
      </c>
      <c r="B358" s="29" t="s">
        <v>399</v>
      </c>
      <c r="C358" s="29" t="s">
        <v>2222</v>
      </c>
      <c r="D358" s="29" t="s">
        <v>2223</v>
      </c>
      <c r="E358" s="29" t="s">
        <v>2224</v>
      </c>
      <c r="F358" s="29">
        <v>0.48306100000000002</v>
      </c>
      <c r="G358" s="29">
        <v>4.5813199999999998E-2</v>
      </c>
      <c r="H358" s="29">
        <v>1</v>
      </c>
      <c r="I358" s="29">
        <v>1</v>
      </c>
      <c r="J358" s="29">
        <v>2</v>
      </c>
      <c r="K358" s="29" t="s">
        <v>398</v>
      </c>
      <c r="L358" s="29" t="s">
        <v>2225</v>
      </c>
      <c r="M358" s="29">
        <v>0</v>
      </c>
      <c r="N358" s="29">
        <v>1147.57925</v>
      </c>
      <c r="O358" s="29">
        <v>0</v>
      </c>
      <c r="P358" s="29">
        <v>164</v>
      </c>
      <c r="Q358" s="29">
        <v>150.69999999999999</v>
      </c>
      <c r="R358" s="29">
        <v>15.82</v>
      </c>
      <c r="S358" s="29">
        <v>16.32</v>
      </c>
      <c r="T358" s="29" t="s">
        <v>51</v>
      </c>
      <c r="U358" s="29" t="s">
        <v>56</v>
      </c>
      <c r="V358" s="29" t="s">
        <v>56</v>
      </c>
      <c r="W358" s="29" t="s">
        <v>56</v>
      </c>
      <c r="X358" s="29" t="s">
        <v>56</v>
      </c>
      <c r="Y358" s="29" t="s">
        <v>56</v>
      </c>
      <c r="Z358" s="29" t="s">
        <v>56</v>
      </c>
      <c r="AA358" s="29" t="s">
        <v>56</v>
      </c>
      <c r="AB358" s="29" t="s">
        <v>56</v>
      </c>
      <c r="AC358" s="29" t="s">
        <v>56</v>
      </c>
      <c r="AD358" s="29" t="s">
        <v>56</v>
      </c>
      <c r="AE358" s="29" t="s">
        <v>56</v>
      </c>
      <c r="AF358" s="29" t="s">
        <v>56</v>
      </c>
      <c r="AG358" s="29">
        <v>0.23</v>
      </c>
      <c r="AH358" s="29">
        <v>0.23</v>
      </c>
      <c r="AI358" s="29">
        <v>1.47E-2</v>
      </c>
      <c r="AJ358" s="29">
        <v>4.3479999999999998E-2</v>
      </c>
      <c r="AK358" s="29">
        <v>0.2046</v>
      </c>
      <c r="AL358" s="29">
        <v>0.49</v>
      </c>
      <c r="AM358" s="29">
        <v>1.94</v>
      </c>
      <c r="AN358" s="29">
        <v>8</v>
      </c>
      <c r="AO358" s="29">
        <v>161.30000000000001</v>
      </c>
      <c r="AP358" s="29">
        <v>139</v>
      </c>
      <c r="AQ358" s="29">
        <v>131.5</v>
      </c>
      <c r="AR358" s="29">
        <v>168.7</v>
      </c>
      <c r="AS358" s="29">
        <v>203.9</v>
      </c>
      <c r="AT358" s="29">
        <v>116</v>
      </c>
      <c r="AU358" s="29">
        <v>122.8</v>
      </c>
      <c r="AV358" s="29">
        <v>150.69999999999999</v>
      </c>
      <c r="AW358" s="29">
        <v>157.5</v>
      </c>
      <c r="AX358" s="29">
        <v>171.1</v>
      </c>
      <c r="AY358" s="29">
        <f t="shared" si="11"/>
        <v>0.89271506713078075</v>
      </c>
      <c r="AZ358" s="29">
        <f t="shared" si="10"/>
        <v>0.18986365233478714</v>
      </c>
    </row>
    <row r="359" spans="1:52" x14ac:dyDescent="0.2">
      <c r="A359" s="47" t="s">
        <v>56</v>
      </c>
      <c r="B359" s="29" t="s">
        <v>401</v>
      </c>
      <c r="C359" s="29" t="s">
        <v>2226</v>
      </c>
      <c r="D359" s="29" t="s">
        <v>2227</v>
      </c>
      <c r="E359" s="29" t="s">
        <v>2228</v>
      </c>
      <c r="F359" s="29">
        <v>0.27203899999999998</v>
      </c>
      <c r="G359" s="29">
        <v>2.0472799999999999E-2</v>
      </c>
      <c r="H359" s="29">
        <v>1</v>
      </c>
      <c r="I359" s="29">
        <v>2</v>
      </c>
      <c r="J359" s="29">
        <v>2</v>
      </c>
      <c r="K359" s="29" t="s">
        <v>400</v>
      </c>
      <c r="L359" s="29" t="s">
        <v>2229</v>
      </c>
      <c r="M359" s="29">
        <v>0</v>
      </c>
      <c r="N359" s="29">
        <v>1287.6742099999999</v>
      </c>
      <c r="O359" s="29">
        <v>0</v>
      </c>
      <c r="P359" s="29">
        <v>108.1</v>
      </c>
      <c r="Q359" s="29">
        <v>119</v>
      </c>
      <c r="R359" s="29">
        <v>25.65</v>
      </c>
      <c r="S359" s="29">
        <v>22.22</v>
      </c>
      <c r="T359" s="29" t="s">
        <v>51</v>
      </c>
      <c r="U359" s="29" t="s">
        <v>50</v>
      </c>
      <c r="V359" s="29" t="s">
        <v>50</v>
      </c>
      <c r="W359" s="29" t="s">
        <v>50</v>
      </c>
      <c r="X359" s="29" t="s">
        <v>50</v>
      </c>
      <c r="Y359" s="29" t="s">
        <v>50</v>
      </c>
      <c r="Z359" s="29" t="s">
        <v>50</v>
      </c>
      <c r="AA359" s="29" t="s">
        <v>50</v>
      </c>
      <c r="AB359" s="29" t="s">
        <v>50</v>
      </c>
      <c r="AC359" s="29" t="s">
        <v>50</v>
      </c>
      <c r="AD359" s="29" t="s">
        <v>50</v>
      </c>
      <c r="AE359" s="29" t="s">
        <v>56</v>
      </c>
      <c r="AF359" s="29" t="s">
        <v>50</v>
      </c>
      <c r="AG359" s="29">
        <v>0.17</v>
      </c>
      <c r="AH359" s="29">
        <v>0.17</v>
      </c>
      <c r="AI359" s="29">
        <v>1.242E-2</v>
      </c>
      <c r="AJ359" s="29">
        <v>6.5399999999999998E-3</v>
      </c>
      <c r="AK359" s="29">
        <v>0.1807</v>
      </c>
      <c r="AL359" s="29">
        <v>9.7140000000000004E-2</v>
      </c>
      <c r="AM359" s="29">
        <v>1.91</v>
      </c>
      <c r="AN359" s="29">
        <v>6</v>
      </c>
      <c r="AO359" s="29">
        <v>92.1</v>
      </c>
      <c r="AP359" s="29">
        <v>152.80000000000001</v>
      </c>
      <c r="AQ359" s="29">
        <v>113.6</v>
      </c>
      <c r="AR359" s="29">
        <v>102.9</v>
      </c>
      <c r="AS359" s="29">
        <v>78.099999999999994</v>
      </c>
      <c r="AT359" s="29">
        <v>119</v>
      </c>
      <c r="AU359" s="29">
        <v>93.3</v>
      </c>
      <c r="AV359" s="29">
        <v>133.6</v>
      </c>
      <c r="AW359" s="29">
        <v>168.8</v>
      </c>
      <c r="AX359" s="29">
        <v>114.8</v>
      </c>
      <c r="AY359" s="29">
        <f t="shared" si="11"/>
        <v>1.1668211306765524</v>
      </c>
      <c r="AZ359" s="29">
        <f t="shared" si="10"/>
        <v>0.43760585394413942</v>
      </c>
    </row>
    <row r="360" spans="1:52" x14ac:dyDescent="0.2">
      <c r="A360" s="47" t="s">
        <v>56</v>
      </c>
      <c r="B360" s="29" t="s">
        <v>403</v>
      </c>
      <c r="C360" s="29" t="s">
        <v>2230</v>
      </c>
      <c r="D360" s="29" t="s">
        <v>2231</v>
      </c>
      <c r="E360" s="29" t="s">
        <v>2232</v>
      </c>
      <c r="F360" s="29">
        <v>0.40459699999999998</v>
      </c>
      <c r="G360" s="29">
        <v>3.5003399999999997E-2</v>
      </c>
      <c r="H360" s="29">
        <v>1</v>
      </c>
      <c r="I360" s="29">
        <v>3</v>
      </c>
      <c r="J360" s="29">
        <v>1</v>
      </c>
      <c r="K360" s="29" t="s">
        <v>402</v>
      </c>
      <c r="L360" s="29" t="s">
        <v>2233</v>
      </c>
      <c r="M360" s="29">
        <v>0</v>
      </c>
      <c r="N360" s="29">
        <v>2234.1738700000001</v>
      </c>
      <c r="O360" s="29">
        <v>0</v>
      </c>
      <c r="P360" s="29">
        <v>6.6</v>
      </c>
      <c r="Q360" s="29">
        <v>5.5</v>
      </c>
      <c r="R360" s="29">
        <v>24.18</v>
      </c>
      <c r="S360" s="29">
        <v>19.02</v>
      </c>
      <c r="T360" s="29" t="s">
        <v>51</v>
      </c>
      <c r="U360" s="29" t="s">
        <v>56</v>
      </c>
      <c r="V360" s="29" t="s">
        <v>56</v>
      </c>
      <c r="W360" s="29" t="s">
        <v>56</v>
      </c>
      <c r="X360" s="29" t="s">
        <v>56</v>
      </c>
      <c r="Y360" s="29" t="s">
        <v>56</v>
      </c>
      <c r="Z360" s="29" t="s">
        <v>56</v>
      </c>
      <c r="AA360" s="29" t="s">
        <v>56</v>
      </c>
      <c r="AB360" s="29" t="s">
        <v>56</v>
      </c>
      <c r="AC360" s="29" t="s">
        <v>56</v>
      </c>
      <c r="AD360" s="29" t="s">
        <v>56</v>
      </c>
      <c r="AE360" s="29" t="s">
        <v>1003</v>
      </c>
      <c r="AF360" s="29" t="s">
        <v>56</v>
      </c>
      <c r="AG360" s="29">
        <v>12.67</v>
      </c>
      <c r="AH360" s="29">
        <v>-8.76</v>
      </c>
      <c r="AI360" s="29">
        <v>0.2681</v>
      </c>
      <c r="AJ360" s="29">
        <v>1.12E-2</v>
      </c>
      <c r="AK360" s="29">
        <v>1</v>
      </c>
      <c r="AL360" s="29">
        <v>0.16930000000000001</v>
      </c>
      <c r="AM360" s="29">
        <v>0.94</v>
      </c>
      <c r="AN360" s="29">
        <v>0</v>
      </c>
      <c r="AO360" s="29">
        <v>8.1999999999999993</v>
      </c>
      <c r="AP360" s="29">
        <v>7.1</v>
      </c>
      <c r="AQ360" s="29">
        <v>4.5</v>
      </c>
      <c r="AR360" s="29">
        <v>6.1</v>
      </c>
      <c r="AS360" s="29">
        <v>4.5</v>
      </c>
      <c r="AT360" s="29">
        <v>5.2</v>
      </c>
      <c r="AU360" s="29">
        <v>3.7</v>
      </c>
      <c r="AV360" s="29">
        <v>5.6</v>
      </c>
      <c r="AW360" s="29">
        <v>5.5</v>
      </c>
      <c r="AX360" s="29">
        <v>6.5</v>
      </c>
      <c r="AY360" s="29">
        <f t="shared" si="11"/>
        <v>0.87171052631578938</v>
      </c>
      <c r="AZ360" s="29">
        <f t="shared" si="10"/>
        <v>0.50805990155010772</v>
      </c>
    </row>
    <row r="361" spans="1:52" x14ac:dyDescent="0.2">
      <c r="A361" s="47" t="s">
        <v>56</v>
      </c>
      <c r="B361" s="29" t="s">
        <v>405</v>
      </c>
      <c r="C361" s="29" t="s">
        <v>2234</v>
      </c>
      <c r="D361" s="29" t="s">
        <v>2235</v>
      </c>
      <c r="E361" s="29" t="s">
        <v>2236</v>
      </c>
      <c r="F361" s="29">
        <v>0.22107099999999999</v>
      </c>
      <c r="G361" s="29">
        <v>1.6229199999999999E-2</v>
      </c>
      <c r="H361" s="29">
        <v>1</v>
      </c>
      <c r="I361" s="29">
        <v>1</v>
      </c>
      <c r="J361" s="29">
        <v>1</v>
      </c>
      <c r="K361" s="29" t="s">
        <v>404</v>
      </c>
      <c r="L361" s="29" t="s">
        <v>2237</v>
      </c>
      <c r="M361" s="29">
        <v>0</v>
      </c>
      <c r="N361" s="29">
        <v>2309.1094699999999</v>
      </c>
      <c r="O361" s="29">
        <v>0</v>
      </c>
      <c r="P361" s="29">
        <v>40.200000000000003</v>
      </c>
      <c r="Q361" s="29">
        <v>40.6</v>
      </c>
      <c r="R361" s="29">
        <v>16.14</v>
      </c>
      <c r="S361" s="29">
        <v>12.49</v>
      </c>
      <c r="T361" s="29" t="s">
        <v>51</v>
      </c>
      <c r="U361" s="29" t="s">
        <v>50</v>
      </c>
      <c r="V361" s="29" t="s">
        <v>50</v>
      </c>
      <c r="W361" s="29" t="s">
        <v>50</v>
      </c>
      <c r="X361" s="29" t="s">
        <v>50</v>
      </c>
      <c r="Y361" s="29" t="s">
        <v>50</v>
      </c>
      <c r="Z361" s="29" t="s">
        <v>50</v>
      </c>
      <c r="AA361" s="29" t="s">
        <v>50</v>
      </c>
      <c r="AB361" s="29" t="s">
        <v>50</v>
      </c>
      <c r="AC361" s="29" t="s">
        <v>50</v>
      </c>
      <c r="AD361" s="29" t="s">
        <v>50</v>
      </c>
      <c r="AE361" s="29" t="s">
        <v>50</v>
      </c>
      <c r="AF361" s="29" t="s">
        <v>973</v>
      </c>
      <c r="AG361" s="29">
        <v>2.08</v>
      </c>
      <c r="AH361" s="29" t="s">
        <v>51</v>
      </c>
      <c r="AI361" s="29">
        <v>4.927E-3</v>
      </c>
      <c r="AJ361" s="29" t="s">
        <v>51</v>
      </c>
      <c r="AK361" s="29">
        <v>8.3769999999999997E-2</v>
      </c>
      <c r="AL361" s="29" t="s">
        <v>51</v>
      </c>
      <c r="AM361" s="29" t="s">
        <v>51</v>
      </c>
      <c r="AN361" s="29">
        <v>3</v>
      </c>
      <c r="AO361" s="29">
        <v>54.3</v>
      </c>
      <c r="AP361" s="29">
        <v>41.4</v>
      </c>
      <c r="AQ361" s="29">
        <v>39.1</v>
      </c>
      <c r="AR361" s="29">
        <v>36.1</v>
      </c>
      <c r="AS361" s="29">
        <v>41.3</v>
      </c>
      <c r="AT361" s="29">
        <v>49.3</v>
      </c>
      <c r="AU361" s="29">
        <v>40.6</v>
      </c>
      <c r="AV361" s="29">
        <v>37.5</v>
      </c>
      <c r="AW361" s="29">
        <v>40</v>
      </c>
      <c r="AX361" s="29">
        <v>48.7</v>
      </c>
      <c r="AY361" s="29">
        <f t="shared" si="11"/>
        <v>1.0183788878416591</v>
      </c>
      <c r="AZ361" s="29">
        <f t="shared" si="10"/>
        <v>0.73868020812542756</v>
      </c>
    </row>
    <row r="362" spans="1:52" x14ac:dyDescent="0.2">
      <c r="A362" s="47" t="s">
        <v>50</v>
      </c>
      <c r="B362" s="29" t="s">
        <v>407</v>
      </c>
      <c r="C362" s="29" t="s">
        <v>2238</v>
      </c>
      <c r="D362" s="29" t="s">
        <v>2239</v>
      </c>
      <c r="E362" s="29" t="s">
        <v>2240</v>
      </c>
      <c r="F362" s="29">
        <v>3.3898999999999999E-6</v>
      </c>
      <c r="G362" s="29">
        <v>0</v>
      </c>
      <c r="H362" s="29">
        <v>1</v>
      </c>
      <c r="I362" s="29">
        <v>2</v>
      </c>
      <c r="J362" s="29">
        <v>2</v>
      </c>
      <c r="K362" s="29" t="s">
        <v>406</v>
      </c>
      <c r="L362" s="29" t="s">
        <v>2241</v>
      </c>
      <c r="M362" s="29">
        <v>0</v>
      </c>
      <c r="N362" s="29">
        <v>2767.44758</v>
      </c>
      <c r="O362" s="29">
        <v>0</v>
      </c>
      <c r="P362" s="29" t="s">
        <v>51</v>
      </c>
      <c r="Q362" s="29" t="s">
        <v>51</v>
      </c>
      <c r="R362" s="29" t="s">
        <v>51</v>
      </c>
      <c r="S362" s="29" t="s">
        <v>51</v>
      </c>
      <c r="T362" s="29" t="s">
        <v>982</v>
      </c>
      <c r="U362" s="29" t="s">
        <v>50</v>
      </c>
      <c r="V362" s="29" t="s">
        <v>50</v>
      </c>
      <c r="W362" s="29" t="s">
        <v>50</v>
      </c>
      <c r="X362" s="29" t="s">
        <v>50</v>
      </c>
      <c r="Y362" s="29" t="s">
        <v>50</v>
      </c>
      <c r="Z362" s="29" t="s">
        <v>50</v>
      </c>
      <c r="AA362" s="29" t="s">
        <v>50</v>
      </c>
      <c r="AB362" s="29" t="s">
        <v>50</v>
      </c>
      <c r="AC362" s="29" t="s">
        <v>50</v>
      </c>
      <c r="AD362" s="29" t="s">
        <v>50</v>
      </c>
      <c r="AE362" s="29" t="s">
        <v>50</v>
      </c>
      <c r="AF362" s="29" t="s">
        <v>50</v>
      </c>
      <c r="AG362" s="29">
        <v>0.6</v>
      </c>
      <c r="AH362" s="29">
        <v>0.6</v>
      </c>
      <c r="AI362" s="29">
        <v>0</v>
      </c>
      <c r="AJ362" s="29">
        <v>0</v>
      </c>
      <c r="AK362" s="29">
        <v>3.3690000000000001E-7</v>
      </c>
      <c r="AL362" s="29">
        <v>6.5660000000000003E-6</v>
      </c>
      <c r="AM362" s="29">
        <v>4.28</v>
      </c>
      <c r="AN362" s="29">
        <v>31</v>
      </c>
      <c r="AO362" s="29" t="s">
        <v>51</v>
      </c>
      <c r="AP362" s="29" t="s">
        <v>51</v>
      </c>
      <c r="AQ362" s="29" t="s">
        <v>51</v>
      </c>
      <c r="AR362" s="29" t="s">
        <v>51</v>
      </c>
      <c r="AS362" s="29" t="s">
        <v>51</v>
      </c>
      <c r="AT362" s="29" t="s">
        <v>51</v>
      </c>
      <c r="AU362" s="29" t="s">
        <v>51</v>
      </c>
      <c r="AV362" s="29" t="s">
        <v>51</v>
      </c>
      <c r="AW362" s="29" t="s">
        <v>51</v>
      </c>
      <c r="AX362" s="29" t="s">
        <v>51</v>
      </c>
      <c r="AY362" s="29" t="e">
        <f t="shared" si="11"/>
        <v>#DIV/0!</v>
      </c>
      <c r="AZ362" s="29" t="e">
        <f t="shared" si="10"/>
        <v>#DIV/0!</v>
      </c>
    </row>
    <row r="363" spans="1:52" x14ac:dyDescent="0.2">
      <c r="A363" s="47" t="s">
        <v>50</v>
      </c>
      <c r="B363" s="29" t="s">
        <v>409</v>
      </c>
      <c r="C363" s="29" t="s">
        <v>2242</v>
      </c>
      <c r="D363" s="29" t="s">
        <v>2243</v>
      </c>
      <c r="E363" s="29" t="s">
        <v>2244</v>
      </c>
      <c r="F363" s="29">
        <v>4.9301700000000003E-7</v>
      </c>
      <c r="G363" s="29">
        <v>0</v>
      </c>
      <c r="H363" s="29">
        <v>1</v>
      </c>
      <c r="I363" s="29">
        <v>3</v>
      </c>
      <c r="J363" s="29">
        <v>2</v>
      </c>
      <c r="K363" s="29" t="s">
        <v>408</v>
      </c>
      <c r="L363" s="29" t="s">
        <v>2245</v>
      </c>
      <c r="M363" s="29">
        <v>1</v>
      </c>
      <c r="N363" s="29">
        <v>3445.8206599999999</v>
      </c>
      <c r="O363" s="29">
        <v>0</v>
      </c>
      <c r="P363" s="29">
        <v>48.1</v>
      </c>
      <c r="Q363" s="29">
        <v>49.4</v>
      </c>
      <c r="R363" s="29">
        <v>15.05</v>
      </c>
      <c r="S363" s="29">
        <v>19.14</v>
      </c>
      <c r="T363" s="29" t="s">
        <v>51</v>
      </c>
      <c r="U363" s="29" t="s">
        <v>50</v>
      </c>
      <c r="V363" s="29" t="s">
        <v>50</v>
      </c>
      <c r="W363" s="29" t="s">
        <v>50</v>
      </c>
      <c r="X363" s="29" t="s">
        <v>50</v>
      </c>
      <c r="Y363" s="29" t="s">
        <v>50</v>
      </c>
      <c r="Z363" s="29" t="s">
        <v>50</v>
      </c>
      <c r="AA363" s="29" t="s">
        <v>50</v>
      </c>
      <c r="AB363" s="29" t="s">
        <v>50</v>
      </c>
      <c r="AC363" s="29" t="s">
        <v>50</v>
      </c>
      <c r="AD363" s="29" t="s">
        <v>50</v>
      </c>
      <c r="AE363" s="29" t="s">
        <v>50</v>
      </c>
      <c r="AF363" s="29" t="s">
        <v>50</v>
      </c>
      <c r="AG363" s="29">
        <v>3.75</v>
      </c>
      <c r="AH363" s="29">
        <v>3.75</v>
      </c>
      <c r="AI363" s="29">
        <v>0</v>
      </c>
      <c r="AJ363" s="29">
        <v>0</v>
      </c>
      <c r="AK363" s="29">
        <v>9.4969999999999996E-8</v>
      </c>
      <c r="AL363" s="29">
        <v>1.2439999999999999E-8</v>
      </c>
      <c r="AM363" s="29">
        <v>5.88</v>
      </c>
      <c r="AN363" s="29">
        <v>31</v>
      </c>
      <c r="AO363" s="29">
        <v>51.1</v>
      </c>
      <c r="AP363" s="29">
        <v>39.6</v>
      </c>
      <c r="AQ363" s="29">
        <v>54.8</v>
      </c>
      <c r="AR363" s="29">
        <v>45.3</v>
      </c>
      <c r="AS363" s="29">
        <v>37.6</v>
      </c>
      <c r="AT363" s="29">
        <v>39.5</v>
      </c>
      <c r="AU363" s="29">
        <v>49.4</v>
      </c>
      <c r="AV363" s="29">
        <v>51.5</v>
      </c>
      <c r="AW363" s="29">
        <v>61.2</v>
      </c>
      <c r="AX363" s="29">
        <v>39.200000000000003</v>
      </c>
      <c r="AY363" s="29">
        <f t="shared" si="11"/>
        <v>1.054290718038529</v>
      </c>
      <c r="AZ363" s="29">
        <f t="shared" si="10"/>
        <v>0.63452529510222033</v>
      </c>
    </row>
    <row r="364" spans="1:52" x14ac:dyDescent="0.2">
      <c r="A364" s="47" t="s">
        <v>50</v>
      </c>
      <c r="B364" s="29" t="s">
        <v>409</v>
      </c>
      <c r="C364" s="29" t="s">
        <v>2246</v>
      </c>
      <c r="D364" s="29" t="s">
        <v>2247</v>
      </c>
      <c r="E364" s="29" t="s">
        <v>2248</v>
      </c>
      <c r="F364" s="29">
        <v>1.0451500000000001E-2</v>
      </c>
      <c r="G364" s="29">
        <v>5.4020900000000005E-4</v>
      </c>
      <c r="H364" s="29">
        <v>1</v>
      </c>
      <c r="I364" s="29">
        <v>2</v>
      </c>
      <c r="J364" s="29">
        <v>14</v>
      </c>
      <c r="K364" s="29" t="s">
        <v>408</v>
      </c>
      <c r="L364" s="29" t="s">
        <v>2249</v>
      </c>
      <c r="M364" s="29">
        <v>0</v>
      </c>
      <c r="N364" s="29">
        <v>2314.3957799999998</v>
      </c>
      <c r="O364" s="29">
        <v>0</v>
      </c>
      <c r="P364" s="29">
        <v>1034.5</v>
      </c>
      <c r="Q364" s="29">
        <v>1044.5</v>
      </c>
      <c r="R364" s="29">
        <v>5.25</v>
      </c>
      <c r="S364" s="29">
        <v>5.54</v>
      </c>
      <c r="T364" s="29" t="s">
        <v>51</v>
      </c>
      <c r="U364" s="29" t="s">
        <v>50</v>
      </c>
      <c r="V364" s="29" t="s">
        <v>50</v>
      </c>
      <c r="W364" s="29" t="s">
        <v>50</v>
      </c>
      <c r="X364" s="29" t="s">
        <v>50</v>
      </c>
      <c r="Y364" s="29" t="s">
        <v>50</v>
      </c>
      <c r="Z364" s="29" t="s">
        <v>50</v>
      </c>
      <c r="AA364" s="29" t="s">
        <v>50</v>
      </c>
      <c r="AB364" s="29" t="s">
        <v>50</v>
      </c>
      <c r="AC364" s="29" t="s">
        <v>50</v>
      </c>
      <c r="AD364" s="29" t="s">
        <v>50</v>
      </c>
      <c r="AE364" s="29" t="s">
        <v>50</v>
      </c>
      <c r="AF364" s="29" t="s">
        <v>50</v>
      </c>
      <c r="AG364" s="29">
        <v>0.57999999999999996</v>
      </c>
      <c r="AH364" s="29">
        <v>2.2799999999999998</v>
      </c>
      <c r="AI364" s="29">
        <v>2.8959999999999999E-4</v>
      </c>
      <c r="AJ364" s="29">
        <v>1.2559999999999999E-4</v>
      </c>
      <c r="AK364" s="29">
        <v>5.6849999999999999E-3</v>
      </c>
      <c r="AL364" s="29">
        <v>1.6999999999999999E-3</v>
      </c>
      <c r="AM364" s="29">
        <v>3.45</v>
      </c>
      <c r="AN364" s="29">
        <v>5</v>
      </c>
      <c r="AO364" s="29">
        <v>1079.3</v>
      </c>
      <c r="AP364" s="29">
        <v>973.6</v>
      </c>
      <c r="AQ364" s="29">
        <v>1010.1</v>
      </c>
      <c r="AR364" s="29">
        <v>956.3</v>
      </c>
      <c r="AS364" s="29">
        <v>1059.5</v>
      </c>
      <c r="AT364" s="29">
        <v>1034</v>
      </c>
      <c r="AU364" s="29">
        <v>1044.5</v>
      </c>
      <c r="AV364" s="29">
        <v>1010.6</v>
      </c>
      <c r="AW364" s="29">
        <v>1047.5999999999999</v>
      </c>
      <c r="AX364" s="29">
        <v>1161.5</v>
      </c>
      <c r="AY364" s="29">
        <f t="shared" si="11"/>
        <v>1.0431991809088761</v>
      </c>
      <c r="AZ364" s="29">
        <f t="shared" si="10"/>
        <v>0.19789072482651721</v>
      </c>
    </row>
    <row r="365" spans="1:52" x14ac:dyDescent="0.2">
      <c r="A365" s="47" t="s">
        <v>50</v>
      </c>
      <c r="B365" s="29" t="s">
        <v>411</v>
      </c>
      <c r="C365" s="29" t="s">
        <v>2250</v>
      </c>
      <c r="D365" s="29" t="s">
        <v>2251</v>
      </c>
      <c r="E365" s="29" t="s">
        <v>2252</v>
      </c>
      <c r="F365" s="29">
        <v>1.57723E-3</v>
      </c>
      <c r="G365" s="29">
        <v>1.7058500000000001E-4</v>
      </c>
      <c r="H365" s="29">
        <v>1</v>
      </c>
      <c r="I365" s="29">
        <v>6</v>
      </c>
      <c r="J365" s="29">
        <v>4</v>
      </c>
      <c r="K365" s="29" t="s">
        <v>410</v>
      </c>
      <c r="L365" s="29" t="s">
        <v>2253</v>
      </c>
      <c r="M365" s="29">
        <v>0</v>
      </c>
      <c r="N365" s="29">
        <v>2103.2577999999999</v>
      </c>
      <c r="O365" s="29">
        <v>0</v>
      </c>
      <c r="P365" s="29">
        <v>454.7</v>
      </c>
      <c r="Q365" s="29">
        <v>449.9</v>
      </c>
      <c r="R365" s="29">
        <v>6.44</v>
      </c>
      <c r="S365" s="29">
        <v>6.45</v>
      </c>
      <c r="T365" s="29" t="s">
        <v>51</v>
      </c>
      <c r="U365" s="29" t="s">
        <v>50</v>
      </c>
      <c r="V365" s="29" t="s">
        <v>50</v>
      </c>
      <c r="W365" s="29" t="s">
        <v>50</v>
      </c>
      <c r="X365" s="29" t="s">
        <v>50</v>
      </c>
      <c r="Y365" s="29" t="s">
        <v>50</v>
      </c>
      <c r="Z365" s="29" t="s">
        <v>50</v>
      </c>
      <c r="AA365" s="29" t="s">
        <v>50</v>
      </c>
      <c r="AB365" s="29" t="s">
        <v>50</v>
      </c>
      <c r="AC365" s="29" t="s">
        <v>50</v>
      </c>
      <c r="AD365" s="29" t="s">
        <v>50</v>
      </c>
      <c r="AE365" s="29" t="s">
        <v>50</v>
      </c>
      <c r="AF365" s="29" t="s">
        <v>50</v>
      </c>
      <c r="AG365" s="29">
        <v>0.1</v>
      </c>
      <c r="AH365" s="29">
        <v>0.89</v>
      </c>
      <c r="AI365" s="29">
        <v>3.8470000000000003E-5</v>
      </c>
      <c r="AJ365" s="29">
        <v>6.5500000000000006E-5</v>
      </c>
      <c r="AK365" s="29">
        <v>3.257E-4</v>
      </c>
      <c r="AL365" s="29">
        <v>1.01E-3</v>
      </c>
      <c r="AM365" s="29">
        <v>3.43</v>
      </c>
      <c r="AN365" s="29">
        <v>2</v>
      </c>
      <c r="AO365" s="29">
        <v>462</v>
      </c>
      <c r="AP365" s="29">
        <v>418.8</v>
      </c>
      <c r="AQ365" s="29">
        <v>474.5</v>
      </c>
      <c r="AR365" s="29">
        <v>424.9</v>
      </c>
      <c r="AS365" s="29">
        <v>447.5</v>
      </c>
      <c r="AT365" s="29">
        <v>430.2</v>
      </c>
      <c r="AU365" s="29">
        <v>483.4</v>
      </c>
      <c r="AV365" s="29">
        <v>449.9</v>
      </c>
      <c r="AW365" s="29">
        <v>500.8</v>
      </c>
      <c r="AX365" s="29">
        <v>441.5</v>
      </c>
      <c r="AY365" s="29">
        <f t="shared" si="11"/>
        <v>1.0350585805988239</v>
      </c>
      <c r="AZ365" s="29">
        <f t="shared" si="10"/>
        <v>0.53035739296797024</v>
      </c>
    </row>
    <row r="366" spans="1:52" x14ac:dyDescent="0.2">
      <c r="A366" s="47" t="s">
        <v>50</v>
      </c>
      <c r="B366" s="29" t="s">
        <v>411</v>
      </c>
      <c r="C366" s="29" t="s">
        <v>2254</v>
      </c>
      <c r="D366" s="29" t="s">
        <v>2255</v>
      </c>
      <c r="E366" s="29" t="s">
        <v>2256</v>
      </c>
      <c r="F366" s="29">
        <v>2.3802500000000001E-2</v>
      </c>
      <c r="G366" s="29">
        <v>1.07996E-3</v>
      </c>
      <c r="H366" s="29">
        <v>1</v>
      </c>
      <c r="I366" s="29">
        <v>5</v>
      </c>
      <c r="J366" s="29">
        <v>4</v>
      </c>
      <c r="K366" s="29" t="s">
        <v>410</v>
      </c>
      <c r="L366" s="29" t="s">
        <v>2257</v>
      </c>
      <c r="M366" s="29">
        <v>1</v>
      </c>
      <c r="N366" s="29">
        <v>3662.8866899999998</v>
      </c>
      <c r="O366" s="29">
        <v>0</v>
      </c>
      <c r="P366" s="29" t="s">
        <v>51</v>
      </c>
      <c r="Q366" s="29" t="s">
        <v>51</v>
      </c>
      <c r="R366" s="29" t="s">
        <v>51</v>
      </c>
      <c r="S366" s="29" t="s">
        <v>51</v>
      </c>
      <c r="T366" s="29" t="s">
        <v>982</v>
      </c>
      <c r="U366" s="29" t="s">
        <v>50</v>
      </c>
      <c r="V366" s="29" t="s">
        <v>50</v>
      </c>
      <c r="W366" s="29" t="s">
        <v>50</v>
      </c>
      <c r="X366" s="29" t="s">
        <v>50</v>
      </c>
      <c r="Y366" s="29" t="s">
        <v>50</v>
      </c>
      <c r="Z366" s="29" t="s">
        <v>50</v>
      </c>
      <c r="AA366" s="29" t="s">
        <v>50</v>
      </c>
      <c r="AB366" s="29" t="s">
        <v>50</v>
      </c>
      <c r="AC366" s="29" t="s">
        <v>50</v>
      </c>
      <c r="AD366" s="29" t="s">
        <v>50</v>
      </c>
      <c r="AE366" s="29" t="s">
        <v>50</v>
      </c>
      <c r="AF366" s="29" t="s">
        <v>56</v>
      </c>
      <c r="AG366" s="29">
        <v>-13.07</v>
      </c>
      <c r="AH366" s="29">
        <v>-13.66</v>
      </c>
      <c r="AI366" s="29">
        <v>3.2180000000000002E-4</v>
      </c>
      <c r="AJ366" s="29">
        <v>2.6749999999999999E-2</v>
      </c>
      <c r="AK366" s="29">
        <v>6.7559999999999999E-3</v>
      </c>
      <c r="AL366" s="29">
        <v>0.31059999999999999</v>
      </c>
      <c r="AM366" s="29">
        <v>3.6</v>
      </c>
      <c r="AN366" s="29">
        <v>29</v>
      </c>
      <c r="AO366" s="29" t="s">
        <v>51</v>
      </c>
      <c r="AP366" s="29" t="s">
        <v>51</v>
      </c>
      <c r="AQ366" s="29" t="s">
        <v>51</v>
      </c>
      <c r="AR366" s="29" t="s">
        <v>51</v>
      </c>
      <c r="AS366" s="29" t="s">
        <v>51</v>
      </c>
      <c r="AT366" s="29" t="s">
        <v>51</v>
      </c>
      <c r="AU366" s="29" t="s">
        <v>51</v>
      </c>
      <c r="AV366" s="29" t="s">
        <v>51</v>
      </c>
      <c r="AW366" s="29" t="s">
        <v>51</v>
      </c>
      <c r="AX366" s="29" t="s">
        <v>51</v>
      </c>
      <c r="AY366" s="29" t="e">
        <f t="shared" si="11"/>
        <v>#DIV/0!</v>
      </c>
      <c r="AZ366" s="29" t="e">
        <f t="shared" si="10"/>
        <v>#DIV/0!</v>
      </c>
    </row>
    <row r="367" spans="1:52" x14ac:dyDescent="0.2">
      <c r="A367" s="47" t="s">
        <v>50</v>
      </c>
      <c r="B367" s="29" t="s">
        <v>411</v>
      </c>
      <c r="C367" s="29" t="s">
        <v>2250</v>
      </c>
      <c r="D367" s="29" t="s">
        <v>2258</v>
      </c>
      <c r="E367" s="29" t="s">
        <v>2252</v>
      </c>
      <c r="F367" s="29">
        <v>1.93527E-3</v>
      </c>
      <c r="G367" s="29">
        <v>1.8886099999999999E-4</v>
      </c>
      <c r="H367" s="29">
        <v>1</v>
      </c>
      <c r="I367" s="29">
        <v>6</v>
      </c>
      <c r="J367" s="29">
        <v>3</v>
      </c>
      <c r="K367" s="29" t="s">
        <v>410</v>
      </c>
      <c r="L367" s="29" t="s">
        <v>2253</v>
      </c>
      <c r="M367" s="29">
        <v>0</v>
      </c>
      <c r="N367" s="29">
        <v>2102.27378</v>
      </c>
      <c r="O367" s="29">
        <v>0</v>
      </c>
      <c r="P367" s="29">
        <v>194.7</v>
      </c>
      <c r="Q367" s="29">
        <v>179.9</v>
      </c>
      <c r="R367" s="29">
        <v>5.51</v>
      </c>
      <c r="S367" s="29">
        <v>6.36</v>
      </c>
      <c r="T367" s="29" t="s">
        <v>51</v>
      </c>
      <c r="U367" s="29" t="s">
        <v>50</v>
      </c>
      <c r="V367" s="29" t="s">
        <v>50</v>
      </c>
      <c r="W367" s="29" t="s">
        <v>50</v>
      </c>
      <c r="X367" s="29" t="s">
        <v>50</v>
      </c>
      <c r="Y367" s="29" t="s">
        <v>50</v>
      </c>
      <c r="Z367" s="29" t="s">
        <v>50</v>
      </c>
      <c r="AA367" s="29" t="s">
        <v>50</v>
      </c>
      <c r="AB367" s="29" t="s">
        <v>50</v>
      </c>
      <c r="AC367" s="29" t="s">
        <v>50</v>
      </c>
      <c r="AD367" s="29" t="s">
        <v>50</v>
      </c>
      <c r="AE367" s="29" t="s">
        <v>973</v>
      </c>
      <c r="AF367" s="29" t="s">
        <v>50</v>
      </c>
      <c r="AG367" s="29" t="s">
        <v>51</v>
      </c>
      <c r="AH367" s="29">
        <v>-0.89</v>
      </c>
      <c r="AI367" s="29" t="s">
        <v>51</v>
      </c>
      <c r="AJ367" s="29">
        <v>2.3280000000000001E-5</v>
      </c>
      <c r="AK367" s="29" t="s">
        <v>51</v>
      </c>
      <c r="AL367" s="29">
        <v>4.5899999999999999E-4</v>
      </c>
      <c r="AM367" s="29">
        <v>3.72</v>
      </c>
      <c r="AN367" s="29" t="s">
        <v>51</v>
      </c>
      <c r="AO367" s="29">
        <v>194.5</v>
      </c>
      <c r="AP367" s="29">
        <v>197.8</v>
      </c>
      <c r="AQ367" s="29">
        <v>199.2</v>
      </c>
      <c r="AR367" s="29">
        <v>176.8</v>
      </c>
      <c r="AS367" s="29">
        <v>194.9</v>
      </c>
      <c r="AT367" s="29">
        <v>179</v>
      </c>
      <c r="AU367" s="29">
        <v>179.9</v>
      </c>
      <c r="AV367" s="29">
        <v>186.9</v>
      </c>
      <c r="AW367" s="29">
        <v>202.7</v>
      </c>
      <c r="AX367" s="29">
        <v>171.8</v>
      </c>
      <c r="AY367" s="29">
        <f t="shared" si="11"/>
        <v>0.95546096345514964</v>
      </c>
      <c r="AZ367" s="29">
        <f t="shared" si="10"/>
        <v>0.38469775319070171</v>
      </c>
    </row>
    <row r="368" spans="1:52" x14ac:dyDescent="0.2">
      <c r="A368" s="47" t="s">
        <v>50</v>
      </c>
      <c r="B368" s="29" t="s">
        <v>411</v>
      </c>
      <c r="C368" s="29" t="s">
        <v>2259</v>
      </c>
      <c r="D368" s="29" t="s">
        <v>2207</v>
      </c>
      <c r="E368" s="29" t="s">
        <v>2260</v>
      </c>
      <c r="F368" s="29">
        <v>3.53908E-3</v>
      </c>
      <c r="G368" s="29">
        <v>2.7517399999999999E-4</v>
      </c>
      <c r="H368" s="29">
        <v>1</v>
      </c>
      <c r="I368" s="29">
        <v>5</v>
      </c>
      <c r="J368" s="29">
        <v>1</v>
      </c>
      <c r="K368" s="29" t="s">
        <v>410</v>
      </c>
      <c r="L368" s="29" t="s">
        <v>2261</v>
      </c>
      <c r="M368" s="29">
        <v>0</v>
      </c>
      <c r="N368" s="29">
        <v>1844.0641800000001</v>
      </c>
      <c r="O368" s="29">
        <v>0</v>
      </c>
      <c r="P368" s="29">
        <v>81</v>
      </c>
      <c r="Q368" s="29">
        <v>80.400000000000006</v>
      </c>
      <c r="R368" s="29">
        <v>13.24</v>
      </c>
      <c r="S368" s="29">
        <v>3.69</v>
      </c>
      <c r="T368" s="29" t="s">
        <v>51</v>
      </c>
      <c r="U368" s="29" t="s">
        <v>50</v>
      </c>
      <c r="V368" s="29" t="s">
        <v>50</v>
      </c>
      <c r="W368" s="29" t="s">
        <v>50</v>
      </c>
      <c r="X368" s="29" t="s">
        <v>50</v>
      </c>
      <c r="Y368" s="29" t="s">
        <v>50</v>
      </c>
      <c r="Z368" s="29" t="s">
        <v>50</v>
      </c>
      <c r="AA368" s="29" t="s">
        <v>50</v>
      </c>
      <c r="AB368" s="29" t="s">
        <v>50</v>
      </c>
      <c r="AC368" s="29" t="s">
        <v>50</v>
      </c>
      <c r="AD368" s="29" t="s">
        <v>50</v>
      </c>
      <c r="AE368" s="29" t="s">
        <v>973</v>
      </c>
      <c r="AF368" s="29" t="s">
        <v>50</v>
      </c>
      <c r="AG368" s="29" t="s">
        <v>51</v>
      </c>
      <c r="AH368" s="29">
        <v>0.21</v>
      </c>
      <c r="AI368" s="29" t="s">
        <v>51</v>
      </c>
      <c r="AJ368" s="29">
        <v>2.8920000000000001E-5</v>
      </c>
      <c r="AK368" s="29" t="s">
        <v>51</v>
      </c>
      <c r="AL368" s="29">
        <v>4.7029999999999999E-4</v>
      </c>
      <c r="AM368" s="29">
        <v>3</v>
      </c>
      <c r="AN368" s="29" t="s">
        <v>51</v>
      </c>
      <c r="AO368" s="29">
        <v>80.2</v>
      </c>
      <c r="AP368" s="29">
        <v>81.8</v>
      </c>
      <c r="AQ368" s="29">
        <v>99.6</v>
      </c>
      <c r="AR368" s="29">
        <v>79.2</v>
      </c>
      <c r="AS368" s="29">
        <v>87.5</v>
      </c>
      <c r="AT368" s="29">
        <v>75.3</v>
      </c>
      <c r="AU368" s="29">
        <v>82.9</v>
      </c>
      <c r="AV368" s="29">
        <v>81.400000000000006</v>
      </c>
      <c r="AW368" s="29">
        <v>78.5</v>
      </c>
      <c r="AX368" s="29">
        <v>80.400000000000006</v>
      </c>
      <c r="AY368" s="29">
        <f t="shared" si="11"/>
        <v>0.93042260098062113</v>
      </c>
      <c r="AZ368" s="29">
        <f t="shared" si="10"/>
        <v>0.15349311399726664</v>
      </c>
    </row>
    <row r="369" spans="1:52" x14ac:dyDescent="0.2">
      <c r="A369" s="47" t="s">
        <v>50</v>
      </c>
      <c r="B369" s="29" t="s">
        <v>411</v>
      </c>
      <c r="C369" s="29" t="s">
        <v>2262</v>
      </c>
      <c r="D369" s="29" t="s">
        <v>2263</v>
      </c>
      <c r="E369" s="29" t="s">
        <v>2264</v>
      </c>
      <c r="F369" s="29">
        <v>6.7142399999999996E-7</v>
      </c>
      <c r="G369" s="29">
        <v>0</v>
      </c>
      <c r="H369" s="29">
        <v>1</v>
      </c>
      <c r="I369" s="29">
        <v>1</v>
      </c>
      <c r="J369" s="29">
        <v>11</v>
      </c>
      <c r="K369" s="29" t="s">
        <v>410</v>
      </c>
      <c r="L369" s="29" t="s">
        <v>2265</v>
      </c>
      <c r="M369" s="29">
        <v>0</v>
      </c>
      <c r="N369" s="29">
        <v>2295.2088800000001</v>
      </c>
      <c r="O369" s="29">
        <v>9</v>
      </c>
      <c r="P369" s="29">
        <v>1273.2</v>
      </c>
      <c r="Q369" s="29">
        <v>1281.3</v>
      </c>
      <c r="R369" s="29">
        <v>3.18</v>
      </c>
      <c r="S369" s="29">
        <v>3.36</v>
      </c>
      <c r="T369" s="29" t="s">
        <v>51</v>
      </c>
      <c r="U369" s="29" t="s">
        <v>50</v>
      </c>
      <c r="V369" s="29" t="s">
        <v>50</v>
      </c>
      <c r="W369" s="29" t="s">
        <v>50</v>
      </c>
      <c r="X369" s="29" t="s">
        <v>50</v>
      </c>
      <c r="Y369" s="29" t="s">
        <v>50</v>
      </c>
      <c r="Z369" s="29" t="s">
        <v>50</v>
      </c>
      <c r="AA369" s="29" t="s">
        <v>50</v>
      </c>
      <c r="AB369" s="29" t="s">
        <v>50</v>
      </c>
      <c r="AC369" s="29" t="s">
        <v>50</v>
      </c>
      <c r="AD369" s="29" t="s">
        <v>50</v>
      </c>
      <c r="AE369" s="29" t="s">
        <v>50</v>
      </c>
      <c r="AF369" s="29" t="s">
        <v>973</v>
      </c>
      <c r="AG369" s="29">
        <v>-1.18</v>
      </c>
      <c r="AH369" s="29" t="s">
        <v>51</v>
      </c>
      <c r="AI369" s="29">
        <v>0</v>
      </c>
      <c r="AJ369" s="29" t="s">
        <v>51</v>
      </c>
      <c r="AK369" s="29">
        <v>1.5809999999999999E-5</v>
      </c>
      <c r="AL369" s="29" t="s">
        <v>51</v>
      </c>
      <c r="AM369" s="29" t="s">
        <v>51</v>
      </c>
      <c r="AN369" s="29">
        <v>9</v>
      </c>
      <c r="AO369" s="29">
        <v>1250.9000000000001</v>
      </c>
      <c r="AP369" s="29">
        <v>1219.4000000000001</v>
      </c>
      <c r="AQ369" s="29">
        <v>1302.0999999999999</v>
      </c>
      <c r="AR369" s="29">
        <v>1225.2</v>
      </c>
      <c r="AS369" s="29">
        <v>1308.9000000000001</v>
      </c>
      <c r="AT369" s="29">
        <v>1222.5999999999999</v>
      </c>
      <c r="AU369" s="29">
        <v>1268.2</v>
      </c>
      <c r="AV369" s="29">
        <v>1281.3</v>
      </c>
      <c r="AW369" s="29">
        <v>1310.7</v>
      </c>
      <c r="AX369" s="29">
        <v>1336.1</v>
      </c>
      <c r="AY369" s="29">
        <f t="shared" si="11"/>
        <v>1.0178228811543646</v>
      </c>
      <c r="AZ369" s="29">
        <f t="shared" si="10"/>
        <v>0.35228775095170861</v>
      </c>
    </row>
    <row r="370" spans="1:52" x14ac:dyDescent="0.2">
      <c r="A370" s="47" t="s">
        <v>50</v>
      </c>
      <c r="B370" s="29" t="s">
        <v>411</v>
      </c>
      <c r="C370" s="29" t="s">
        <v>2262</v>
      </c>
      <c r="D370" s="29" t="s">
        <v>2266</v>
      </c>
      <c r="E370" s="29" t="s">
        <v>2264</v>
      </c>
      <c r="F370" s="29">
        <v>2.0831100000000001E-5</v>
      </c>
      <c r="G370" s="29">
        <v>0</v>
      </c>
      <c r="H370" s="29">
        <v>1</v>
      </c>
      <c r="I370" s="29">
        <v>1</v>
      </c>
      <c r="J370" s="29">
        <v>17</v>
      </c>
      <c r="K370" s="29" t="s">
        <v>410</v>
      </c>
      <c r="L370" s="29" t="s">
        <v>2265</v>
      </c>
      <c r="M370" s="29">
        <v>0</v>
      </c>
      <c r="N370" s="29">
        <v>2294.2248599999998</v>
      </c>
      <c r="O370" s="29">
        <v>17</v>
      </c>
      <c r="P370" s="29">
        <v>3065.3</v>
      </c>
      <c r="Q370" s="29">
        <v>3373.9</v>
      </c>
      <c r="R370" s="29">
        <v>10.75</v>
      </c>
      <c r="S370" s="29">
        <v>3.12</v>
      </c>
      <c r="T370" s="29" t="s">
        <v>51</v>
      </c>
      <c r="U370" s="29" t="s">
        <v>50</v>
      </c>
      <c r="V370" s="29" t="s">
        <v>50</v>
      </c>
      <c r="W370" s="29" t="s">
        <v>50</v>
      </c>
      <c r="X370" s="29" t="s">
        <v>50</v>
      </c>
      <c r="Y370" s="29" t="s">
        <v>50</v>
      </c>
      <c r="Z370" s="29" t="s">
        <v>50</v>
      </c>
      <c r="AA370" s="29" t="s">
        <v>50</v>
      </c>
      <c r="AB370" s="29" t="s">
        <v>50</v>
      </c>
      <c r="AC370" s="29" t="s">
        <v>50</v>
      </c>
      <c r="AD370" s="29" t="s">
        <v>50</v>
      </c>
      <c r="AE370" s="29" t="s">
        <v>50</v>
      </c>
      <c r="AF370" s="29" t="s">
        <v>973</v>
      </c>
      <c r="AG370" s="29">
        <v>-4.8899999999999997</v>
      </c>
      <c r="AH370" s="29" t="s">
        <v>51</v>
      </c>
      <c r="AI370" s="29">
        <v>0</v>
      </c>
      <c r="AJ370" s="29" t="s">
        <v>51</v>
      </c>
      <c r="AK370" s="29">
        <v>1.4E-5</v>
      </c>
      <c r="AL370" s="29" t="s">
        <v>51</v>
      </c>
      <c r="AM370" s="29" t="s">
        <v>51</v>
      </c>
      <c r="AN370" s="29">
        <v>35</v>
      </c>
      <c r="AO370" s="29">
        <v>3125.1</v>
      </c>
      <c r="AP370" s="29">
        <v>3006.7</v>
      </c>
      <c r="AQ370" s="29">
        <v>3431.4</v>
      </c>
      <c r="AR370" s="29">
        <v>2840.9</v>
      </c>
      <c r="AS370" s="29">
        <v>2869.4</v>
      </c>
      <c r="AT370" s="29">
        <v>3294.8</v>
      </c>
      <c r="AU370" s="29">
        <v>3261.2</v>
      </c>
      <c r="AV370" s="29">
        <v>3496.9</v>
      </c>
      <c r="AW370" s="29">
        <v>3476.4</v>
      </c>
      <c r="AX370" s="29">
        <v>3373.9</v>
      </c>
      <c r="AY370" s="29">
        <f t="shared" si="11"/>
        <v>1.1067011490490066</v>
      </c>
      <c r="AZ370" s="29">
        <f t="shared" si="10"/>
        <v>3.7197944149126458E-2</v>
      </c>
    </row>
    <row r="371" spans="1:52" x14ac:dyDescent="0.2">
      <c r="A371" s="47" t="s">
        <v>50</v>
      </c>
      <c r="B371" s="29" t="s">
        <v>2267</v>
      </c>
      <c r="C371" s="29" t="s">
        <v>2268</v>
      </c>
      <c r="D371" s="29" t="s">
        <v>2269</v>
      </c>
      <c r="E371" s="29" t="s">
        <v>2270</v>
      </c>
      <c r="F371" s="29">
        <v>4.69326E-4</v>
      </c>
      <c r="G371" s="29">
        <v>0</v>
      </c>
      <c r="H371" s="29">
        <v>2</v>
      </c>
      <c r="I371" s="29">
        <v>7</v>
      </c>
      <c r="J371" s="29">
        <v>6</v>
      </c>
      <c r="K371" s="29" t="s">
        <v>2271</v>
      </c>
      <c r="L371" s="29" t="s">
        <v>2272</v>
      </c>
      <c r="M371" s="29">
        <v>0</v>
      </c>
      <c r="N371" s="29">
        <v>1801.96795</v>
      </c>
      <c r="O371" s="29">
        <v>0</v>
      </c>
      <c r="P371" s="29">
        <v>106.6</v>
      </c>
      <c r="Q371" s="29">
        <v>106.7</v>
      </c>
      <c r="R371" s="29">
        <v>10.33</v>
      </c>
      <c r="S371" s="29">
        <v>10.71</v>
      </c>
      <c r="T371" s="29" t="s">
        <v>1100</v>
      </c>
      <c r="U371" s="29" t="s">
        <v>50</v>
      </c>
      <c r="V371" s="29" t="s">
        <v>50</v>
      </c>
      <c r="W371" s="29" t="s">
        <v>50</v>
      </c>
      <c r="X371" s="29" t="s">
        <v>50</v>
      </c>
      <c r="Y371" s="29" t="s">
        <v>50</v>
      </c>
      <c r="Z371" s="29" t="s">
        <v>50</v>
      </c>
      <c r="AA371" s="29" t="s">
        <v>50</v>
      </c>
      <c r="AB371" s="29" t="s">
        <v>50</v>
      </c>
      <c r="AC371" s="29" t="s">
        <v>50</v>
      </c>
      <c r="AD371" s="29" t="s">
        <v>50</v>
      </c>
      <c r="AE371" s="29" t="s">
        <v>50</v>
      </c>
      <c r="AF371" s="29" t="s">
        <v>50</v>
      </c>
      <c r="AG371" s="29">
        <v>-1.65</v>
      </c>
      <c r="AH371" s="29">
        <v>-1.65</v>
      </c>
      <c r="AI371" s="29">
        <v>0</v>
      </c>
      <c r="AJ371" s="29">
        <v>2.6249999999999998E-4</v>
      </c>
      <c r="AK371" s="29">
        <v>8.3609999999999994E-5</v>
      </c>
      <c r="AL371" s="29">
        <v>3.571E-3</v>
      </c>
      <c r="AM371" s="29">
        <v>3.71</v>
      </c>
      <c r="AN371" s="29">
        <v>50</v>
      </c>
      <c r="AO371" s="29">
        <v>115.2</v>
      </c>
      <c r="AP371" s="29">
        <v>121.1</v>
      </c>
      <c r="AQ371" s="29">
        <v>104</v>
      </c>
      <c r="AR371" s="29">
        <v>98.2</v>
      </c>
      <c r="AS371" s="29">
        <v>91.3</v>
      </c>
      <c r="AT371" s="29">
        <v>123.3</v>
      </c>
      <c r="AU371" s="29">
        <v>116.6</v>
      </c>
      <c r="AV371" s="29">
        <v>93.4</v>
      </c>
      <c r="AW371" s="29">
        <v>103.5</v>
      </c>
      <c r="AX371" s="29">
        <v>106.7</v>
      </c>
      <c r="AY371" s="29">
        <f t="shared" si="11"/>
        <v>1.0258588146470367</v>
      </c>
      <c r="AZ371" s="29">
        <f t="shared" si="10"/>
        <v>0.58463506005737087</v>
      </c>
    </row>
    <row r="372" spans="1:52" x14ac:dyDescent="0.2">
      <c r="A372" s="47" t="s">
        <v>50</v>
      </c>
      <c r="B372" s="29" t="s">
        <v>413</v>
      </c>
      <c r="C372" s="29" t="s">
        <v>2273</v>
      </c>
      <c r="D372" s="29" t="s">
        <v>2274</v>
      </c>
      <c r="E372" s="29" t="s">
        <v>2275</v>
      </c>
      <c r="F372" s="29">
        <v>7.5106999999999999E-6</v>
      </c>
      <c r="G372" s="29">
        <v>0</v>
      </c>
      <c r="H372" s="29">
        <v>1</v>
      </c>
      <c r="I372" s="29">
        <v>3</v>
      </c>
      <c r="J372" s="29">
        <v>2</v>
      </c>
      <c r="K372" s="29" t="s">
        <v>412</v>
      </c>
      <c r="L372" s="29" t="s">
        <v>2276</v>
      </c>
      <c r="M372" s="29">
        <v>0</v>
      </c>
      <c r="N372" s="29">
        <v>2680.3278500000001</v>
      </c>
      <c r="O372" s="29">
        <v>0</v>
      </c>
      <c r="P372" s="29">
        <v>41.9</v>
      </c>
      <c r="Q372" s="29">
        <v>39.9</v>
      </c>
      <c r="R372" s="29">
        <v>6.61</v>
      </c>
      <c r="S372" s="29">
        <v>10.57</v>
      </c>
      <c r="T372" s="29" t="s">
        <v>51</v>
      </c>
      <c r="U372" s="29" t="s">
        <v>50</v>
      </c>
      <c r="V372" s="29" t="s">
        <v>50</v>
      </c>
      <c r="W372" s="29" t="s">
        <v>50</v>
      </c>
      <c r="X372" s="29" t="s">
        <v>50</v>
      </c>
      <c r="Y372" s="29" t="s">
        <v>50</v>
      </c>
      <c r="Z372" s="29" t="s">
        <v>50</v>
      </c>
      <c r="AA372" s="29" t="s">
        <v>50</v>
      </c>
      <c r="AB372" s="29" t="s">
        <v>50</v>
      </c>
      <c r="AC372" s="29" t="s">
        <v>50</v>
      </c>
      <c r="AD372" s="29" t="s">
        <v>50</v>
      </c>
      <c r="AE372" s="29" t="s">
        <v>50</v>
      </c>
      <c r="AF372" s="29" t="s">
        <v>50</v>
      </c>
      <c r="AG372" s="29">
        <v>-0.76</v>
      </c>
      <c r="AH372" s="29">
        <v>-0.76</v>
      </c>
      <c r="AI372" s="29">
        <v>0</v>
      </c>
      <c r="AJ372" s="29">
        <v>1.1960000000000001E-5</v>
      </c>
      <c r="AK372" s="29">
        <v>8.146E-7</v>
      </c>
      <c r="AL372" s="29">
        <v>1.939E-4</v>
      </c>
      <c r="AM372" s="29">
        <v>4.3099999999999996</v>
      </c>
      <c r="AN372" s="29">
        <v>49</v>
      </c>
      <c r="AO372" s="29">
        <v>37</v>
      </c>
      <c r="AP372" s="29">
        <v>43.5</v>
      </c>
      <c r="AQ372" s="29">
        <v>44.8</v>
      </c>
      <c r="AR372" s="29">
        <v>40.5</v>
      </c>
      <c r="AS372" s="29">
        <v>41</v>
      </c>
      <c r="AT372" s="29">
        <v>39.9</v>
      </c>
      <c r="AU372" s="29">
        <v>39.700000000000003</v>
      </c>
      <c r="AV372" s="29">
        <v>34.6</v>
      </c>
      <c r="AW372" s="29">
        <v>43.2</v>
      </c>
      <c r="AX372" s="29">
        <v>46</v>
      </c>
      <c r="AY372" s="29">
        <f t="shared" si="11"/>
        <v>0.98355899419729187</v>
      </c>
      <c r="AZ372" s="29">
        <f t="shared" si="10"/>
        <v>0.82009916064297994</v>
      </c>
    </row>
    <row r="373" spans="1:52" x14ac:dyDescent="0.2">
      <c r="A373" s="47" t="s">
        <v>50</v>
      </c>
      <c r="B373" s="29" t="s">
        <v>415</v>
      </c>
      <c r="C373" s="29" t="s">
        <v>2277</v>
      </c>
      <c r="D373" s="29" t="s">
        <v>2278</v>
      </c>
      <c r="E373" s="29" t="s">
        <v>2279</v>
      </c>
      <c r="F373" s="29">
        <v>4.42137E-3</v>
      </c>
      <c r="G373" s="29">
        <v>3.1469700000000001E-4</v>
      </c>
      <c r="H373" s="29">
        <v>1</v>
      </c>
      <c r="I373" s="29">
        <v>1</v>
      </c>
      <c r="J373" s="29">
        <v>1</v>
      </c>
      <c r="K373" s="29" t="s">
        <v>414</v>
      </c>
      <c r="L373" s="29" t="s">
        <v>2280</v>
      </c>
      <c r="M373" s="29">
        <v>0</v>
      </c>
      <c r="N373" s="29">
        <v>3165.5120200000001</v>
      </c>
      <c r="O373" s="29">
        <v>0</v>
      </c>
      <c r="P373" s="29">
        <v>15.1</v>
      </c>
      <c r="Q373" s="29">
        <v>15.8</v>
      </c>
      <c r="R373" s="29">
        <v>17.39</v>
      </c>
      <c r="S373" s="29">
        <v>14.01</v>
      </c>
      <c r="T373" s="29" t="s">
        <v>51</v>
      </c>
      <c r="U373" s="29" t="s">
        <v>50</v>
      </c>
      <c r="V373" s="29" t="s">
        <v>50</v>
      </c>
      <c r="W373" s="29" t="s">
        <v>50</v>
      </c>
      <c r="X373" s="29" t="s">
        <v>50</v>
      </c>
      <c r="Y373" s="29" t="s">
        <v>50</v>
      </c>
      <c r="Z373" s="29" t="s">
        <v>50</v>
      </c>
      <c r="AA373" s="29" t="s">
        <v>50</v>
      </c>
      <c r="AB373" s="29" t="s">
        <v>50</v>
      </c>
      <c r="AC373" s="29" t="s">
        <v>50</v>
      </c>
      <c r="AD373" s="29" t="s">
        <v>50</v>
      </c>
      <c r="AE373" s="29" t="s">
        <v>50</v>
      </c>
      <c r="AF373" s="29" t="s">
        <v>973</v>
      </c>
      <c r="AG373" s="29">
        <v>14.93</v>
      </c>
      <c r="AH373" s="29" t="s">
        <v>51</v>
      </c>
      <c r="AI373" s="29">
        <v>1.059E-4</v>
      </c>
      <c r="AJ373" s="29" t="s">
        <v>51</v>
      </c>
      <c r="AK373" s="29">
        <v>1.0250000000000001E-3</v>
      </c>
      <c r="AL373" s="29" t="s">
        <v>51</v>
      </c>
      <c r="AM373" s="29" t="s">
        <v>51</v>
      </c>
      <c r="AN373" s="29">
        <v>53</v>
      </c>
      <c r="AO373" s="29">
        <v>12.1</v>
      </c>
      <c r="AP373" s="29">
        <v>19.600000000000001</v>
      </c>
      <c r="AQ373" s="29">
        <v>13.1</v>
      </c>
      <c r="AR373" s="29">
        <v>15.7</v>
      </c>
      <c r="AS373" s="29">
        <v>16.2</v>
      </c>
      <c r="AT373" s="29">
        <v>13.4</v>
      </c>
      <c r="AU373" s="29">
        <v>17.3</v>
      </c>
      <c r="AV373" s="29">
        <v>14.9</v>
      </c>
      <c r="AW373" s="29">
        <v>19.3</v>
      </c>
      <c r="AX373" s="29">
        <v>15.8</v>
      </c>
      <c r="AY373" s="29">
        <f t="shared" si="11"/>
        <v>1.0521512385919165</v>
      </c>
      <c r="AZ373" s="29">
        <f t="shared" si="10"/>
        <v>0.46997032265661359</v>
      </c>
    </row>
    <row r="374" spans="1:52" x14ac:dyDescent="0.2">
      <c r="A374" s="47" t="s">
        <v>50</v>
      </c>
      <c r="B374" s="29" t="s">
        <v>417</v>
      </c>
      <c r="C374" s="29" t="s">
        <v>2281</v>
      </c>
      <c r="D374" s="29" t="s">
        <v>2282</v>
      </c>
      <c r="E374" s="29" t="s">
        <v>2283</v>
      </c>
      <c r="F374" s="29">
        <v>3.0225600000000001E-3</v>
      </c>
      <c r="G374" s="29">
        <v>2.5253100000000001E-4</v>
      </c>
      <c r="H374" s="29">
        <v>1</v>
      </c>
      <c r="I374" s="29">
        <v>1</v>
      </c>
      <c r="J374" s="29">
        <v>3</v>
      </c>
      <c r="K374" s="29" t="s">
        <v>416</v>
      </c>
      <c r="L374" s="29" t="s">
        <v>2284</v>
      </c>
      <c r="M374" s="29">
        <v>1</v>
      </c>
      <c r="N374" s="29">
        <v>2719.4594699999998</v>
      </c>
      <c r="O374" s="29">
        <v>0</v>
      </c>
      <c r="P374" s="29">
        <v>182.3</v>
      </c>
      <c r="Q374" s="29">
        <v>199.3</v>
      </c>
      <c r="R374" s="29">
        <v>6.45</v>
      </c>
      <c r="S374" s="29">
        <v>3.73</v>
      </c>
      <c r="T374" s="29" t="s">
        <v>51</v>
      </c>
      <c r="U374" s="29" t="s">
        <v>50</v>
      </c>
      <c r="V374" s="29" t="s">
        <v>50</v>
      </c>
      <c r="W374" s="29" t="s">
        <v>50</v>
      </c>
      <c r="X374" s="29" t="s">
        <v>50</v>
      </c>
      <c r="Y374" s="29" t="s">
        <v>50</v>
      </c>
      <c r="Z374" s="29" t="s">
        <v>50</v>
      </c>
      <c r="AA374" s="29" t="s">
        <v>50</v>
      </c>
      <c r="AB374" s="29" t="s">
        <v>50</v>
      </c>
      <c r="AC374" s="29" t="s">
        <v>50</v>
      </c>
      <c r="AD374" s="29" t="s">
        <v>50</v>
      </c>
      <c r="AE374" s="29" t="s">
        <v>50</v>
      </c>
      <c r="AF374" s="29" t="s">
        <v>50</v>
      </c>
      <c r="AG374" s="29">
        <v>13.29</v>
      </c>
      <c r="AH374" s="29">
        <v>12.06</v>
      </c>
      <c r="AI374" s="29">
        <v>5.7590000000000003E-5</v>
      </c>
      <c r="AJ374" s="29">
        <v>5.6999999999999998E-4</v>
      </c>
      <c r="AK374" s="29">
        <v>6.6600000000000003E-4</v>
      </c>
      <c r="AL374" s="29">
        <v>8.1510000000000003E-3</v>
      </c>
      <c r="AM374" s="29">
        <v>4.45</v>
      </c>
      <c r="AN374" s="29">
        <v>32</v>
      </c>
      <c r="AO374" s="29">
        <v>181.1</v>
      </c>
      <c r="AP374" s="29">
        <v>170.6</v>
      </c>
      <c r="AQ374" s="29">
        <v>193.6</v>
      </c>
      <c r="AR374" s="29">
        <v>172.9</v>
      </c>
      <c r="AS374" s="29">
        <v>183.5</v>
      </c>
      <c r="AT374" s="29">
        <v>199.3</v>
      </c>
      <c r="AU374" s="29">
        <v>201.3</v>
      </c>
      <c r="AV374" s="29">
        <v>184.7</v>
      </c>
      <c r="AW374" s="29">
        <v>190.6</v>
      </c>
      <c r="AX374" s="29">
        <v>200.4</v>
      </c>
      <c r="AY374" s="29">
        <f t="shared" si="11"/>
        <v>1.0827326161694577</v>
      </c>
      <c r="AZ374" s="29">
        <f t="shared" si="10"/>
        <v>8.2589409339242803E-2</v>
      </c>
    </row>
    <row r="375" spans="1:52" x14ac:dyDescent="0.2">
      <c r="A375" s="47" t="s">
        <v>50</v>
      </c>
      <c r="B375" s="29" t="s">
        <v>417</v>
      </c>
      <c r="C375" s="29" t="s">
        <v>2285</v>
      </c>
      <c r="D375" s="29" t="s">
        <v>2286</v>
      </c>
      <c r="E375" s="29" t="s">
        <v>2287</v>
      </c>
      <c r="F375" s="29">
        <v>3.7552000000000002E-2</v>
      </c>
      <c r="G375" s="29">
        <v>2.1818200000000001E-3</v>
      </c>
      <c r="H375" s="29">
        <v>1</v>
      </c>
      <c r="I375" s="29">
        <v>1</v>
      </c>
      <c r="J375" s="29">
        <v>4</v>
      </c>
      <c r="K375" s="29" t="s">
        <v>416</v>
      </c>
      <c r="L375" s="29" t="s">
        <v>2288</v>
      </c>
      <c r="M375" s="29">
        <v>0</v>
      </c>
      <c r="N375" s="29">
        <v>2619.4434299999998</v>
      </c>
      <c r="O375" s="29">
        <v>0</v>
      </c>
      <c r="P375" s="29">
        <v>35.200000000000003</v>
      </c>
      <c r="Q375" s="29">
        <v>39.4</v>
      </c>
      <c r="R375" s="29">
        <v>8.19</v>
      </c>
      <c r="S375" s="29">
        <v>9.16</v>
      </c>
      <c r="T375" s="29" t="s">
        <v>51</v>
      </c>
      <c r="U375" s="29" t="s">
        <v>50</v>
      </c>
      <c r="V375" s="29" t="s">
        <v>50</v>
      </c>
      <c r="W375" s="29" t="s">
        <v>50</v>
      </c>
      <c r="X375" s="29" t="s">
        <v>50</v>
      </c>
      <c r="Y375" s="29" t="s">
        <v>50</v>
      </c>
      <c r="Z375" s="29" t="s">
        <v>50</v>
      </c>
      <c r="AA375" s="29" t="s">
        <v>50</v>
      </c>
      <c r="AB375" s="29" t="s">
        <v>50</v>
      </c>
      <c r="AC375" s="29" t="s">
        <v>50</v>
      </c>
      <c r="AD375" s="29" t="s">
        <v>50</v>
      </c>
      <c r="AE375" s="29" t="s">
        <v>50</v>
      </c>
      <c r="AF375" s="29" t="s">
        <v>50</v>
      </c>
      <c r="AG375" s="29">
        <v>1.03</v>
      </c>
      <c r="AH375" s="29">
        <v>1.03</v>
      </c>
      <c r="AI375" s="29">
        <v>6.4090000000000002E-4</v>
      </c>
      <c r="AJ375" s="29">
        <v>1.3979999999999999E-3</v>
      </c>
      <c r="AK375" s="29">
        <v>1.1220000000000001E-2</v>
      </c>
      <c r="AL375" s="29">
        <v>2.0029999999999999E-2</v>
      </c>
      <c r="AM375" s="29">
        <v>2.11</v>
      </c>
      <c r="AN375" s="29">
        <v>15</v>
      </c>
      <c r="AO375" s="29">
        <v>37.1</v>
      </c>
      <c r="AP375" s="29">
        <v>31.9</v>
      </c>
      <c r="AQ375" s="29">
        <v>38.5</v>
      </c>
      <c r="AR375" s="29">
        <v>36</v>
      </c>
      <c r="AS375" s="29">
        <v>34.4</v>
      </c>
      <c r="AT375" s="29">
        <v>33.6</v>
      </c>
      <c r="AU375" s="29">
        <v>42.3</v>
      </c>
      <c r="AV375" s="29">
        <v>35.9</v>
      </c>
      <c r="AW375" s="29">
        <v>40.299999999999997</v>
      </c>
      <c r="AX375" s="29">
        <v>39.4</v>
      </c>
      <c r="AY375" s="29">
        <f t="shared" si="11"/>
        <v>1.0764474423833617</v>
      </c>
      <c r="AZ375" s="29">
        <f t="shared" si="10"/>
        <v>0.35209857307240494</v>
      </c>
    </row>
    <row r="376" spans="1:52" x14ac:dyDescent="0.2">
      <c r="A376" s="47" t="s">
        <v>56</v>
      </c>
      <c r="B376" s="29" t="s">
        <v>417</v>
      </c>
      <c r="C376" s="29" t="s">
        <v>2281</v>
      </c>
      <c r="D376" s="29" t="s">
        <v>2286</v>
      </c>
      <c r="E376" s="29" t="s">
        <v>2287</v>
      </c>
      <c r="F376" s="29">
        <v>0.35087699999999999</v>
      </c>
      <c r="G376" s="29">
        <v>2.8627300000000001E-2</v>
      </c>
      <c r="H376" s="29">
        <v>1</v>
      </c>
      <c r="I376" s="29">
        <v>1</v>
      </c>
      <c r="J376" s="29">
        <v>4</v>
      </c>
      <c r="K376" s="29" t="s">
        <v>416</v>
      </c>
      <c r="L376" s="29" t="s">
        <v>2284</v>
      </c>
      <c r="M376" s="29">
        <v>1</v>
      </c>
      <c r="N376" s="29">
        <v>2734.47037</v>
      </c>
      <c r="O376" s="29">
        <v>0</v>
      </c>
      <c r="P376" s="29">
        <v>248.5</v>
      </c>
      <c r="Q376" s="29">
        <v>247.7</v>
      </c>
      <c r="R376" s="29">
        <v>5.81</v>
      </c>
      <c r="S376" s="29">
        <v>5.75</v>
      </c>
      <c r="T376" s="29" t="s">
        <v>51</v>
      </c>
      <c r="U376" s="29" t="s">
        <v>50</v>
      </c>
      <c r="V376" s="29" t="s">
        <v>50</v>
      </c>
      <c r="W376" s="29" t="s">
        <v>50</v>
      </c>
      <c r="X376" s="29" t="s">
        <v>50</v>
      </c>
      <c r="Y376" s="29" t="s">
        <v>50</v>
      </c>
      <c r="Z376" s="29" t="s">
        <v>50</v>
      </c>
      <c r="AA376" s="29" t="s">
        <v>50</v>
      </c>
      <c r="AB376" s="29" t="s">
        <v>50</v>
      </c>
      <c r="AC376" s="29" t="s">
        <v>50</v>
      </c>
      <c r="AD376" s="29" t="s">
        <v>50</v>
      </c>
      <c r="AE376" s="29" t="s">
        <v>973</v>
      </c>
      <c r="AF376" s="29" t="s">
        <v>50</v>
      </c>
      <c r="AG376" s="29" t="s">
        <v>51</v>
      </c>
      <c r="AH376" s="29">
        <v>-0.34</v>
      </c>
      <c r="AI376" s="29" t="s">
        <v>51</v>
      </c>
      <c r="AJ376" s="29">
        <v>9.018E-3</v>
      </c>
      <c r="AK376" s="29" t="s">
        <v>51</v>
      </c>
      <c r="AL376" s="29">
        <v>0.13800000000000001</v>
      </c>
      <c r="AM376" s="29">
        <v>3.47</v>
      </c>
      <c r="AN376" s="29" t="s">
        <v>51</v>
      </c>
      <c r="AO376" s="29">
        <v>236.4</v>
      </c>
      <c r="AP376" s="29">
        <v>264.10000000000002</v>
      </c>
      <c r="AQ376" s="29">
        <v>261.7</v>
      </c>
      <c r="AR376" s="29">
        <v>227.8</v>
      </c>
      <c r="AS376" s="29">
        <v>253.4</v>
      </c>
      <c r="AT376" s="29">
        <v>234.7</v>
      </c>
      <c r="AU376" s="29">
        <v>247.7</v>
      </c>
      <c r="AV376" s="29">
        <v>259.10000000000002</v>
      </c>
      <c r="AW376" s="29">
        <v>272.8</v>
      </c>
      <c r="AX376" s="29">
        <v>246.1</v>
      </c>
      <c r="AY376" s="29">
        <f t="shared" si="11"/>
        <v>1.0136721891587581</v>
      </c>
      <c r="AZ376" s="29">
        <f t="shared" si="10"/>
        <v>0.76701935938365839</v>
      </c>
    </row>
    <row r="377" spans="1:52" x14ac:dyDescent="0.2">
      <c r="A377" s="47" t="s">
        <v>50</v>
      </c>
      <c r="B377" s="29" t="s">
        <v>419</v>
      </c>
      <c r="C377" s="29" t="s">
        <v>2289</v>
      </c>
      <c r="D377" s="29" t="s">
        <v>1170</v>
      </c>
      <c r="E377" s="29" t="s">
        <v>2290</v>
      </c>
      <c r="F377" s="29">
        <v>5.2010800000000003E-4</v>
      </c>
      <c r="G377" s="29">
        <v>0</v>
      </c>
      <c r="H377" s="29">
        <v>1</v>
      </c>
      <c r="I377" s="29">
        <v>1</v>
      </c>
      <c r="J377" s="29">
        <v>2</v>
      </c>
      <c r="K377" s="29" t="s">
        <v>418</v>
      </c>
      <c r="L377" s="29" t="s">
        <v>2291</v>
      </c>
      <c r="M377" s="29">
        <v>0</v>
      </c>
      <c r="N377" s="29">
        <v>1965.03664</v>
      </c>
      <c r="O377" s="29">
        <v>0</v>
      </c>
      <c r="P377" s="29" t="s">
        <v>51</v>
      </c>
      <c r="Q377" s="29" t="s">
        <v>51</v>
      </c>
      <c r="R377" s="29" t="s">
        <v>51</v>
      </c>
      <c r="S377" s="29" t="s">
        <v>51</v>
      </c>
      <c r="T377" s="29" t="s">
        <v>982</v>
      </c>
      <c r="U377" s="29" t="s">
        <v>50</v>
      </c>
      <c r="V377" s="29" t="s">
        <v>50</v>
      </c>
      <c r="W377" s="29" t="s">
        <v>50</v>
      </c>
      <c r="X377" s="29" t="s">
        <v>50</v>
      </c>
      <c r="Y377" s="29" t="s">
        <v>50</v>
      </c>
      <c r="Z377" s="29" t="s">
        <v>50</v>
      </c>
      <c r="AA377" s="29" t="s">
        <v>50</v>
      </c>
      <c r="AB377" s="29" t="s">
        <v>50</v>
      </c>
      <c r="AC377" s="29" t="s">
        <v>50</v>
      </c>
      <c r="AD377" s="29" t="s">
        <v>50</v>
      </c>
      <c r="AE377" s="29" t="s">
        <v>50</v>
      </c>
      <c r="AF377" s="29" t="s">
        <v>973</v>
      </c>
      <c r="AG377" s="29">
        <v>-0.67</v>
      </c>
      <c r="AH377" s="29" t="s">
        <v>51</v>
      </c>
      <c r="AI377" s="29">
        <v>0</v>
      </c>
      <c r="AJ377" s="29" t="s">
        <v>51</v>
      </c>
      <c r="AK377" s="29">
        <v>9.4380000000000001E-5</v>
      </c>
      <c r="AL377" s="29" t="s">
        <v>51</v>
      </c>
      <c r="AM377" s="29" t="s">
        <v>51</v>
      </c>
      <c r="AN377" s="29">
        <v>12</v>
      </c>
      <c r="AO377" s="29" t="s">
        <v>51</v>
      </c>
      <c r="AP377" s="29" t="s">
        <v>51</v>
      </c>
      <c r="AQ377" s="29" t="s">
        <v>51</v>
      </c>
      <c r="AR377" s="29" t="s">
        <v>51</v>
      </c>
      <c r="AS377" s="29" t="s">
        <v>51</v>
      </c>
      <c r="AT377" s="29" t="s">
        <v>51</v>
      </c>
      <c r="AU377" s="29" t="s">
        <v>51</v>
      </c>
      <c r="AV377" s="29" t="s">
        <v>51</v>
      </c>
      <c r="AW377" s="29" t="s">
        <v>51</v>
      </c>
      <c r="AX377" s="29" t="s">
        <v>51</v>
      </c>
      <c r="AY377" s="29" t="e">
        <f t="shared" si="11"/>
        <v>#DIV/0!</v>
      </c>
      <c r="AZ377" s="29" t="e">
        <f t="shared" si="10"/>
        <v>#DIV/0!</v>
      </c>
    </row>
    <row r="378" spans="1:52" x14ac:dyDescent="0.2">
      <c r="A378" s="47" t="s">
        <v>50</v>
      </c>
      <c r="B378" s="29" t="s">
        <v>419</v>
      </c>
      <c r="C378" s="29" t="s">
        <v>2289</v>
      </c>
      <c r="D378" s="29" t="s">
        <v>2292</v>
      </c>
      <c r="E378" s="29" t="s">
        <v>2293</v>
      </c>
      <c r="F378" s="29">
        <v>2.28519E-4</v>
      </c>
      <c r="G378" s="29">
        <v>0</v>
      </c>
      <c r="H378" s="29">
        <v>1</v>
      </c>
      <c r="I378" s="29">
        <v>1</v>
      </c>
      <c r="J378" s="29">
        <v>2</v>
      </c>
      <c r="K378" s="29" t="s">
        <v>418</v>
      </c>
      <c r="L378" s="29" t="s">
        <v>2291</v>
      </c>
      <c r="M378" s="29">
        <v>0</v>
      </c>
      <c r="N378" s="29">
        <v>1981.0315499999999</v>
      </c>
      <c r="O378" s="29">
        <v>0</v>
      </c>
      <c r="P378" s="29" t="s">
        <v>51</v>
      </c>
      <c r="Q378" s="29" t="s">
        <v>51</v>
      </c>
      <c r="R378" s="29" t="s">
        <v>51</v>
      </c>
      <c r="S378" s="29" t="s">
        <v>51</v>
      </c>
      <c r="T378" s="29" t="s">
        <v>982</v>
      </c>
      <c r="U378" s="29" t="s">
        <v>50</v>
      </c>
      <c r="V378" s="29" t="s">
        <v>50</v>
      </c>
      <c r="W378" s="29" t="s">
        <v>50</v>
      </c>
      <c r="X378" s="29" t="s">
        <v>50</v>
      </c>
      <c r="Y378" s="29" t="s">
        <v>50</v>
      </c>
      <c r="Z378" s="29" t="s">
        <v>50</v>
      </c>
      <c r="AA378" s="29" t="s">
        <v>50</v>
      </c>
      <c r="AB378" s="29" t="s">
        <v>50</v>
      </c>
      <c r="AC378" s="29" t="s">
        <v>50</v>
      </c>
      <c r="AD378" s="29" t="s">
        <v>50</v>
      </c>
      <c r="AE378" s="29" t="s">
        <v>50</v>
      </c>
      <c r="AF378" s="29" t="s">
        <v>973</v>
      </c>
      <c r="AG378" s="29">
        <v>-1.44</v>
      </c>
      <c r="AH378" s="29" t="s">
        <v>51</v>
      </c>
      <c r="AI378" s="29">
        <v>0</v>
      </c>
      <c r="AJ378" s="29" t="s">
        <v>51</v>
      </c>
      <c r="AK378" s="29">
        <v>3.7370000000000003E-5</v>
      </c>
      <c r="AL378" s="29" t="s">
        <v>51</v>
      </c>
      <c r="AM378" s="29" t="s">
        <v>51</v>
      </c>
      <c r="AN378" s="29">
        <v>36</v>
      </c>
      <c r="AO378" s="29" t="s">
        <v>51</v>
      </c>
      <c r="AP378" s="29" t="s">
        <v>51</v>
      </c>
      <c r="AQ378" s="29" t="s">
        <v>51</v>
      </c>
      <c r="AR378" s="29" t="s">
        <v>51</v>
      </c>
      <c r="AS378" s="29" t="s">
        <v>51</v>
      </c>
      <c r="AT378" s="29" t="s">
        <v>51</v>
      </c>
      <c r="AU378" s="29" t="s">
        <v>51</v>
      </c>
      <c r="AV378" s="29" t="s">
        <v>51</v>
      </c>
      <c r="AW378" s="29" t="s">
        <v>51</v>
      </c>
      <c r="AX378" s="29" t="s">
        <v>51</v>
      </c>
      <c r="AY378" s="29" t="e">
        <f t="shared" si="11"/>
        <v>#DIV/0!</v>
      </c>
      <c r="AZ378" s="29" t="e">
        <f t="shared" si="10"/>
        <v>#DIV/0!</v>
      </c>
    </row>
    <row r="379" spans="1:52" x14ac:dyDescent="0.2">
      <c r="A379" s="47" t="s">
        <v>50</v>
      </c>
      <c r="B379" s="29" t="s">
        <v>421</v>
      </c>
      <c r="C379" s="29" t="s">
        <v>2294</v>
      </c>
      <c r="D379" s="29" t="s">
        <v>2295</v>
      </c>
      <c r="E379" s="29" t="s">
        <v>2296</v>
      </c>
      <c r="F379" s="29">
        <v>5.9973799999999998E-5</v>
      </c>
      <c r="G379" s="29">
        <v>0</v>
      </c>
      <c r="H379" s="29">
        <v>1</v>
      </c>
      <c r="I379" s="29">
        <v>2</v>
      </c>
      <c r="J379" s="29">
        <v>2</v>
      </c>
      <c r="K379" s="29" t="s">
        <v>420</v>
      </c>
      <c r="L379" s="29" t="s">
        <v>2297</v>
      </c>
      <c r="M379" s="29">
        <v>0</v>
      </c>
      <c r="N379" s="29">
        <v>2085.1364100000001</v>
      </c>
      <c r="O379" s="29">
        <v>0</v>
      </c>
      <c r="P379" s="29">
        <v>48.9</v>
      </c>
      <c r="Q379" s="29">
        <v>49.1</v>
      </c>
      <c r="R379" s="29">
        <v>6.99</v>
      </c>
      <c r="S379" s="29">
        <v>3.7</v>
      </c>
      <c r="T379" s="29" t="s">
        <v>51</v>
      </c>
      <c r="U379" s="29" t="s">
        <v>50</v>
      </c>
      <c r="V379" s="29" t="s">
        <v>50</v>
      </c>
      <c r="W379" s="29" t="s">
        <v>50</v>
      </c>
      <c r="X379" s="29" t="s">
        <v>50</v>
      </c>
      <c r="Y379" s="29" t="s">
        <v>50</v>
      </c>
      <c r="Z379" s="29" t="s">
        <v>50</v>
      </c>
      <c r="AA379" s="29" t="s">
        <v>50</v>
      </c>
      <c r="AB379" s="29" t="s">
        <v>50</v>
      </c>
      <c r="AC379" s="29" t="s">
        <v>50</v>
      </c>
      <c r="AD379" s="29" t="s">
        <v>50</v>
      </c>
      <c r="AE379" s="29" t="s">
        <v>50</v>
      </c>
      <c r="AF379" s="29" t="s">
        <v>50</v>
      </c>
      <c r="AG379" s="29">
        <v>-0.88</v>
      </c>
      <c r="AH379" s="29">
        <v>-0.88</v>
      </c>
      <c r="AI379" s="29">
        <v>0</v>
      </c>
      <c r="AJ379" s="29">
        <v>0</v>
      </c>
      <c r="AK379" s="29">
        <v>8.3340000000000002E-6</v>
      </c>
      <c r="AL379" s="29">
        <v>4.5080000000000002E-5</v>
      </c>
      <c r="AM379" s="29">
        <v>3.7</v>
      </c>
      <c r="AN379" s="29">
        <v>37</v>
      </c>
      <c r="AO379" s="29">
        <v>47.4</v>
      </c>
      <c r="AP379" s="29">
        <v>49.6</v>
      </c>
      <c r="AQ379" s="29">
        <v>53.3</v>
      </c>
      <c r="AR379" s="29">
        <v>42.9</v>
      </c>
      <c r="AS379" s="29">
        <v>49.1</v>
      </c>
      <c r="AT379" s="29">
        <v>50</v>
      </c>
      <c r="AU379" s="29">
        <v>47.9</v>
      </c>
      <c r="AV379" s="29">
        <v>49.1</v>
      </c>
      <c r="AW379" s="29">
        <v>47</v>
      </c>
      <c r="AX379" s="29">
        <v>51.6</v>
      </c>
      <c r="AY379" s="29">
        <f t="shared" si="11"/>
        <v>1.0136194799834914</v>
      </c>
      <c r="AZ379" s="29">
        <f t="shared" si="10"/>
        <v>0.69252291680641265</v>
      </c>
    </row>
    <row r="380" spans="1:52" x14ac:dyDescent="0.2">
      <c r="A380" s="47" t="s">
        <v>50</v>
      </c>
      <c r="B380" s="29" t="s">
        <v>421</v>
      </c>
      <c r="C380" s="29" t="s">
        <v>2298</v>
      </c>
      <c r="D380" s="29" t="s">
        <v>2299</v>
      </c>
      <c r="E380" s="29" t="s">
        <v>2300</v>
      </c>
      <c r="F380" s="29">
        <v>9.6188599999999999E-3</v>
      </c>
      <c r="G380" s="29">
        <v>5.0077800000000001E-4</v>
      </c>
      <c r="H380" s="29">
        <v>1</v>
      </c>
      <c r="I380" s="29">
        <v>2</v>
      </c>
      <c r="J380" s="29">
        <v>1</v>
      </c>
      <c r="K380" s="29" t="s">
        <v>420</v>
      </c>
      <c r="L380" s="29" t="s">
        <v>2301</v>
      </c>
      <c r="M380" s="29">
        <v>0</v>
      </c>
      <c r="N380" s="29">
        <v>2364.27945</v>
      </c>
      <c r="O380" s="29">
        <v>0</v>
      </c>
      <c r="P380" s="29" t="s">
        <v>51</v>
      </c>
      <c r="Q380" s="29" t="s">
        <v>51</v>
      </c>
      <c r="R380" s="29" t="s">
        <v>51</v>
      </c>
      <c r="S380" s="29" t="s">
        <v>51</v>
      </c>
      <c r="T380" s="29" t="s">
        <v>982</v>
      </c>
      <c r="U380" s="29" t="s">
        <v>50</v>
      </c>
      <c r="V380" s="29" t="s">
        <v>50</v>
      </c>
      <c r="W380" s="29" t="s">
        <v>50</v>
      </c>
      <c r="X380" s="29" t="s">
        <v>50</v>
      </c>
      <c r="Y380" s="29" t="s">
        <v>50</v>
      </c>
      <c r="Z380" s="29" t="s">
        <v>50</v>
      </c>
      <c r="AA380" s="29" t="s">
        <v>50</v>
      </c>
      <c r="AB380" s="29" t="s">
        <v>50</v>
      </c>
      <c r="AC380" s="29" t="s">
        <v>50</v>
      </c>
      <c r="AD380" s="29" t="s">
        <v>50</v>
      </c>
      <c r="AE380" s="29" t="s">
        <v>973</v>
      </c>
      <c r="AF380" s="29" t="s">
        <v>50</v>
      </c>
      <c r="AG380" s="29" t="s">
        <v>51</v>
      </c>
      <c r="AH380" s="29">
        <v>1.86</v>
      </c>
      <c r="AI380" s="29" t="s">
        <v>51</v>
      </c>
      <c r="AJ380" s="29">
        <v>1.156E-4</v>
      </c>
      <c r="AK380" s="29" t="s">
        <v>51</v>
      </c>
      <c r="AL380" s="29">
        <v>1.544E-3</v>
      </c>
      <c r="AM380" s="29">
        <v>3.11</v>
      </c>
      <c r="AN380" s="29" t="s">
        <v>51</v>
      </c>
      <c r="AO380" s="29" t="s">
        <v>51</v>
      </c>
      <c r="AP380" s="29" t="s">
        <v>51</v>
      </c>
      <c r="AQ380" s="29" t="s">
        <v>51</v>
      </c>
      <c r="AR380" s="29" t="s">
        <v>51</v>
      </c>
      <c r="AS380" s="29" t="s">
        <v>51</v>
      </c>
      <c r="AT380" s="29" t="s">
        <v>51</v>
      </c>
      <c r="AU380" s="29" t="s">
        <v>51</v>
      </c>
      <c r="AV380" s="29" t="s">
        <v>51</v>
      </c>
      <c r="AW380" s="29" t="s">
        <v>51</v>
      </c>
      <c r="AX380" s="29" t="s">
        <v>51</v>
      </c>
      <c r="AY380" s="29" t="e">
        <f t="shared" si="11"/>
        <v>#DIV/0!</v>
      </c>
      <c r="AZ380" s="29" t="e">
        <f t="shared" si="10"/>
        <v>#DIV/0!</v>
      </c>
    </row>
    <row r="381" spans="1:52" x14ac:dyDescent="0.2">
      <c r="A381" s="47" t="s">
        <v>50</v>
      </c>
      <c r="B381" s="29" t="s">
        <v>421</v>
      </c>
      <c r="C381" s="29" t="s">
        <v>2298</v>
      </c>
      <c r="D381" s="29" t="s">
        <v>2274</v>
      </c>
      <c r="E381" s="29" t="s">
        <v>2302</v>
      </c>
      <c r="F381" s="29">
        <v>6.11435E-7</v>
      </c>
      <c r="G381" s="29">
        <v>0</v>
      </c>
      <c r="H381" s="29">
        <v>1</v>
      </c>
      <c r="I381" s="29">
        <v>2</v>
      </c>
      <c r="J381" s="29">
        <v>7</v>
      </c>
      <c r="K381" s="29" t="s">
        <v>420</v>
      </c>
      <c r="L381" s="29" t="s">
        <v>2301</v>
      </c>
      <c r="M381" s="29">
        <v>0</v>
      </c>
      <c r="N381" s="29">
        <v>2363.2954300000001</v>
      </c>
      <c r="O381" s="29">
        <v>0</v>
      </c>
      <c r="P381" s="29">
        <v>227.3</v>
      </c>
      <c r="Q381" s="29">
        <v>237.5</v>
      </c>
      <c r="R381" s="29">
        <v>10.06</v>
      </c>
      <c r="S381" s="29">
        <v>8.2100000000000009</v>
      </c>
      <c r="T381" s="29" t="s">
        <v>51</v>
      </c>
      <c r="U381" s="29" t="s">
        <v>50</v>
      </c>
      <c r="V381" s="29" t="s">
        <v>50</v>
      </c>
      <c r="W381" s="29" t="s">
        <v>50</v>
      </c>
      <c r="X381" s="29" t="s">
        <v>50</v>
      </c>
      <c r="Y381" s="29" t="s">
        <v>50</v>
      </c>
      <c r="Z381" s="29" t="s">
        <v>50</v>
      </c>
      <c r="AA381" s="29" t="s">
        <v>50</v>
      </c>
      <c r="AB381" s="29" t="s">
        <v>50</v>
      </c>
      <c r="AC381" s="29" t="s">
        <v>50</v>
      </c>
      <c r="AD381" s="29" t="s">
        <v>50</v>
      </c>
      <c r="AE381" s="29" t="s">
        <v>50</v>
      </c>
      <c r="AF381" s="29" t="s">
        <v>50</v>
      </c>
      <c r="AG381" s="29">
        <v>0.32</v>
      </c>
      <c r="AH381" s="29">
        <v>1.23</v>
      </c>
      <c r="AI381" s="29">
        <v>0</v>
      </c>
      <c r="AJ381" s="29">
        <v>0</v>
      </c>
      <c r="AK381" s="29">
        <v>4.9329999999999999E-8</v>
      </c>
      <c r="AL381" s="29">
        <v>2.2079999999999999E-6</v>
      </c>
      <c r="AM381" s="29">
        <v>4.79</v>
      </c>
      <c r="AN381" s="29">
        <v>54</v>
      </c>
      <c r="AO381" s="29">
        <v>216.9</v>
      </c>
      <c r="AP381" s="29">
        <v>230.1</v>
      </c>
      <c r="AQ381" s="29">
        <v>273.8</v>
      </c>
      <c r="AR381" s="29">
        <v>206.4</v>
      </c>
      <c r="AS381" s="29">
        <v>236.6</v>
      </c>
      <c r="AT381" s="29">
        <v>240.7</v>
      </c>
      <c r="AU381" s="29">
        <v>201.7</v>
      </c>
      <c r="AV381" s="29">
        <v>221.1</v>
      </c>
      <c r="AW381" s="29">
        <v>249.4</v>
      </c>
      <c r="AX381" s="29">
        <v>237.5</v>
      </c>
      <c r="AY381" s="29">
        <f t="shared" si="11"/>
        <v>0.98848599415707172</v>
      </c>
      <c r="AZ381" s="29">
        <f t="shared" si="10"/>
        <v>0.88418508461978251</v>
      </c>
    </row>
    <row r="382" spans="1:52" x14ac:dyDescent="0.2">
      <c r="A382" s="47" t="s">
        <v>50</v>
      </c>
      <c r="B382" s="29" t="s">
        <v>423</v>
      </c>
      <c r="C382" s="29" t="s">
        <v>2303</v>
      </c>
      <c r="D382" s="29" t="s">
        <v>2304</v>
      </c>
      <c r="E382" s="29" t="s">
        <v>2305</v>
      </c>
      <c r="F382" s="29">
        <v>1.9518999999999999E-7</v>
      </c>
      <c r="G382" s="29">
        <v>0</v>
      </c>
      <c r="H382" s="29">
        <v>1</v>
      </c>
      <c r="I382" s="29">
        <v>2</v>
      </c>
      <c r="J382" s="29">
        <v>2</v>
      </c>
      <c r="K382" s="29" t="s">
        <v>422</v>
      </c>
      <c r="L382" s="29" t="s">
        <v>2306</v>
      </c>
      <c r="M382" s="29">
        <v>0</v>
      </c>
      <c r="N382" s="29">
        <v>2717.2674400000001</v>
      </c>
      <c r="O382" s="29">
        <v>0</v>
      </c>
      <c r="P382" s="29">
        <v>53.1</v>
      </c>
      <c r="Q382" s="29">
        <v>57.8</v>
      </c>
      <c r="R382" s="29">
        <v>6.17</v>
      </c>
      <c r="S382" s="29">
        <v>8.65</v>
      </c>
      <c r="T382" s="29" t="s">
        <v>51</v>
      </c>
      <c r="U382" s="29" t="s">
        <v>50</v>
      </c>
      <c r="V382" s="29" t="s">
        <v>50</v>
      </c>
      <c r="W382" s="29" t="s">
        <v>50</v>
      </c>
      <c r="X382" s="29" t="s">
        <v>50</v>
      </c>
      <c r="Y382" s="29" t="s">
        <v>50</v>
      </c>
      <c r="Z382" s="29" t="s">
        <v>50</v>
      </c>
      <c r="AA382" s="29" t="s">
        <v>50</v>
      </c>
      <c r="AB382" s="29" t="s">
        <v>50</v>
      </c>
      <c r="AC382" s="29" t="s">
        <v>50</v>
      </c>
      <c r="AD382" s="29" t="s">
        <v>50</v>
      </c>
      <c r="AE382" s="29" t="s">
        <v>50</v>
      </c>
      <c r="AF382" s="29" t="s">
        <v>50</v>
      </c>
      <c r="AG382" s="29">
        <v>1.91</v>
      </c>
      <c r="AH382" s="29">
        <v>1.91</v>
      </c>
      <c r="AI382" s="29">
        <v>0</v>
      </c>
      <c r="AJ382" s="29">
        <v>0</v>
      </c>
      <c r="AK382" s="29">
        <v>1.3750000000000001E-8</v>
      </c>
      <c r="AL382" s="29">
        <v>6.2300000000000001E-7</v>
      </c>
      <c r="AM382" s="29">
        <v>4.66</v>
      </c>
      <c r="AN382" s="29">
        <v>56</v>
      </c>
      <c r="AO382" s="29">
        <v>52.4</v>
      </c>
      <c r="AP382" s="29">
        <v>49.5</v>
      </c>
      <c r="AQ382" s="29">
        <v>53.9</v>
      </c>
      <c r="AR382" s="29">
        <v>56.1</v>
      </c>
      <c r="AS382" s="29">
        <v>50.4</v>
      </c>
      <c r="AT382" s="29">
        <v>52.9</v>
      </c>
      <c r="AU382" s="29">
        <v>56.2</v>
      </c>
      <c r="AV382" s="29">
        <v>62.9</v>
      </c>
      <c r="AW382" s="29">
        <v>57.8</v>
      </c>
      <c r="AX382" s="29">
        <v>65.5</v>
      </c>
      <c r="AY382" s="29">
        <f t="shared" si="11"/>
        <v>1.1258101410598551</v>
      </c>
      <c r="AZ382" s="29">
        <f t="shared" si="10"/>
        <v>6.6669289909861595E-2</v>
      </c>
    </row>
    <row r="383" spans="1:52" x14ac:dyDescent="0.2">
      <c r="A383" s="47" t="s">
        <v>50</v>
      </c>
      <c r="B383" s="29" t="s">
        <v>425</v>
      </c>
      <c r="C383" s="29" t="s">
        <v>2307</v>
      </c>
      <c r="D383" s="29" t="s">
        <v>2308</v>
      </c>
      <c r="E383" s="29" t="s">
        <v>2309</v>
      </c>
      <c r="F383" s="29">
        <v>8.8519099999999993E-3</v>
      </c>
      <c r="G383" s="29">
        <v>4.6346100000000003E-4</v>
      </c>
      <c r="H383" s="29">
        <v>2</v>
      </c>
      <c r="I383" s="29">
        <v>2</v>
      </c>
      <c r="J383" s="29">
        <v>2</v>
      </c>
      <c r="K383" s="29" t="s">
        <v>424</v>
      </c>
      <c r="L383" s="29" t="s">
        <v>2310</v>
      </c>
      <c r="M383" s="29">
        <v>0</v>
      </c>
      <c r="N383" s="29">
        <v>1786.9991199999999</v>
      </c>
      <c r="O383" s="29">
        <v>0</v>
      </c>
      <c r="P383" s="29" t="s">
        <v>51</v>
      </c>
      <c r="Q383" s="29" t="s">
        <v>51</v>
      </c>
      <c r="R383" s="29" t="s">
        <v>51</v>
      </c>
      <c r="S383" s="29" t="s">
        <v>51</v>
      </c>
      <c r="T383" s="29" t="s">
        <v>982</v>
      </c>
      <c r="U383" s="29" t="s">
        <v>50</v>
      </c>
      <c r="V383" s="29" t="s">
        <v>50</v>
      </c>
      <c r="W383" s="29" t="s">
        <v>50</v>
      </c>
      <c r="X383" s="29" t="s">
        <v>50</v>
      </c>
      <c r="Y383" s="29" t="s">
        <v>50</v>
      </c>
      <c r="Z383" s="29" t="s">
        <v>50</v>
      </c>
      <c r="AA383" s="29" t="s">
        <v>50</v>
      </c>
      <c r="AB383" s="29" t="s">
        <v>50</v>
      </c>
      <c r="AC383" s="29" t="s">
        <v>50</v>
      </c>
      <c r="AD383" s="29" t="s">
        <v>50</v>
      </c>
      <c r="AE383" s="29" t="s">
        <v>50</v>
      </c>
      <c r="AF383" s="29" t="s">
        <v>973</v>
      </c>
      <c r="AG383" s="29">
        <v>-0.91</v>
      </c>
      <c r="AH383" s="29" t="s">
        <v>51</v>
      </c>
      <c r="AI383" s="29">
        <v>1.7090000000000001E-4</v>
      </c>
      <c r="AJ383" s="29" t="s">
        <v>51</v>
      </c>
      <c r="AK383" s="29">
        <v>2.212E-3</v>
      </c>
      <c r="AL383" s="29" t="s">
        <v>51</v>
      </c>
      <c r="AM383" s="29" t="s">
        <v>51</v>
      </c>
      <c r="AN383" s="29">
        <v>45</v>
      </c>
      <c r="AO383" s="29" t="s">
        <v>51</v>
      </c>
      <c r="AP383" s="29" t="s">
        <v>51</v>
      </c>
      <c r="AQ383" s="29" t="s">
        <v>51</v>
      </c>
      <c r="AR383" s="29" t="s">
        <v>51</v>
      </c>
      <c r="AS383" s="29" t="s">
        <v>51</v>
      </c>
      <c r="AT383" s="29" t="s">
        <v>51</v>
      </c>
      <c r="AU383" s="29" t="s">
        <v>51</v>
      </c>
      <c r="AV383" s="29" t="s">
        <v>51</v>
      </c>
      <c r="AW383" s="29" t="s">
        <v>51</v>
      </c>
      <c r="AX383" s="29" t="s">
        <v>51</v>
      </c>
      <c r="AY383" s="29" t="e">
        <f t="shared" si="11"/>
        <v>#DIV/0!</v>
      </c>
      <c r="AZ383" s="29" t="e">
        <f t="shared" si="10"/>
        <v>#DIV/0!</v>
      </c>
    </row>
    <row r="384" spans="1:52" x14ac:dyDescent="0.2">
      <c r="A384" s="47" t="s">
        <v>56</v>
      </c>
      <c r="B384" s="29" t="s">
        <v>427</v>
      </c>
      <c r="C384" s="29" t="s">
        <v>2311</v>
      </c>
      <c r="D384" s="29" t="s">
        <v>2312</v>
      </c>
      <c r="E384" s="29" t="s">
        <v>2313</v>
      </c>
      <c r="F384" s="29">
        <v>0.42970199999999997</v>
      </c>
      <c r="G384" s="29">
        <v>3.79916E-2</v>
      </c>
      <c r="H384" s="29">
        <v>1</v>
      </c>
      <c r="I384" s="29">
        <v>1</v>
      </c>
      <c r="J384" s="29">
        <v>1</v>
      </c>
      <c r="K384" s="29" t="s">
        <v>426</v>
      </c>
      <c r="L384" s="29" t="s">
        <v>2314</v>
      </c>
      <c r="M384" s="29">
        <v>0</v>
      </c>
      <c r="N384" s="29">
        <v>1845.0369599999999</v>
      </c>
      <c r="O384" s="29">
        <v>0</v>
      </c>
      <c r="P384" s="29">
        <v>38.6</v>
      </c>
      <c r="Q384" s="29">
        <v>40.1</v>
      </c>
      <c r="R384" s="29">
        <v>49.04</v>
      </c>
      <c r="S384" s="29">
        <v>74.53</v>
      </c>
      <c r="T384" s="29" t="s">
        <v>51</v>
      </c>
      <c r="U384" s="29" t="s">
        <v>56</v>
      </c>
      <c r="V384" s="29" t="s">
        <v>56</v>
      </c>
      <c r="W384" s="29" t="s">
        <v>56</v>
      </c>
      <c r="X384" s="29" t="s">
        <v>56</v>
      </c>
      <c r="Y384" s="29" t="s">
        <v>56</v>
      </c>
      <c r="Z384" s="29" t="s">
        <v>56</v>
      </c>
      <c r="AA384" s="29" t="s">
        <v>56</v>
      </c>
      <c r="AB384" s="29" t="s">
        <v>56</v>
      </c>
      <c r="AC384" s="29" t="s">
        <v>56</v>
      </c>
      <c r="AD384" s="29" t="s">
        <v>56</v>
      </c>
      <c r="AE384" s="29" t="s">
        <v>973</v>
      </c>
      <c r="AF384" s="29" t="s">
        <v>56</v>
      </c>
      <c r="AG384" s="29" t="s">
        <v>51</v>
      </c>
      <c r="AH384" s="29">
        <v>1.82</v>
      </c>
      <c r="AI384" s="29" t="s">
        <v>51</v>
      </c>
      <c r="AJ384" s="29">
        <v>1.256E-2</v>
      </c>
      <c r="AK384" s="29" t="s">
        <v>51</v>
      </c>
      <c r="AL384" s="29">
        <v>0.18440000000000001</v>
      </c>
      <c r="AM384" s="29">
        <v>1.22</v>
      </c>
      <c r="AN384" s="29" t="s">
        <v>51</v>
      </c>
      <c r="AO384" s="29">
        <v>20.5</v>
      </c>
      <c r="AP384" s="29">
        <v>75</v>
      </c>
      <c r="AQ384" s="29">
        <v>53.1</v>
      </c>
      <c r="AR384" s="29">
        <v>24.6</v>
      </c>
      <c r="AS384" s="29">
        <v>47.6</v>
      </c>
      <c r="AT384" s="29">
        <v>113.8</v>
      </c>
      <c r="AU384" s="29">
        <v>15.6</v>
      </c>
      <c r="AV384" s="29">
        <v>40.1</v>
      </c>
      <c r="AW384" s="29">
        <v>43.1</v>
      </c>
      <c r="AX384" s="29">
        <v>37.6</v>
      </c>
      <c r="AY384" s="29">
        <f t="shared" si="11"/>
        <v>1.1331521739130435</v>
      </c>
      <c r="AZ384" s="29">
        <f t="shared" si="10"/>
        <v>0.82676236893942212</v>
      </c>
    </row>
    <row r="385" spans="1:52" x14ac:dyDescent="0.2">
      <c r="A385" s="47" t="s">
        <v>56</v>
      </c>
      <c r="B385" s="29" t="s">
        <v>429</v>
      </c>
      <c r="C385" s="29" t="s">
        <v>2315</v>
      </c>
      <c r="D385" s="29" t="s">
        <v>2316</v>
      </c>
      <c r="E385" s="29" t="s">
        <v>2317</v>
      </c>
      <c r="F385" s="29">
        <v>0.38528099999999998</v>
      </c>
      <c r="G385" s="29">
        <v>3.2254699999999997E-2</v>
      </c>
      <c r="H385" s="29">
        <v>1</v>
      </c>
      <c r="I385" s="29">
        <v>1</v>
      </c>
      <c r="J385" s="29">
        <v>1</v>
      </c>
      <c r="K385" s="29" t="s">
        <v>428</v>
      </c>
      <c r="L385" s="29" t="s">
        <v>2318</v>
      </c>
      <c r="M385" s="29">
        <v>1</v>
      </c>
      <c r="N385" s="29">
        <v>2307.31466</v>
      </c>
      <c r="O385" s="29">
        <v>0</v>
      </c>
      <c r="P385" s="29" t="s">
        <v>51</v>
      </c>
      <c r="Q385" s="29" t="s">
        <v>51</v>
      </c>
      <c r="R385" s="29" t="s">
        <v>51</v>
      </c>
      <c r="S385" s="29" t="s">
        <v>51</v>
      </c>
      <c r="T385" s="29" t="s">
        <v>982</v>
      </c>
      <c r="U385" s="29" t="s">
        <v>56</v>
      </c>
      <c r="V385" s="29" t="s">
        <v>56</v>
      </c>
      <c r="W385" s="29" t="s">
        <v>56</v>
      </c>
      <c r="X385" s="29" t="s">
        <v>56</v>
      </c>
      <c r="Y385" s="29" t="s">
        <v>56</v>
      </c>
      <c r="Z385" s="29" t="s">
        <v>56</v>
      </c>
      <c r="AA385" s="29" t="s">
        <v>56</v>
      </c>
      <c r="AB385" s="29" t="s">
        <v>56</v>
      </c>
      <c r="AC385" s="29" t="s">
        <v>56</v>
      </c>
      <c r="AD385" s="29" t="s">
        <v>56</v>
      </c>
      <c r="AE385" s="29" t="s">
        <v>56</v>
      </c>
      <c r="AF385" s="29" t="s">
        <v>973</v>
      </c>
      <c r="AG385" s="29">
        <v>-7.1</v>
      </c>
      <c r="AH385" s="29" t="s">
        <v>51</v>
      </c>
      <c r="AI385" s="29">
        <v>1.034E-2</v>
      </c>
      <c r="AJ385" s="29" t="s">
        <v>51</v>
      </c>
      <c r="AK385" s="29">
        <v>0.15939999999999999</v>
      </c>
      <c r="AL385" s="29" t="s">
        <v>51</v>
      </c>
      <c r="AM385" s="29" t="s">
        <v>51</v>
      </c>
      <c r="AN385" s="29">
        <v>3</v>
      </c>
      <c r="AO385" s="29" t="s">
        <v>51</v>
      </c>
      <c r="AP385" s="29" t="s">
        <v>51</v>
      </c>
      <c r="AQ385" s="29" t="s">
        <v>51</v>
      </c>
      <c r="AR385" s="29" t="s">
        <v>51</v>
      </c>
      <c r="AS385" s="29" t="s">
        <v>51</v>
      </c>
      <c r="AT385" s="29" t="s">
        <v>51</v>
      </c>
      <c r="AU385" s="29" t="s">
        <v>51</v>
      </c>
      <c r="AV385" s="29" t="s">
        <v>51</v>
      </c>
      <c r="AW385" s="29" t="s">
        <v>51</v>
      </c>
      <c r="AX385" s="29" t="s">
        <v>51</v>
      </c>
      <c r="AY385" s="29" t="e">
        <f t="shared" si="11"/>
        <v>#DIV/0!</v>
      </c>
      <c r="AZ385" s="29" t="e">
        <f t="shared" si="10"/>
        <v>#DIV/0!</v>
      </c>
    </row>
    <row r="386" spans="1:52" x14ac:dyDescent="0.2">
      <c r="A386" s="47" t="s">
        <v>50</v>
      </c>
      <c r="B386" s="29" t="s">
        <v>2319</v>
      </c>
      <c r="C386" s="29" t="s">
        <v>2320</v>
      </c>
      <c r="D386" s="29" t="s">
        <v>1170</v>
      </c>
      <c r="E386" s="29" t="s">
        <v>2321</v>
      </c>
      <c r="F386" s="29">
        <v>1.39752E-3</v>
      </c>
      <c r="G386" s="29">
        <v>1.23263E-4</v>
      </c>
      <c r="H386" s="29">
        <v>4</v>
      </c>
      <c r="I386" s="29">
        <v>7</v>
      </c>
      <c r="J386" s="29">
        <v>2</v>
      </c>
      <c r="K386" s="29" t="s">
        <v>2322</v>
      </c>
      <c r="L386" s="29" t="s">
        <v>2323</v>
      </c>
      <c r="M386" s="29">
        <v>0</v>
      </c>
      <c r="N386" s="29">
        <v>1732.8591100000001</v>
      </c>
      <c r="O386" s="29">
        <v>0</v>
      </c>
      <c r="P386" s="29">
        <v>56.6</v>
      </c>
      <c r="Q386" s="29">
        <v>58.6</v>
      </c>
      <c r="R386" s="29">
        <v>9.23</v>
      </c>
      <c r="S386" s="29">
        <v>7.01</v>
      </c>
      <c r="T386" s="29" t="s">
        <v>1100</v>
      </c>
      <c r="U386" s="29" t="s">
        <v>50</v>
      </c>
      <c r="V386" s="29" t="s">
        <v>50</v>
      </c>
      <c r="W386" s="29" t="s">
        <v>50</v>
      </c>
      <c r="X386" s="29" t="s">
        <v>50</v>
      </c>
      <c r="Y386" s="29" t="s">
        <v>50</v>
      </c>
      <c r="Z386" s="29" t="s">
        <v>50</v>
      </c>
      <c r="AA386" s="29" t="s">
        <v>50</v>
      </c>
      <c r="AB386" s="29" t="s">
        <v>50</v>
      </c>
      <c r="AC386" s="29" t="s">
        <v>50</v>
      </c>
      <c r="AD386" s="29" t="s">
        <v>50</v>
      </c>
      <c r="AE386" s="29" t="s">
        <v>50</v>
      </c>
      <c r="AF386" s="29" t="s">
        <v>50</v>
      </c>
      <c r="AG386" s="29">
        <v>1.07</v>
      </c>
      <c r="AH386" s="29">
        <v>1.07</v>
      </c>
      <c r="AI386" s="29">
        <v>1.2569999999999999E-4</v>
      </c>
      <c r="AJ386" s="29">
        <v>1.1960000000000001E-5</v>
      </c>
      <c r="AK386" s="29">
        <v>1.2869999999999999E-3</v>
      </c>
      <c r="AL386" s="29">
        <v>1.548E-4</v>
      </c>
      <c r="AM386" s="29">
        <v>3.25</v>
      </c>
      <c r="AN386" s="29">
        <v>25</v>
      </c>
      <c r="AO386" s="29">
        <v>58.8</v>
      </c>
      <c r="AP386" s="29">
        <v>45</v>
      </c>
      <c r="AQ386" s="29">
        <v>53.2</v>
      </c>
      <c r="AR386" s="29">
        <v>57.3</v>
      </c>
      <c r="AS386" s="29">
        <v>56.8</v>
      </c>
      <c r="AT386" s="29">
        <v>61.6</v>
      </c>
      <c r="AU386" s="29">
        <v>61.4</v>
      </c>
      <c r="AV386" s="29">
        <v>54.4</v>
      </c>
      <c r="AW386" s="29">
        <v>58.6</v>
      </c>
      <c r="AX386" s="29">
        <v>52.7</v>
      </c>
      <c r="AY386" s="29">
        <f t="shared" si="11"/>
        <v>1.0649206934710438</v>
      </c>
      <c r="AZ386" s="29">
        <f t="shared" si="10"/>
        <v>0.36231762409036034</v>
      </c>
    </row>
    <row r="387" spans="1:52" x14ac:dyDescent="0.2">
      <c r="A387" s="47" t="s">
        <v>50</v>
      </c>
      <c r="B387" s="29" t="s">
        <v>431</v>
      </c>
      <c r="C387" s="29" t="s">
        <v>2324</v>
      </c>
      <c r="D387" s="29" t="s">
        <v>2325</v>
      </c>
      <c r="E387" s="29" t="s">
        <v>2326</v>
      </c>
      <c r="F387" s="29">
        <v>2.4858200000000001E-4</v>
      </c>
      <c r="G387" s="29">
        <v>0</v>
      </c>
      <c r="H387" s="29">
        <v>1</v>
      </c>
      <c r="I387" s="29">
        <v>2</v>
      </c>
      <c r="J387" s="29">
        <v>7</v>
      </c>
      <c r="K387" s="29" t="s">
        <v>430</v>
      </c>
      <c r="L387" s="29" t="s">
        <v>2327</v>
      </c>
      <c r="M387" s="29">
        <v>0</v>
      </c>
      <c r="N387" s="29">
        <v>3592.6409399999998</v>
      </c>
      <c r="O387" s="29">
        <v>0</v>
      </c>
      <c r="P387" s="29">
        <v>118.3</v>
      </c>
      <c r="Q387" s="29">
        <v>126.1</v>
      </c>
      <c r="R387" s="29">
        <v>5.59</v>
      </c>
      <c r="S387" s="29">
        <v>5.32</v>
      </c>
      <c r="T387" s="29" t="s">
        <v>51</v>
      </c>
      <c r="U387" s="29" t="s">
        <v>50</v>
      </c>
      <c r="V387" s="29" t="s">
        <v>50</v>
      </c>
      <c r="W387" s="29" t="s">
        <v>50</v>
      </c>
      <c r="X387" s="29" t="s">
        <v>50</v>
      </c>
      <c r="Y387" s="29" t="s">
        <v>50</v>
      </c>
      <c r="Z387" s="29" t="s">
        <v>50</v>
      </c>
      <c r="AA387" s="29" t="s">
        <v>50</v>
      </c>
      <c r="AB387" s="29" t="s">
        <v>50</v>
      </c>
      <c r="AC387" s="29" t="s">
        <v>50</v>
      </c>
      <c r="AD387" s="29" t="s">
        <v>50</v>
      </c>
      <c r="AE387" s="29" t="s">
        <v>50</v>
      </c>
      <c r="AF387" s="29" t="s">
        <v>50</v>
      </c>
      <c r="AG387" s="29">
        <v>13.92</v>
      </c>
      <c r="AH387" s="29">
        <v>4.24</v>
      </c>
      <c r="AI387" s="29">
        <v>0</v>
      </c>
      <c r="AJ387" s="29">
        <v>9.5619999999999996E-5</v>
      </c>
      <c r="AK387" s="29">
        <v>4.104E-5</v>
      </c>
      <c r="AL387" s="29">
        <v>1.4419999999999999E-3</v>
      </c>
      <c r="AM387" s="29">
        <v>5.7</v>
      </c>
      <c r="AN387" s="29">
        <v>21</v>
      </c>
      <c r="AO387" s="29">
        <v>114.3</v>
      </c>
      <c r="AP387" s="29">
        <v>124</v>
      </c>
      <c r="AQ387" s="29">
        <v>124</v>
      </c>
      <c r="AR387" s="29">
        <v>110.6</v>
      </c>
      <c r="AS387" s="29">
        <v>110.5</v>
      </c>
      <c r="AT387" s="29">
        <v>132.30000000000001</v>
      </c>
      <c r="AU387" s="29">
        <v>119.1</v>
      </c>
      <c r="AV387" s="29">
        <v>129.4</v>
      </c>
      <c r="AW387" s="29">
        <v>126.1</v>
      </c>
      <c r="AX387" s="29">
        <v>116.8</v>
      </c>
      <c r="AY387" s="29">
        <f t="shared" si="11"/>
        <v>1.0690778196777511</v>
      </c>
      <c r="AZ387" s="29">
        <f t="shared" si="10"/>
        <v>0.11915836582979555</v>
      </c>
    </row>
    <row r="388" spans="1:52" x14ac:dyDescent="0.2">
      <c r="A388" s="47" t="s">
        <v>50</v>
      </c>
      <c r="B388" s="29" t="s">
        <v>433</v>
      </c>
      <c r="C388" s="29" t="s">
        <v>2328</v>
      </c>
      <c r="D388" s="29" t="s">
        <v>2329</v>
      </c>
      <c r="E388" s="29" t="s">
        <v>2330</v>
      </c>
      <c r="F388" s="29">
        <v>7.2108800000000005E-4</v>
      </c>
      <c r="G388" s="29">
        <v>0</v>
      </c>
      <c r="H388" s="29">
        <v>1</v>
      </c>
      <c r="I388" s="29">
        <v>1</v>
      </c>
      <c r="J388" s="29">
        <v>1</v>
      </c>
      <c r="K388" s="29" t="s">
        <v>432</v>
      </c>
      <c r="L388" s="29" t="s">
        <v>2331</v>
      </c>
      <c r="M388" s="29">
        <v>0</v>
      </c>
      <c r="N388" s="29">
        <v>4343.3386300000002</v>
      </c>
      <c r="O388" s="29">
        <v>0</v>
      </c>
      <c r="P388" s="29">
        <v>22.6</v>
      </c>
      <c r="Q388" s="29">
        <v>19.100000000000001</v>
      </c>
      <c r="R388" s="29">
        <v>28.08</v>
      </c>
      <c r="S388" s="29">
        <v>11.35</v>
      </c>
      <c r="T388" s="29" t="s">
        <v>51</v>
      </c>
      <c r="U388" s="29" t="s">
        <v>50</v>
      </c>
      <c r="V388" s="29" t="s">
        <v>50</v>
      </c>
      <c r="W388" s="29" t="s">
        <v>50</v>
      </c>
      <c r="X388" s="29" t="s">
        <v>50</v>
      </c>
      <c r="Y388" s="29" t="s">
        <v>50</v>
      </c>
      <c r="Z388" s="29" t="s">
        <v>50</v>
      </c>
      <c r="AA388" s="29" t="s">
        <v>50</v>
      </c>
      <c r="AB388" s="29" t="s">
        <v>50</v>
      </c>
      <c r="AC388" s="29" t="s">
        <v>50</v>
      </c>
      <c r="AD388" s="29" t="s">
        <v>50</v>
      </c>
      <c r="AE388" s="29" t="s">
        <v>50</v>
      </c>
      <c r="AF388" s="29" t="s">
        <v>973</v>
      </c>
      <c r="AG388" s="29">
        <v>0.9</v>
      </c>
      <c r="AH388" s="29" t="s">
        <v>51</v>
      </c>
      <c r="AI388" s="29">
        <v>0</v>
      </c>
      <c r="AJ388" s="29" t="s">
        <v>51</v>
      </c>
      <c r="AK388" s="29">
        <v>1.3520000000000001E-4</v>
      </c>
      <c r="AL388" s="29" t="s">
        <v>51</v>
      </c>
      <c r="AM388" s="29" t="s">
        <v>51</v>
      </c>
      <c r="AN388" s="29">
        <v>2</v>
      </c>
      <c r="AO388" s="29">
        <v>23.3</v>
      </c>
      <c r="AP388" s="29">
        <v>21.9</v>
      </c>
      <c r="AQ388" s="29">
        <v>30.5</v>
      </c>
      <c r="AR388" s="29">
        <v>15.6</v>
      </c>
      <c r="AS388" s="29">
        <v>17.3</v>
      </c>
      <c r="AT388" s="29">
        <v>18.3</v>
      </c>
      <c r="AU388" s="29">
        <v>18.7</v>
      </c>
      <c r="AV388" s="29">
        <v>19.7</v>
      </c>
      <c r="AW388" s="29">
        <v>23.9</v>
      </c>
      <c r="AX388" s="29">
        <v>19.100000000000001</v>
      </c>
      <c r="AY388" s="29">
        <f t="shared" si="11"/>
        <v>0.91804788213627986</v>
      </c>
      <c r="AZ388" s="29">
        <f t="shared" si="10"/>
        <v>0.61050473383307746</v>
      </c>
    </row>
    <row r="389" spans="1:52" x14ac:dyDescent="0.2">
      <c r="A389" s="47" t="s">
        <v>56</v>
      </c>
      <c r="B389" s="29" t="s">
        <v>435</v>
      </c>
      <c r="C389" s="29" t="s">
        <v>2332</v>
      </c>
      <c r="D389" s="29" t="s">
        <v>2333</v>
      </c>
      <c r="E389" s="29" t="s">
        <v>2334</v>
      </c>
      <c r="F389" s="29">
        <v>0.30657899999999999</v>
      </c>
      <c r="G389" s="29">
        <v>2.3487999999999998E-2</v>
      </c>
      <c r="H389" s="29">
        <v>1</v>
      </c>
      <c r="I389" s="29">
        <v>2</v>
      </c>
      <c r="J389" s="29">
        <v>3</v>
      </c>
      <c r="K389" s="29" t="s">
        <v>434</v>
      </c>
      <c r="L389" s="29" t="s">
        <v>2335</v>
      </c>
      <c r="M389" s="29">
        <v>0</v>
      </c>
      <c r="N389" s="29">
        <v>1887.1137799999999</v>
      </c>
      <c r="O389" s="29">
        <v>0</v>
      </c>
      <c r="P389" s="29">
        <v>129.9</v>
      </c>
      <c r="Q389" s="29">
        <v>121.8</v>
      </c>
      <c r="R389" s="29">
        <v>9.91</v>
      </c>
      <c r="S389" s="29">
        <v>5.82</v>
      </c>
      <c r="T389" s="29" t="s">
        <v>51</v>
      </c>
      <c r="U389" s="29" t="s">
        <v>50</v>
      </c>
      <c r="V389" s="29" t="s">
        <v>50</v>
      </c>
      <c r="W389" s="29" t="s">
        <v>50</v>
      </c>
      <c r="X389" s="29" t="s">
        <v>50</v>
      </c>
      <c r="Y389" s="29" t="s">
        <v>50</v>
      </c>
      <c r="Z389" s="29" t="s">
        <v>50</v>
      </c>
      <c r="AA389" s="29" t="s">
        <v>50</v>
      </c>
      <c r="AB389" s="29" t="s">
        <v>50</v>
      </c>
      <c r="AC389" s="29" t="s">
        <v>50</v>
      </c>
      <c r="AD389" s="29" t="s">
        <v>50</v>
      </c>
      <c r="AE389" s="29" t="s">
        <v>973</v>
      </c>
      <c r="AF389" s="29" t="s">
        <v>50</v>
      </c>
      <c r="AG389" s="29" t="s">
        <v>51</v>
      </c>
      <c r="AH389" s="29">
        <v>-3.04</v>
      </c>
      <c r="AI389" s="29" t="s">
        <v>51</v>
      </c>
      <c r="AJ389" s="29">
        <v>7.4650000000000003E-3</v>
      </c>
      <c r="AK389" s="29" t="s">
        <v>51</v>
      </c>
      <c r="AL389" s="29">
        <v>0.1149</v>
      </c>
      <c r="AM389" s="29">
        <v>1.42</v>
      </c>
      <c r="AN389" s="29" t="s">
        <v>51</v>
      </c>
      <c r="AO389" s="29">
        <v>110.6</v>
      </c>
      <c r="AP389" s="29">
        <v>106.9</v>
      </c>
      <c r="AQ389" s="29">
        <v>132.69999999999999</v>
      </c>
      <c r="AR389" s="29">
        <v>131.6</v>
      </c>
      <c r="AS389" s="29">
        <v>135.69999999999999</v>
      </c>
      <c r="AT389" s="29">
        <v>116.4</v>
      </c>
      <c r="AU389" s="29">
        <v>129.19999999999999</v>
      </c>
      <c r="AV389" s="29">
        <v>121.8</v>
      </c>
      <c r="AW389" s="29">
        <v>112.8</v>
      </c>
      <c r="AX389" s="29">
        <v>127.8</v>
      </c>
      <c r="AY389" s="29">
        <f t="shared" si="11"/>
        <v>0.98461538461538456</v>
      </c>
      <c r="AZ389" s="29">
        <f t="shared" ref="AZ389:AZ452" si="12">TTEST(AO389:AS389,AT389:AX389,2,1)</f>
        <v>0.80587758857633429</v>
      </c>
    </row>
    <row r="390" spans="1:52" x14ac:dyDescent="0.2">
      <c r="A390" s="47" t="s">
        <v>50</v>
      </c>
      <c r="B390" s="29" t="s">
        <v>437</v>
      </c>
      <c r="C390" s="29" t="s">
        <v>2336</v>
      </c>
      <c r="D390" s="29" t="s">
        <v>2337</v>
      </c>
      <c r="E390" s="29" t="s">
        <v>2338</v>
      </c>
      <c r="F390" s="29">
        <v>5.3217200000000003E-3</v>
      </c>
      <c r="G390" s="29">
        <v>4.14721E-4</v>
      </c>
      <c r="H390" s="29">
        <v>1</v>
      </c>
      <c r="I390" s="29">
        <v>1</v>
      </c>
      <c r="J390" s="29">
        <v>1</v>
      </c>
      <c r="K390" s="29" t="s">
        <v>436</v>
      </c>
      <c r="L390" s="29" t="s">
        <v>2339</v>
      </c>
      <c r="M390" s="29">
        <v>1</v>
      </c>
      <c r="N390" s="29">
        <v>2635.4334800000001</v>
      </c>
      <c r="O390" s="29">
        <v>0</v>
      </c>
      <c r="P390" s="29" t="s">
        <v>51</v>
      </c>
      <c r="Q390" s="29" t="s">
        <v>51</v>
      </c>
      <c r="R390" s="29" t="s">
        <v>51</v>
      </c>
      <c r="S390" s="29" t="s">
        <v>51</v>
      </c>
      <c r="T390" s="29" t="s">
        <v>982</v>
      </c>
      <c r="U390" s="29" t="s">
        <v>50</v>
      </c>
      <c r="V390" s="29" t="s">
        <v>50</v>
      </c>
      <c r="W390" s="29" t="s">
        <v>50</v>
      </c>
      <c r="X390" s="29" t="s">
        <v>50</v>
      </c>
      <c r="Y390" s="29" t="s">
        <v>50</v>
      </c>
      <c r="Z390" s="29" t="s">
        <v>50</v>
      </c>
      <c r="AA390" s="29" t="s">
        <v>50</v>
      </c>
      <c r="AB390" s="29" t="s">
        <v>50</v>
      </c>
      <c r="AC390" s="29" t="s">
        <v>50</v>
      </c>
      <c r="AD390" s="29" t="s">
        <v>50</v>
      </c>
      <c r="AE390" s="29" t="s">
        <v>50</v>
      </c>
      <c r="AF390" s="29" t="s">
        <v>973</v>
      </c>
      <c r="AG390" s="29">
        <v>14.54</v>
      </c>
      <c r="AH390" s="29" t="s">
        <v>51</v>
      </c>
      <c r="AI390" s="29">
        <v>1.2420000000000001E-4</v>
      </c>
      <c r="AJ390" s="29" t="s">
        <v>51</v>
      </c>
      <c r="AK390" s="29">
        <v>1.2600000000000001E-3</v>
      </c>
      <c r="AL390" s="29" t="s">
        <v>51</v>
      </c>
      <c r="AM390" s="29" t="s">
        <v>51</v>
      </c>
      <c r="AN390" s="29">
        <v>30</v>
      </c>
      <c r="AO390" s="29" t="s">
        <v>51</v>
      </c>
      <c r="AP390" s="29" t="s">
        <v>51</v>
      </c>
      <c r="AQ390" s="29" t="s">
        <v>51</v>
      </c>
      <c r="AR390" s="29" t="s">
        <v>51</v>
      </c>
      <c r="AS390" s="29" t="s">
        <v>51</v>
      </c>
      <c r="AT390" s="29" t="s">
        <v>51</v>
      </c>
      <c r="AU390" s="29" t="s">
        <v>51</v>
      </c>
      <c r="AV390" s="29" t="s">
        <v>51</v>
      </c>
      <c r="AW390" s="29" t="s">
        <v>51</v>
      </c>
      <c r="AX390" s="29" t="s">
        <v>51</v>
      </c>
      <c r="AY390" s="29" t="e">
        <f t="shared" ref="AY390:AY453" si="13">AVERAGE(AT390:AX390)/AVERAGE(AO390:AS390)</f>
        <v>#DIV/0!</v>
      </c>
      <c r="AZ390" s="29" t="e">
        <f t="shared" si="12"/>
        <v>#DIV/0!</v>
      </c>
    </row>
    <row r="391" spans="1:52" x14ac:dyDescent="0.2">
      <c r="A391" s="47" t="s">
        <v>50</v>
      </c>
      <c r="B391" s="29" t="s">
        <v>439</v>
      </c>
      <c r="C391" s="29" t="s">
        <v>2340</v>
      </c>
      <c r="D391" s="29" t="s">
        <v>2341</v>
      </c>
      <c r="E391" s="29" t="s">
        <v>2342</v>
      </c>
      <c r="F391" s="29">
        <v>1.10347E-10</v>
      </c>
      <c r="G391" s="29">
        <v>0</v>
      </c>
      <c r="H391" s="29">
        <v>1</v>
      </c>
      <c r="I391" s="29">
        <v>2</v>
      </c>
      <c r="J391" s="29">
        <v>8</v>
      </c>
      <c r="K391" s="29" t="s">
        <v>438</v>
      </c>
      <c r="L391" s="29" t="s">
        <v>2343</v>
      </c>
      <c r="M391" s="29">
        <v>0</v>
      </c>
      <c r="N391" s="29">
        <v>3226.5596</v>
      </c>
      <c r="O391" s="29">
        <v>0</v>
      </c>
      <c r="P391" s="29">
        <v>200.7</v>
      </c>
      <c r="Q391" s="29">
        <v>225.8</v>
      </c>
      <c r="R391" s="29">
        <v>9.0299999999999994</v>
      </c>
      <c r="S391" s="29">
        <v>6.28</v>
      </c>
      <c r="T391" s="29" t="s">
        <v>51</v>
      </c>
      <c r="U391" s="29" t="s">
        <v>50</v>
      </c>
      <c r="V391" s="29" t="s">
        <v>50</v>
      </c>
      <c r="W391" s="29" t="s">
        <v>50</v>
      </c>
      <c r="X391" s="29" t="s">
        <v>50</v>
      </c>
      <c r="Y391" s="29" t="s">
        <v>50</v>
      </c>
      <c r="Z391" s="29" t="s">
        <v>50</v>
      </c>
      <c r="AA391" s="29" t="s">
        <v>50</v>
      </c>
      <c r="AB391" s="29" t="s">
        <v>50</v>
      </c>
      <c r="AC391" s="29" t="s">
        <v>50</v>
      </c>
      <c r="AD391" s="29" t="s">
        <v>50</v>
      </c>
      <c r="AE391" s="29" t="s">
        <v>50</v>
      </c>
      <c r="AF391" s="29" t="s">
        <v>50</v>
      </c>
      <c r="AG391" s="29">
        <v>2.83</v>
      </c>
      <c r="AH391" s="29">
        <v>2.83</v>
      </c>
      <c r="AI391" s="29">
        <v>0</v>
      </c>
      <c r="AJ391" s="29">
        <v>0</v>
      </c>
      <c r="AK391" s="29">
        <v>1.085E-11</v>
      </c>
      <c r="AL391" s="29">
        <v>4.8250000000000001E-11</v>
      </c>
      <c r="AM391" s="29">
        <v>9.5299999999999994</v>
      </c>
      <c r="AN391" s="29">
        <v>67</v>
      </c>
      <c r="AO391" s="29">
        <v>201.3</v>
      </c>
      <c r="AP391" s="29">
        <v>197.2</v>
      </c>
      <c r="AQ391" s="29">
        <v>226.6</v>
      </c>
      <c r="AR391" s="29">
        <v>200.1</v>
      </c>
      <c r="AS391" s="29">
        <v>176.6</v>
      </c>
      <c r="AT391" s="29">
        <v>228</v>
      </c>
      <c r="AU391" s="29">
        <v>225.8</v>
      </c>
      <c r="AV391" s="29">
        <v>199.4</v>
      </c>
      <c r="AW391" s="29">
        <v>205.3</v>
      </c>
      <c r="AX391" s="29">
        <v>226.9</v>
      </c>
      <c r="AY391" s="29">
        <f t="shared" si="13"/>
        <v>1.0834497903773208</v>
      </c>
      <c r="AZ391" s="29">
        <f t="shared" si="12"/>
        <v>0.27077663936227303</v>
      </c>
    </row>
    <row r="392" spans="1:52" x14ac:dyDescent="0.2">
      <c r="A392" s="47" t="s">
        <v>50</v>
      </c>
      <c r="B392" s="29" t="s">
        <v>441</v>
      </c>
      <c r="C392" s="29" t="s">
        <v>2344</v>
      </c>
      <c r="D392" s="29" t="s">
        <v>2345</v>
      </c>
      <c r="E392" s="29" t="s">
        <v>2346</v>
      </c>
      <c r="F392" s="29">
        <v>1.17092E-3</v>
      </c>
      <c r="G392" s="29">
        <v>7.4751000000000003E-5</v>
      </c>
      <c r="H392" s="29">
        <v>1</v>
      </c>
      <c r="I392" s="29">
        <v>1</v>
      </c>
      <c r="J392" s="29">
        <v>3</v>
      </c>
      <c r="K392" s="29" t="s">
        <v>440</v>
      </c>
      <c r="L392" s="29" t="s">
        <v>2347</v>
      </c>
      <c r="M392" s="29">
        <v>0</v>
      </c>
      <c r="N392" s="29">
        <v>1687.0042100000001</v>
      </c>
      <c r="O392" s="29">
        <v>0</v>
      </c>
      <c r="P392" s="29" t="s">
        <v>51</v>
      </c>
      <c r="Q392" s="29" t="s">
        <v>51</v>
      </c>
      <c r="R392" s="29" t="s">
        <v>51</v>
      </c>
      <c r="S392" s="29" t="s">
        <v>51</v>
      </c>
      <c r="T392" s="29" t="s">
        <v>982</v>
      </c>
      <c r="U392" s="29" t="s">
        <v>50</v>
      </c>
      <c r="V392" s="29" t="s">
        <v>50</v>
      </c>
      <c r="W392" s="29" t="s">
        <v>50</v>
      </c>
      <c r="X392" s="29" t="s">
        <v>50</v>
      </c>
      <c r="Y392" s="29" t="s">
        <v>50</v>
      </c>
      <c r="Z392" s="29" t="s">
        <v>50</v>
      </c>
      <c r="AA392" s="29" t="s">
        <v>50</v>
      </c>
      <c r="AB392" s="29" t="s">
        <v>50</v>
      </c>
      <c r="AC392" s="29" t="s">
        <v>50</v>
      </c>
      <c r="AD392" s="29" t="s">
        <v>50</v>
      </c>
      <c r="AE392" s="29" t="s">
        <v>50</v>
      </c>
      <c r="AF392" s="29" t="s">
        <v>50</v>
      </c>
      <c r="AG392" s="29">
        <v>-1.35</v>
      </c>
      <c r="AH392" s="29">
        <v>-0.27</v>
      </c>
      <c r="AI392" s="29">
        <v>1.1270000000000001E-5</v>
      </c>
      <c r="AJ392" s="29">
        <v>1.248E-3</v>
      </c>
      <c r="AK392" s="29">
        <v>2.34E-4</v>
      </c>
      <c r="AL392" s="29">
        <v>1.84E-2</v>
      </c>
      <c r="AM392" s="29">
        <v>2.46</v>
      </c>
      <c r="AN392" s="29">
        <v>27</v>
      </c>
      <c r="AO392" s="29" t="s">
        <v>51</v>
      </c>
      <c r="AP392" s="29" t="s">
        <v>51</v>
      </c>
      <c r="AQ392" s="29" t="s">
        <v>51</v>
      </c>
      <c r="AR392" s="29" t="s">
        <v>51</v>
      </c>
      <c r="AS392" s="29" t="s">
        <v>51</v>
      </c>
      <c r="AT392" s="29" t="s">
        <v>51</v>
      </c>
      <c r="AU392" s="29" t="s">
        <v>51</v>
      </c>
      <c r="AV392" s="29" t="s">
        <v>51</v>
      </c>
      <c r="AW392" s="29" t="s">
        <v>51</v>
      </c>
      <c r="AX392" s="29" t="s">
        <v>51</v>
      </c>
      <c r="AY392" s="29" t="e">
        <f t="shared" si="13"/>
        <v>#DIV/0!</v>
      </c>
      <c r="AZ392" s="29" t="e">
        <f t="shared" si="12"/>
        <v>#DIV/0!</v>
      </c>
    </row>
    <row r="393" spans="1:52" x14ac:dyDescent="0.2">
      <c r="A393" s="47" t="s">
        <v>50</v>
      </c>
      <c r="B393" s="29" t="s">
        <v>443</v>
      </c>
      <c r="C393" s="29" t="s">
        <v>2348</v>
      </c>
      <c r="D393" s="29" t="s">
        <v>2349</v>
      </c>
      <c r="E393" s="29" t="s">
        <v>2350</v>
      </c>
      <c r="F393" s="29">
        <v>3.99435E-2</v>
      </c>
      <c r="G393" s="29">
        <v>2.43254E-3</v>
      </c>
      <c r="H393" s="29">
        <v>1</v>
      </c>
      <c r="I393" s="29">
        <v>1</v>
      </c>
      <c r="J393" s="29">
        <v>2</v>
      </c>
      <c r="K393" s="29" t="s">
        <v>442</v>
      </c>
      <c r="L393" s="29" t="s">
        <v>2351</v>
      </c>
      <c r="M393" s="29">
        <v>0</v>
      </c>
      <c r="N393" s="29">
        <v>2306.23522</v>
      </c>
      <c r="O393" s="29">
        <v>0</v>
      </c>
      <c r="P393" s="29" t="s">
        <v>51</v>
      </c>
      <c r="Q393" s="29" t="s">
        <v>51</v>
      </c>
      <c r="R393" s="29" t="s">
        <v>51</v>
      </c>
      <c r="S393" s="29" t="s">
        <v>51</v>
      </c>
      <c r="T393" s="29" t="s">
        <v>982</v>
      </c>
      <c r="U393" s="29" t="s">
        <v>50</v>
      </c>
      <c r="V393" s="29" t="s">
        <v>50</v>
      </c>
      <c r="W393" s="29" t="s">
        <v>50</v>
      </c>
      <c r="X393" s="29" t="s">
        <v>50</v>
      </c>
      <c r="Y393" s="29" t="s">
        <v>50</v>
      </c>
      <c r="Z393" s="29" t="s">
        <v>50</v>
      </c>
      <c r="AA393" s="29" t="s">
        <v>50</v>
      </c>
      <c r="AB393" s="29" t="s">
        <v>50</v>
      </c>
      <c r="AC393" s="29" t="s">
        <v>50</v>
      </c>
      <c r="AD393" s="29" t="s">
        <v>50</v>
      </c>
      <c r="AE393" s="29" t="s">
        <v>50</v>
      </c>
      <c r="AF393" s="29" t="s">
        <v>50</v>
      </c>
      <c r="AG393" s="29">
        <v>1.8</v>
      </c>
      <c r="AH393" s="29">
        <v>1.8</v>
      </c>
      <c r="AI393" s="29">
        <v>1.665E-3</v>
      </c>
      <c r="AJ393" s="29">
        <v>5.7740000000000005E-4</v>
      </c>
      <c r="AK393" s="29">
        <v>2.4840000000000001E-2</v>
      </c>
      <c r="AL393" s="29">
        <v>8.4510000000000002E-3</v>
      </c>
      <c r="AM393" s="29">
        <v>3.45</v>
      </c>
      <c r="AN393" s="29">
        <v>10</v>
      </c>
      <c r="AO393" s="29" t="s">
        <v>51</v>
      </c>
      <c r="AP393" s="29" t="s">
        <v>51</v>
      </c>
      <c r="AQ393" s="29" t="s">
        <v>51</v>
      </c>
      <c r="AR393" s="29" t="s">
        <v>51</v>
      </c>
      <c r="AS393" s="29" t="s">
        <v>51</v>
      </c>
      <c r="AT393" s="29" t="s">
        <v>51</v>
      </c>
      <c r="AU393" s="29" t="s">
        <v>51</v>
      </c>
      <c r="AV393" s="29" t="s">
        <v>51</v>
      </c>
      <c r="AW393" s="29" t="s">
        <v>51</v>
      </c>
      <c r="AX393" s="29" t="s">
        <v>51</v>
      </c>
      <c r="AY393" s="29" t="e">
        <f t="shared" si="13"/>
        <v>#DIV/0!</v>
      </c>
      <c r="AZ393" s="29" t="e">
        <f t="shared" si="12"/>
        <v>#DIV/0!</v>
      </c>
    </row>
    <row r="394" spans="1:52" x14ac:dyDescent="0.2">
      <c r="A394" s="47" t="s">
        <v>50</v>
      </c>
      <c r="B394" s="29" t="s">
        <v>445</v>
      </c>
      <c r="C394" s="29" t="s">
        <v>2352</v>
      </c>
      <c r="D394" s="29" t="s">
        <v>1920</v>
      </c>
      <c r="E394" s="29" t="s">
        <v>2353</v>
      </c>
      <c r="F394" s="29">
        <v>0.13814000000000001</v>
      </c>
      <c r="G394" s="29">
        <v>9.8713900000000007E-3</v>
      </c>
      <c r="H394" s="29">
        <v>1</v>
      </c>
      <c r="I394" s="29">
        <v>1</v>
      </c>
      <c r="J394" s="29">
        <v>2</v>
      </c>
      <c r="K394" s="29" t="s">
        <v>444</v>
      </c>
      <c r="L394" s="29" t="s">
        <v>2354</v>
      </c>
      <c r="M394" s="29">
        <v>0</v>
      </c>
      <c r="N394" s="29">
        <v>1270.74072</v>
      </c>
      <c r="O394" s="29">
        <v>0</v>
      </c>
      <c r="P394" s="29" t="s">
        <v>51</v>
      </c>
      <c r="Q394" s="29" t="s">
        <v>51</v>
      </c>
      <c r="R394" s="29" t="s">
        <v>51</v>
      </c>
      <c r="S394" s="29" t="s">
        <v>51</v>
      </c>
      <c r="T394" s="29" t="s">
        <v>982</v>
      </c>
      <c r="U394" s="29" t="s">
        <v>50</v>
      </c>
      <c r="V394" s="29" t="s">
        <v>50</v>
      </c>
      <c r="W394" s="29" t="s">
        <v>50</v>
      </c>
      <c r="X394" s="29" t="s">
        <v>50</v>
      </c>
      <c r="Y394" s="29" t="s">
        <v>50</v>
      </c>
      <c r="Z394" s="29" t="s">
        <v>50</v>
      </c>
      <c r="AA394" s="29" t="s">
        <v>50</v>
      </c>
      <c r="AB394" s="29" t="s">
        <v>50</v>
      </c>
      <c r="AC394" s="29" t="s">
        <v>50</v>
      </c>
      <c r="AD394" s="29" t="s">
        <v>50</v>
      </c>
      <c r="AE394" s="29" t="s">
        <v>50</v>
      </c>
      <c r="AF394" s="29" t="s">
        <v>1003</v>
      </c>
      <c r="AG394" s="29">
        <v>7.21</v>
      </c>
      <c r="AH394" s="29">
        <v>-7.69</v>
      </c>
      <c r="AI394" s="29">
        <v>3.0140000000000002E-3</v>
      </c>
      <c r="AJ394" s="29">
        <v>0.77959999999999996</v>
      </c>
      <c r="AK394" s="29">
        <v>4.8399999999999999E-2</v>
      </c>
      <c r="AL394" s="29">
        <v>1</v>
      </c>
      <c r="AM394" s="29">
        <v>1.07</v>
      </c>
      <c r="AN394" s="29">
        <v>3</v>
      </c>
      <c r="AO394" s="29" t="s">
        <v>51</v>
      </c>
      <c r="AP394" s="29" t="s">
        <v>51</v>
      </c>
      <c r="AQ394" s="29" t="s">
        <v>51</v>
      </c>
      <c r="AR394" s="29" t="s">
        <v>51</v>
      </c>
      <c r="AS394" s="29" t="s">
        <v>51</v>
      </c>
      <c r="AT394" s="29" t="s">
        <v>51</v>
      </c>
      <c r="AU394" s="29" t="s">
        <v>51</v>
      </c>
      <c r="AV394" s="29" t="s">
        <v>51</v>
      </c>
      <c r="AW394" s="29" t="s">
        <v>51</v>
      </c>
      <c r="AX394" s="29" t="s">
        <v>51</v>
      </c>
      <c r="AY394" s="29" t="e">
        <f t="shared" si="13"/>
        <v>#DIV/0!</v>
      </c>
      <c r="AZ394" s="29" t="e">
        <f t="shared" si="12"/>
        <v>#DIV/0!</v>
      </c>
    </row>
    <row r="395" spans="1:52" x14ac:dyDescent="0.2">
      <c r="A395" s="47" t="s">
        <v>56</v>
      </c>
      <c r="B395" s="29" t="s">
        <v>447</v>
      </c>
      <c r="C395" s="29" t="s">
        <v>2355</v>
      </c>
      <c r="D395" s="29" t="s">
        <v>2356</v>
      </c>
      <c r="E395" s="29" t="s">
        <v>2357</v>
      </c>
      <c r="F395" s="29">
        <v>0.47206100000000001</v>
      </c>
      <c r="G395" s="29">
        <v>4.4365399999999999E-2</v>
      </c>
      <c r="H395" s="29">
        <v>1</v>
      </c>
      <c r="I395" s="29">
        <v>1</v>
      </c>
      <c r="J395" s="29">
        <v>1</v>
      </c>
      <c r="K395" s="29" t="s">
        <v>446</v>
      </c>
      <c r="L395" s="29" t="s">
        <v>2358</v>
      </c>
      <c r="M395" s="29">
        <v>0</v>
      </c>
      <c r="N395" s="29">
        <v>2580.3143100000002</v>
      </c>
      <c r="O395" s="29">
        <v>0</v>
      </c>
      <c r="P395" s="29" t="s">
        <v>51</v>
      </c>
      <c r="Q395" s="29" t="s">
        <v>51</v>
      </c>
      <c r="R395" s="29" t="s">
        <v>51</v>
      </c>
      <c r="S395" s="29" t="s">
        <v>51</v>
      </c>
      <c r="T395" s="29" t="s">
        <v>982</v>
      </c>
      <c r="U395" s="29" t="s">
        <v>56</v>
      </c>
      <c r="V395" s="29" t="s">
        <v>56</v>
      </c>
      <c r="W395" s="29" t="s">
        <v>56</v>
      </c>
      <c r="X395" s="29" t="s">
        <v>56</v>
      </c>
      <c r="Y395" s="29" t="s">
        <v>56</v>
      </c>
      <c r="Z395" s="29" t="s">
        <v>56</v>
      </c>
      <c r="AA395" s="29" t="s">
        <v>56</v>
      </c>
      <c r="AB395" s="29" t="s">
        <v>56</v>
      </c>
      <c r="AC395" s="29" t="s">
        <v>56</v>
      </c>
      <c r="AD395" s="29" t="s">
        <v>56</v>
      </c>
      <c r="AE395" s="29" t="s">
        <v>56</v>
      </c>
      <c r="AF395" s="29" t="s">
        <v>973</v>
      </c>
      <c r="AG395" s="29">
        <v>8.0500000000000007</v>
      </c>
      <c r="AH395" s="29" t="s">
        <v>51</v>
      </c>
      <c r="AI395" s="29">
        <v>1.427E-2</v>
      </c>
      <c r="AJ395" s="29" t="s">
        <v>51</v>
      </c>
      <c r="AK395" s="29">
        <v>0.2</v>
      </c>
      <c r="AL395" s="29" t="s">
        <v>51</v>
      </c>
      <c r="AM395" s="29" t="s">
        <v>51</v>
      </c>
      <c r="AN395" s="29">
        <v>12</v>
      </c>
      <c r="AO395" s="29" t="s">
        <v>51</v>
      </c>
      <c r="AP395" s="29" t="s">
        <v>51</v>
      </c>
      <c r="AQ395" s="29" t="s">
        <v>51</v>
      </c>
      <c r="AR395" s="29" t="s">
        <v>51</v>
      </c>
      <c r="AS395" s="29" t="s">
        <v>51</v>
      </c>
      <c r="AT395" s="29" t="s">
        <v>51</v>
      </c>
      <c r="AU395" s="29" t="s">
        <v>51</v>
      </c>
      <c r="AV395" s="29" t="s">
        <v>51</v>
      </c>
      <c r="AW395" s="29" t="s">
        <v>51</v>
      </c>
      <c r="AX395" s="29" t="s">
        <v>51</v>
      </c>
      <c r="AY395" s="29" t="e">
        <f t="shared" si="13"/>
        <v>#DIV/0!</v>
      </c>
      <c r="AZ395" s="29" t="e">
        <f t="shared" si="12"/>
        <v>#DIV/0!</v>
      </c>
    </row>
    <row r="396" spans="1:52" x14ac:dyDescent="0.2">
      <c r="A396" s="47" t="s">
        <v>56</v>
      </c>
      <c r="B396" s="29" t="s">
        <v>449</v>
      </c>
      <c r="C396" s="29" t="s">
        <v>2359</v>
      </c>
      <c r="D396" s="29" t="s">
        <v>2360</v>
      </c>
      <c r="E396" s="29" t="s">
        <v>2361</v>
      </c>
      <c r="F396" s="29">
        <v>0.21795200000000001</v>
      </c>
      <c r="G396" s="29">
        <v>1.59539E-2</v>
      </c>
      <c r="H396" s="29">
        <v>1</v>
      </c>
      <c r="I396" s="29">
        <v>2</v>
      </c>
      <c r="J396" s="29">
        <v>2</v>
      </c>
      <c r="K396" s="29" t="s">
        <v>448</v>
      </c>
      <c r="L396" s="29" t="s">
        <v>2362</v>
      </c>
      <c r="M396" s="29">
        <v>0</v>
      </c>
      <c r="N396" s="29">
        <v>2416.3471300000001</v>
      </c>
      <c r="O396" s="29">
        <v>0</v>
      </c>
      <c r="P396" s="29">
        <v>32.4</v>
      </c>
      <c r="Q396" s="29">
        <v>33.700000000000003</v>
      </c>
      <c r="R396" s="29">
        <v>8.26</v>
      </c>
      <c r="S396" s="29">
        <v>13.91</v>
      </c>
      <c r="T396" s="29" t="s">
        <v>51</v>
      </c>
      <c r="U396" s="29" t="s">
        <v>50</v>
      </c>
      <c r="V396" s="29" t="s">
        <v>50</v>
      </c>
      <c r="W396" s="29" t="s">
        <v>50</v>
      </c>
      <c r="X396" s="29" t="s">
        <v>50</v>
      </c>
      <c r="Y396" s="29" t="s">
        <v>50</v>
      </c>
      <c r="Z396" s="29" t="s">
        <v>50</v>
      </c>
      <c r="AA396" s="29" t="s">
        <v>50</v>
      </c>
      <c r="AB396" s="29" t="s">
        <v>50</v>
      </c>
      <c r="AC396" s="29" t="s">
        <v>50</v>
      </c>
      <c r="AD396" s="29" t="s">
        <v>50</v>
      </c>
      <c r="AE396" s="29" t="s">
        <v>50</v>
      </c>
      <c r="AF396" s="29" t="s">
        <v>56</v>
      </c>
      <c r="AG396" s="29">
        <v>-6.39</v>
      </c>
      <c r="AH396" s="29">
        <v>-6.39</v>
      </c>
      <c r="AI396" s="29">
        <v>4.8520000000000004E-3</v>
      </c>
      <c r="AJ396" s="29">
        <v>2.0299999999999999E-2</v>
      </c>
      <c r="AK396" s="29">
        <v>8.2680000000000003E-2</v>
      </c>
      <c r="AL396" s="29">
        <v>0.25259999999999999</v>
      </c>
      <c r="AM396" s="29">
        <v>2.5</v>
      </c>
      <c r="AN396" s="29">
        <v>8</v>
      </c>
      <c r="AO396" s="29">
        <v>30.9</v>
      </c>
      <c r="AP396" s="29">
        <v>33.4</v>
      </c>
      <c r="AQ396" s="29">
        <v>36.200000000000003</v>
      </c>
      <c r="AR396" s="29">
        <v>31.4</v>
      </c>
      <c r="AS396" s="29">
        <v>28.9</v>
      </c>
      <c r="AT396" s="29">
        <v>25.4</v>
      </c>
      <c r="AU396" s="29">
        <v>36.6</v>
      </c>
      <c r="AV396" s="29">
        <v>30.6</v>
      </c>
      <c r="AW396" s="29">
        <v>33.700000000000003</v>
      </c>
      <c r="AX396" s="29">
        <v>35.5</v>
      </c>
      <c r="AY396" s="29">
        <f t="shared" si="13"/>
        <v>1.0062189054726367</v>
      </c>
      <c r="AZ396" s="29">
        <f t="shared" si="12"/>
        <v>0.9389743125897444</v>
      </c>
    </row>
    <row r="397" spans="1:52" x14ac:dyDescent="0.2">
      <c r="A397" s="47" t="s">
        <v>50</v>
      </c>
      <c r="B397" s="29" t="s">
        <v>451</v>
      </c>
      <c r="C397" s="29" t="s">
        <v>2363</v>
      </c>
      <c r="D397" s="29" t="s">
        <v>2364</v>
      </c>
      <c r="E397" s="29" t="s">
        <v>2365</v>
      </c>
      <c r="F397" s="29">
        <v>4.3630300000000001E-5</v>
      </c>
      <c r="G397" s="29">
        <v>0</v>
      </c>
      <c r="H397" s="29">
        <v>1</v>
      </c>
      <c r="I397" s="29">
        <v>1</v>
      </c>
      <c r="J397" s="29">
        <v>4</v>
      </c>
      <c r="K397" s="29" t="s">
        <v>450</v>
      </c>
      <c r="L397" s="29" t="s">
        <v>2366</v>
      </c>
      <c r="M397" s="29">
        <v>0</v>
      </c>
      <c r="N397" s="29">
        <v>3875.90247</v>
      </c>
      <c r="O397" s="29">
        <v>0</v>
      </c>
      <c r="P397" s="29">
        <v>102.9</v>
      </c>
      <c r="Q397" s="29">
        <v>93.2</v>
      </c>
      <c r="R397" s="29">
        <v>8.82</v>
      </c>
      <c r="S397" s="29">
        <v>12.91</v>
      </c>
      <c r="T397" s="29" t="s">
        <v>51</v>
      </c>
      <c r="U397" s="29" t="s">
        <v>50</v>
      </c>
      <c r="V397" s="29" t="s">
        <v>50</v>
      </c>
      <c r="W397" s="29" t="s">
        <v>50</v>
      </c>
      <c r="X397" s="29" t="s">
        <v>50</v>
      </c>
      <c r="Y397" s="29" t="s">
        <v>50</v>
      </c>
      <c r="Z397" s="29" t="s">
        <v>50</v>
      </c>
      <c r="AA397" s="29" t="s">
        <v>50</v>
      </c>
      <c r="AB397" s="29" t="s">
        <v>50</v>
      </c>
      <c r="AC397" s="29" t="s">
        <v>50</v>
      </c>
      <c r="AD397" s="29" t="s">
        <v>50</v>
      </c>
      <c r="AE397" s="29" t="s">
        <v>50</v>
      </c>
      <c r="AF397" s="29" t="s">
        <v>50</v>
      </c>
      <c r="AG397" s="29">
        <v>1.28</v>
      </c>
      <c r="AH397" s="29">
        <v>1.28</v>
      </c>
      <c r="AI397" s="29">
        <v>0</v>
      </c>
      <c r="AJ397" s="29">
        <v>7.1239999999999997E-4</v>
      </c>
      <c r="AK397" s="29">
        <v>6.6329999999999999E-6</v>
      </c>
      <c r="AL397" s="29">
        <v>1.069E-2</v>
      </c>
      <c r="AM397" s="29">
        <v>5.24</v>
      </c>
      <c r="AN397" s="29">
        <v>25</v>
      </c>
      <c r="AO397" s="29">
        <v>99.4</v>
      </c>
      <c r="AP397" s="29">
        <v>97.1</v>
      </c>
      <c r="AQ397" s="29">
        <v>108.8</v>
      </c>
      <c r="AR397" s="29">
        <v>106.6</v>
      </c>
      <c r="AS397" s="29">
        <v>117.9</v>
      </c>
      <c r="AT397" s="29">
        <v>81.7</v>
      </c>
      <c r="AU397" s="29">
        <v>89.9</v>
      </c>
      <c r="AV397" s="29">
        <v>93.2</v>
      </c>
      <c r="AW397" s="29">
        <v>112.3</v>
      </c>
      <c r="AX397" s="29">
        <v>106.4</v>
      </c>
      <c r="AY397" s="29">
        <f t="shared" si="13"/>
        <v>0.91260853152132893</v>
      </c>
      <c r="AZ397" s="29">
        <f t="shared" si="12"/>
        <v>8.949265268231528E-2</v>
      </c>
    </row>
    <row r="398" spans="1:52" x14ac:dyDescent="0.2">
      <c r="A398" s="47" t="s">
        <v>50</v>
      </c>
      <c r="B398" s="29" t="s">
        <v>451</v>
      </c>
      <c r="C398" s="29" t="s">
        <v>2367</v>
      </c>
      <c r="D398" s="29" t="s">
        <v>2368</v>
      </c>
      <c r="E398" s="29" t="s">
        <v>2369</v>
      </c>
      <c r="F398" s="29">
        <v>1.5285299999999999E-4</v>
      </c>
      <c r="G398" s="29">
        <v>0</v>
      </c>
      <c r="H398" s="29">
        <v>1</v>
      </c>
      <c r="I398" s="29">
        <v>1</v>
      </c>
      <c r="J398" s="29">
        <v>2</v>
      </c>
      <c r="K398" s="29" t="s">
        <v>450</v>
      </c>
      <c r="L398" s="29" t="s">
        <v>2370</v>
      </c>
      <c r="M398" s="29">
        <v>0</v>
      </c>
      <c r="N398" s="29">
        <v>2847.4890599999999</v>
      </c>
      <c r="O398" s="29">
        <v>0</v>
      </c>
      <c r="P398" s="29">
        <v>21</v>
      </c>
      <c r="Q398" s="29">
        <v>14.6</v>
      </c>
      <c r="R398" s="29">
        <v>16.39</v>
      </c>
      <c r="S398" s="29">
        <v>27.79</v>
      </c>
      <c r="T398" s="29" t="s">
        <v>51</v>
      </c>
      <c r="U398" s="29" t="s">
        <v>50</v>
      </c>
      <c r="V398" s="29" t="s">
        <v>50</v>
      </c>
      <c r="W398" s="29" t="s">
        <v>50</v>
      </c>
      <c r="X398" s="29" t="s">
        <v>50</v>
      </c>
      <c r="Y398" s="29" t="s">
        <v>50</v>
      </c>
      <c r="Z398" s="29" t="s">
        <v>50</v>
      </c>
      <c r="AA398" s="29" t="s">
        <v>50</v>
      </c>
      <c r="AB398" s="29" t="s">
        <v>50</v>
      </c>
      <c r="AC398" s="29" t="s">
        <v>50</v>
      </c>
      <c r="AD398" s="29" t="s">
        <v>50</v>
      </c>
      <c r="AE398" s="29" t="s">
        <v>50</v>
      </c>
      <c r="AF398" s="29" t="s">
        <v>50</v>
      </c>
      <c r="AG398" s="29">
        <v>4.1900000000000004</v>
      </c>
      <c r="AH398" s="29">
        <v>4.1900000000000004</v>
      </c>
      <c r="AI398" s="29">
        <v>0</v>
      </c>
      <c r="AJ398" s="29">
        <v>0</v>
      </c>
      <c r="AK398" s="29">
        <v>2.3989999999999999E-5</v>
      </c>
      <c r="AL398" s="29">
        <v>1.484E-5</v>
      </c>
      <c r="AM398" s="29">
        <v>4.49</v>
      </c>
      <c r="AN398" s="29">
        <v>55</v>
      </c>
      <c r="AO398" s="29">
        <v>21.1</v>
      </c>
      <c r="AP398" s="29">
        <v>19.5</v>
      </c>
      <c r="AQ398" s="29">
        <v>21</v>
      </c>
      <c r="AR398" s="29">
        <v>25.6</v>
      </c>
      <c r="AS398" s="29">
        <v>26.5</v>
      </c>
      <c r="AT398" s="29">
        <v>14.6</v>
      </c>
      <c r="AU398" s="29">
        <v>13</v>
      </c>
      <c r="AV398" s="29">
        <v>15.7</v>
      </c>
      <c r="AW398" s="29">
        <v>19.3</v>
      </c>
      <c r="AX398" s="29">
        <v>8.5</v>
      </c>
      <c r="AY398" s="29">
        <f t="shared" si="13"/>
        <v>0.62532981530343001</v>
      </c>
      <c r="AZ398" s="29">
        <f t="shared" si="12"/>
        <v>2.3184242770740684E-2</v>
      </c>
    </row>
    <row r="399" spans="1:52" x14ac:dyDescent="0.2">
      <c r="A399" s="47" t="s">
        <v>50</v>
      </c>
      <c r="B399" s="29" t="s">
        <v>451</v>
      </c>
      <c r="C399" s="29" t="s">
        <v>2363</v>
      </c>
      <c r="D399" s="29" t="s">
        <v>2371</v>
      </c>
      <c r="E399" s="29" t="s">
        <v>2372</v>
      </c>
      <c r="F399" s="29">
        <v>4.42137E-3</v>
      </c>
      <c r="G399" s="29">
        <v>3.1469700000000001E-4</v>
      </c>
      <c r="H399" s="29">
        <v>1</v>
      </c>
      <c r="I399" s="29">
        <v>1</v>
      </c>
      <c r="J399" s="29">
        <v>2</v>
      </c>
      <c r="K399" s="29" t="s">
        <v>450</v>
      </c>
      <c r="L399" s="29" t="s">
        <v>2366</v>
      </c>
      <c r="M399" s="29">
        <v>0</v>
      </c>
      <c r="N399" s="29">
        <v>3845.88067</v>
      </c>
      <c r="O399" s="29">
        <v>0</v>
      </c>
      <c r="P399" s="29" t="s">
        <v>51</v>
      </c>
      <c r="Q399" s="29" t="s">
        <v>51</v>
      </c>
      <c r="R399" s="29" t="s">
        <v>51</v>
      </c>
      <c r="S399" s="29" t="s">
        <v>51</v>
      </c>
      <c r="T399" s="29" t="s">
        <v>982</v>
      </c>
      <c r="U399" s="29" t="s">
        <v>50</v>
      </c>
      <c r="V399" s="29" t="s">
        <v>50</v>
      </c>
      <c r="W399" s="29" t="s">
        <v>50</v>
      </c>
      <c r="X399" s="29" t="s">
        <v>50</v>
      </c>
      <c r="Y399" s="29" t="s">
        <v>50</v>
      </c>
      <c r="Z399" s="29" t="s">
        <v>50</v>
      </c>
      <c r="AA399" s="29" t="s">
        <v>50</v>
      </c>
      <c r="AB399" s="29" t="s">
        <v>50</v>
      </c>
      <c r="AC399" s="29" t="s">
        <v>50</v>
      </c>
      <c r="AD399" s="29" t="s">
        <v>50</v>
      </c>
      <c r="AE399" s="29" t="s">
        <v>50</v>
      </c>
      <c r="AF399" s="29" t="s">
        <v>50</v>
      </c>
      <c r="AG399" s="29">
        <v>9.6999999999999993</v>
      </c>
      <c r="AH399" s="29">
        <v>9.6999999999999993</v>
      </c>
      <c r="AI399" s="29">
        <v>1.9330000000000001E-4</v>
      </c>
      <c r="AJ399" s="29">
        <v>4.5019999999999999E-5</v>
      </c>
      <c r="AK399" s="29">
        <v>3.2399999999999998E-3</v>
      </c>
      <c r="AL399" s="29">
        <v>6.1019999999999998E-4</v>
      </c>
      <c r="AM399" s="29">
        <v>5.47</v>
      </c>
      <c r="AN399" s="29">
        <v>23</v>
      </c>
      <c r="AO399" s="29" t="s">
        <v>51</v>
      </c>
      <c r="AP399" s="29" t="s">
        <v>51</v>
      </c>
      <c r="AQ399" s="29" t="s">
        <v>51</v>
      </c>
      <c r="AR399" s="29" t="s">
        <v>51</v>
      </c>
      <c r="AS399" s="29" t="s">
        <v>51</v>
      </c>
      <c r="AT399" s="29" t="s">
        <v>51</v>
      </c>
      <c r="AU399" s="29" t="s">
        <v>51</v>
      </c>
      <c r="AV399" s="29" t="s">
        <v>51</v>
      </c>
      <c r="AW399" s="29" t="s">
        <v>51</v>
      </c>
      <c r="AX399" s="29" t="s">
        <v>51</v>
      </c>
      <c r="AY399" s="29" t="e">
        <f t="shared" si="13"/>
        <v>#DIV/0!</v>
      </c>
      <c r="AZ399" s="29" t="e">
        <f t="shared" si="12"/>
        <v>#DIV/0!</v>
      </c>
    </row>
    <row r="400" spans="1:52" x14ac:dyDescent="0.2">
      <c r="A400" s="47" t="s">
        <v>50</v>
      </c>
      <c r="B400" s="29" t="s">
        <v>451</v>
      </c>
      <c r="C400" s="29" t="s">
        <v>2363</v>
      </c>
      <c r="D400" s="29" t="s">
        <v>2373</v>
      </c>
      <c r="E400" s="29" t="s">
        <v>2374</v>
      </c>
      <c r="F400" s="29">
        <v>1.9131899999999999E-4</v>
      </c>
      <c r="G400" s="29">
        <v>0</v>
      </c>
      <c r="H400" s="29">
        <v>1</v>
      </c>
      <c r="I400" s="29">
        <v>1</v>
      </c>
      <c r="J400" s="29">
        <v>10</v>
      </c>
      <c r="K400" s="29" t="s">
        <v>450</v>
      </c>
      <c r="L400" s="29" t="s">
        <v>2366</v>
      </c>
      <c r="M400" s="29">
        <v>0</v>
      </c>
      <c r="N400" s="29">
        <v>3890.9133700000002</v>
      </c>
      <c r="O400" s="29">
        <v>0</v>
      </c>
      <c r="P400" s="29">
        <v>734.8</v>
      </c>
      <c r="Q400" s="29">
        <v>696.7</v>
      </c>
      <c r="R400" s="29">
        <v>4.28</v>
      </c>
      <c r="S400" s="29">
        <v>12.74</v>
      </c>
      <c r="T400" s="29" t="s">
        <v>51</v>
      </c>
      <c r="U400" s="29" t="s">
        <v>50</v>
      </c>
      <c r="V400" s="29" t="s">
        <v>50</v>
      </c>
      <c r="W400" s="29" t="s">
        <v>50</v>
      </c>
      <c r="X400" s="29" t="s">
        <v>50</v>
      </c>
      <c r="Y400" s="29" t="s">
        <v>50</v>
      </c>
      <c r="Z400" s="29" t="s">
        <v>50</v>
      </c>
      <c r="AA400" s="29" t="s">
        <v>50</v>
      </c>
      <c r="AB400" s="29" t="s">
        <v>50</v>
      </c>
      <c r="AC400" s="29" t="s">
        <v>50</v>
      </c>
      <c r="AD400" s="29" t="s">
        <v>50</v>
      </c>
      <c r="AE400" s="29" t="s">
        <v>50</v>
      </c>
      <c r="AF400" s="29" t="s">
        <v>973</v>
      </c>
      <c r="AG400" s="29">
        <v>1.19</v>
      </c>
      <c r="AH400" s="29" t="s">
        <v>51</v>
      </c>
      <c r="AI400" s="29">
        <v>0</v>
      </c>
      <c r="AJ400" s="29" t="s">
        <v>51</v>
      </c>
      <c r="AK400" s="29">
        <v>1.4219999999999999E-4</v>
      </c>
      <c r="AL400" s="29" t="s">
        <v>51</v>
      </c>
      <c r="AM400" s="29" t="s">
        <v>51</v>
      </c>
      <c r="AN400" s="29">
        <v>5</v>
      </c>
      <c r="AO400" s="29">
        <v>689.5</v>
      </c>
      <c r="AP400" s="29">
        <v>712.4</v>
      </c>
      <c r="AQ400" s="29">
        <v>734.7</v>
      </c>
      <c r="AR400" s="29">
        <v>734.8</v>
      </c>
      <c r="AS400" s="29">
        <v>783.8</v>
      </c>
      <c r="AT400" s="29">
        <v>637.4</v>
      </c>
      <c r="AU400" s="29">
        <v>645.70000000000005</v>
      </c>
      <c r="AV400" s="29">
        <v>696.7</v>
      </c>
      <c r="AW400" s="29">
        <v>861.4</v>
      </c>
      <c r="AX400" s="29">
        <v>700.7</v>
      </c>
      <c r="AY400" s="29">
        <f t="shared" si="13"/>
        <v>0.96900306412781745</v>
      </c>
      <c r="AZ400" s="29">
        <f t="shared" si="12"/>
        <v>0.58365295509050341</v>
      </c>
    </row>
    <row r="401" spans="1:52" x14ac:dyDescent="0.2">
      <c r="A401" s="47" t="s">
        <v>56</v>
      </c>
      <c r="B401" s="29" t="s">
        <v>453</v>
      </c>
      <c r="C401" s="29" t="s">
        <v>2375</v>
      </c>
      <c r="D401" s="29" t="s">
        <v>2376</v>
      </c>
      <c r="E401" s="29" t="s">
        <v>2377</v>
      </c>
      <c r="F401" s="29">
        <v>0.424595</v>
      </c>
      <c r="G401" s="29">
        <v>3.7470200000000002E-2</v>
      </c>
      <c r="H401" s="29">
        <v>1</v>
      </c>
      <c r="I401" s="29">
        <v>2</v>
      </c>
      <c r="J401" s="29">
        <v>1</v>
      </c>
      <c r="K401" s="29" t="s">
        <v>452</v>
      </c>
      <c r="L401" s="29" t="s">
        <v>2378</v>
      </c>
      <c r="M401" s="29">
        <v>0</v>
      </c>
      <c r="N401" s="29">
        <v>2268.1317300000001</v>
      </c>
      <c r="O401" s="29">
        <v>0</v>
      </c>
      <c r="P401" s="29">
        <v>48.9</v>
      </c>
      <c r="Q401" s="29">
        <v>51.5</v>
      </c>
      <c r="R401" s="29">
        <v>17.98</v>
      </c>
      <c r="S401" s="29">
        <v>19.46</v>
      </c>
      <c r="T401" s="29" t="s">
        <v>51</v>
      </c>
      <c r="U401" s="29" t="s">
        <v>56</v>
      </c>
      <c r="V401" s="29" t="s">
        <v>56</v>
      </c>
      <c r="W401" s="29" t="s">
        <v>56</v>
      </c>
      <c r="X401" s="29" t="s">
        <v>56</v>
      </c>
      <c r="Y401" s="29" t="s">
        <v>56</v>
      </c>
      <c r="Z401" s="29" t="s">
        <v>56</v>
      </c>
      <c r="AA401" s="29" t="s">
        <v>56</v>
      </c>
      <c r="AB401" s="29" t="s">
        <v>56</v>
      </c>
      <c r="AC401" s="29" t="s">
        <v>56</v>
      </c>
      <c r="AD401" s="29" t="s">
        <v>56</v>
      </c>
      <c r="AE401" s="29" t="s">
        <v>973</v>
      </c>
      <c r="AF401" s="29" t="s">
        <v>56</v>
      </c>
      <c r="AG401" s="29" t="s">
        <v>51</v>
      </c>
      <c r="AH401" s="29">
        <v>5.88</v>
      </c>
      <c r="AI401" s="29" t="s">
        <v>51</v>
      </c>
      <c r="AJ401" s="29">
        <v>1.2290000000000001E-2</v>
      </c>
      <c r="AK401" s="29" t="s">
        <v>51</v>
      </c>
      <c r="AL401" s="29">
        <v>0.18149999999999999</v>
      </c>
      <c r="AM401" s="29">
        <v>1.72</v>
      </c>
      <c r="AN401" s="29" t="s">
        <v>51</v>
      </c>
      <c r="AO401" s="29">
        <v>39</v>
      </c>
      <c r="AP401" s="29">
        <v>48.6</v>
      </c>
      <c r="AQ401" s="29">
        <v>57.4</v>
      </c>
      <c r="AR401" s="29">
        <v>49.2</v>
      </c>
      <c r="AS401" s="29">
        <v>34.299999999999997</v>
      </c>
      <c r="AT401" s="29">
        <v>43.2</v>
      </c>
      <c r="AU401" s="29">
        <v>51.5</v>
      </c>
      <c r="AV401" s="29">
        <v>68.3</v>
      </c>
      <c r="AW401" s="29">
        <v>54.4</v>
      </c>
      <c r="AX401" s="29">
        <v>43.9</v>
      </c>
      <c r="AY401" s="29">
        <f t="shared" si="13"/>
        <v>1.1435448577680525</v>
      </c>
      <c r="AZ401" s="29">
        <f t="shared" si="12"/>
        <v>1.374376305614451E-2</v>
      </c>
    </row>
    <row r="402" spans="1:52" x14ac:dyDescent="0.2">
      <c r="A402" s="47" t="s">
        <v>50</v>
      </c>
      <c r="B402" s="29" t="s">
        <v>455</v>
      </c>
      <c r="C402" s="29" t="s">
        <v>2379</v>
      </c>
      <c r="D402" s="29" t="s">
        <v>2380</v>
      </c>
      <c r="E402" s="29" t="s">
        <v>2381</v>
      </c>
      <c r="F402" s="29">
        <v>0.117912</v>
      </c>
      <c r="G402" s="29">
        <v>8.5178100000000007E-3</v>
      </c>
      <c r="H402" s="29">
        <v>1</v>
      </c>
      <c r="I402" s="29">
        <v>2</v>
      </c>
      <c r="J402" s="29">
        <v>2</v>
      </c>
      <c r="K402" s="29" t="s">
        <v>454</v>
      </c>
      <c r="L402" s="29" t="s">
        <v>2382</v>
      </c>
      <c r="M402" s="29">
        <v>0</v>
      </c>
      <c r="N402" s="29">
        <v>1856.0326600000001</v>
      </c>
      <c r="O402" s="29">
        <v>0</v>
      </c>
      <c r="P402" s="29">
        <v>79.3</v>
      </c>
      <c r="Q402" s="29">
        <v>86.2</v>
      </c>
      <c r="R402" s="29">
        <v>3.31</v>
      </c>
      <c r="S402" s="29">
        <v>8.91</v>
      </c>
      <c r="T402" s="29" t="s">
        <v>51</v>
      </c>
      <c r="U402" s="29" t="s">
        <v>50</v>
      </c>
      <c r="V402" s="29" t="s">
        <v>50</v>
      </c>
      <c r="W402" s="29" t="s">
        <v>50</v>
      </c>
      <c r="X402" s="29" t="s">
        <v>50</v>
      </c>
      <c r="Y402" s="29" t="s">
        <v>50</v>
      </c>
      <c r="Z402" s="29" t="s">
        <v>50</v>
      </c>
      <c r="AA402" s="29" t="s">
        <v>50</v>
      </c>
      <c r="AB402" s="29" t="s">
        <v>50</v>
      </c>
      <c r="AC402" s="29" t="s">
        <v>50</v>
      </c>
      <c r="AD402" s="29" t="s">
        <v>50</v>
      </c>
      <c r="AE402" s="29" t="s">
        <v>50</v>
      </c>
      <c r="AF402" s="29" t="s">
        <v>50</v>
      </c>
      <c r="AG402" s="29">
        <v>-0.76</v>
      </c>
      <c r="AH402" s="29">
        <v>-0.76</v>
      </c>
      <c r="AI402" s="29">
        <v>2.5760000000000002E-3</v>
      </c>
      <c r="AJ402" s="29">
        <v>4.7400000000000003E-3</v>
      </c>
      <c r="AK402" s="29">
        <v>4.0629999999999999E-2</v>
      </c>
      <c r="AL402" s="29">
        <v>6.7360000000000003E-2</v>
      </c>
      <c r="AM402" s="29">
        <v>2.99</v>
      </c>
      <c r="AN402" s="29">
        <v>15</v>
      </c>
      <c r="AO402" s="29">
        <v>77.5</v>
      </c>
      <c r="AP402" s="29">
        <v>83</v>
      </c>
      <c r="AQ402" s="29">
        <v>83.2</v>
      </c>
      <c r="AR402" s="29">
        <v>77.5</v>
      </c>
      <c r="AS402" s="29">
        <v>78.099999999999994</v>
      </c>
      <c r="AT402" s="29">
        <v>81</v>
      </c>
      <c r="AU402" s="29">
        <v>83.4</v>
      </c>
      <c r="AV402" s="29">
        <v>100.8</v>
      </c>
      <c r="AW402" s="29">
        <v>86.2</v>
      </c>
      <c r="AX402" s="29">
        <v>91.8</v>
      </c>
      <c r="AY402" s="29">
        <f t="shared" si="13"/>
        <v>1.1099423991985977</v>
      </c>
      <c r="AZ402" s="29">
        <f t="shared" si="12"/>
        <v>5.0036578958669468E-2</v>
      </c>
    </row>
    <row r="403" spans="1:52" x14ac:dyDescent="0.2">
      <c r="A403" s="47" t="s">
        <v>56</v>
      </c>
      <c r="B403" s="29" t="s">
        <v>457</v>
      </c>
      <c r="C403" s="29" t="s">
        <v>2383</v>
      </c>
      <c r="D403" s="29" t="s">
        <v>2384</v>
      </c>
      <c r="E403" s="29" t="s">
        <v>2385</v>
      </c>
      <c r="F403" s="29">
        <v>0.417016</v>
      </c>
      <c r="G403" s="29">
        <v>3.6339900000000001E-2</v>
      </c>
      <c r="H403" s="29">
        <v>1</v>
      </c>
      <c r="I403" s="29">
        <v>1</v>
      </c>
      <c r="J403" s="29">
        <v>1</v>
      </c>
      <c r="K403" s="29" t="s">
        <v>456</v>
      </c>
      <c r="L403" s="29" t="s">
        <v>2386</v>
      </c>
      <c r="M403" s="29">
        <v>0</v>
      </c>
      <c r="N403" s="29">
        <v>2264.1592799999999</v>
      </c>
      <c r="O403" s="29">
        <v>0</v>
      </c>
      <c r="P403" s="29">
        <v>303.60000000000002</v>
      </c>
      <c r="Q403" s="29">
        <v>431</v>
      </c>
      <c r="R403" s="29">
        <v>24.42</v>
      </c>
      <c r="S403" s="29">
        <v>86.76</v>
      </c>
      <c r="T403" s="29" t="s">
        <v>51</v>
      </c>
      <c r="U403" s="29" t="s">
        <v>56</v>
      </c>
      <c r="V403" s="29" t="s">
        <v>56</v>
      </c>
      <c r="W403" s="29" t="s">
        <v>56</v>
      </c>
      <c r="X403" s="29" t="s">
        <v>56</v>
      </c>
      <c r="Y403" s="29" t="s">
        <v>56</v>
      </c>
      <c r="Z403" s="29" t="s">
        <v>56</v>
      </c>
      <c r="AA403" s="29" t="s">
        <v>56</v>
      </c>
      <c r="AB403" s="29" t="s">
        <v>56</v>
      </c>
      <c r="AC403" s="29" t="s">
        <v>56</v>
      </c>
      <c r="AD403" s="29" t="s">
        <v>56</v>
      </c>
      <c r="AE403" s="29" t="s">
        <v>973</v>
      </c>
      <c r="AF403" s="29" t="s">
        <v>56</v>
      </c>
      <c r="AG403" s="29" t="s">
        <v>51</v>
      </c>
      <c r="AH403" s="29">
        <v>5.55</v>
      </c>
      <c r="AI403" s="29" t="s">
        <v>51</v>
      </c>
      <c r="AJ403" s="29">
        <v>1.1860000000000001E-2</v>
      </c>
      <c r="AK403" s="29" t="s">
        <v>51</v>
      </c>
      <c r="AL403" s="29">
        <v>0.1774</v>
      </c>
      <c r="AM403" s="29">
        <v>1.84</v>
      </c>
      <c r="AN403" s="29" t="s">
        <v>51</v>
      </c>
      <c r="AO403" s="29">
        <v>302.39999999999998</v>
      </c>
      <c r="AP403" s="29">
        <v>472.1</v>
      </c>
      <c r="AQ403" s="29">
        <v>316.3</v>
      </c>
      <c r="AR403" s="29">
        <v>252.1</v>
      </c>
      <c r="AS403" s="29">
        <v>272.60000000000002</v>
      </c>
      <c r="AT403" s="29">
        <v>431</v>
      </c>
      <c r="AU403" s="29">
        <v>255.3</v>
      </c>
      <c r="AV403" s="29">
        <v>221.1</v>
      </c>
      <c r="AW403" s="29">
        <v>640</v>
      </c>
      <c r="AX403" s="29">
        <v>1515.5</v>
      </c>
      <c r="AY403" s="29">
        <f t="shared" si="13"/>
        <v>1.8959455277004023</v>
      </c>
      <c r="AZ403" s="29">
        <f t="shared" si="12"/>
        <v>0.32744383109127262</v>
      </c>
    </row>
    <row r="404" spans="1:52" x14ac:dyDescent="0.2">
      <c r="A404" s="47" t="s">
        <v>50</v>
      </c>
      <c r="B404" s="29" t="s">
        <v>2387</v>
      </c>
      <c r="C404" s="29" t="s">
        <v>2388</v>
      </c>
      <c r="D404" s="29" t="s">
        <v>2389</v>
      </c>
      <c r="E404" s="29" t="s">
        <v>2390</v>
      </c>
      <c r="F404" s="29">
        <v>1.3172099999999999E-6</v>
      </c>
      <c r="G404" s="29">
        <v>0</v>
      </c>
      <c r="H404" s="29">
        <v>2</v>
      </c>
      <c r="I404" s="29">
        <v>2</v>
      </c>
      <c r="J404" s="29">
        <v>12</v>
      </c>
      <c r="K404" s="29" t="s">
        <v>2391</v>
      </c>
      <c r="L404" s="29" t="s">
        <v>2392</v>
      </c>
      <c r="M404" s="29">
        <v>0</v>
      </c>
      <c r="N404" s="29">
        <v>2616.1627899999999</v>
      </c>
      <c r="O404" s="29">
        <v>0</v>
      </c>
      <c r="P404" s="29">
        <v>500.4</v>
      </c>
      <c r="Q404" s="29">
        <v>526.5</v>
      </c>
      <c r="R404" s="29">
        <v>4.72</v>
      </c>
      <c r="S404" s="29">
        <v>5.53</v>
      </c>
      <c r="T404" s="29" t="s">
        <v>1100</v>
      </c>
      <c r="U404" s="29" t="s">
        <v>50</v>
      </c>
      <c r="V404" s="29" t="s">
        <v>50</v>
      </c>
      <c r="W404" s="29" t="s">
        <v>50</v>
      </c>
      <c r="X404" s="29" t="s">
        <v>50</v>
      </c>
      <c r="Y404" s="29" t="s">
        <v>50</v>
      </c>
      <c r="Z404" s="29" t="s">
        <v>50</v>
      </c>
      <c r="AA404" s="29" t="s">
        <v>50</v>
      </c>
      <c r="AB404" s="29" t="s">
        <v>50</v>
      </c>
      <c r="AC404" s="29" t="s">
        <v>50</v>
      </c>
      <c r="AD404" s="29" t="s">
        <v>50</v>
      </c>
      <c r="AE404" s="29" t="s">
        <v>50</v>
      </c>
      <c r="AF404" s="29" t="s">
        <v>50</v>
      </c>
      <c r="AG404" s="29">
        <v>-1.1499999999999999</v>
      </c>
      <c r="AH404" s="29">
        <v>1.44</v>
      </c>
      <c r="AI404" s="29">
        <v>0</v>
      </c>
      <c r="AJ404" s="29">
        <v>0</v>
      </c>
      <c r="AK404" s="29">
        <v>5.9009999999999999E-6</v>
      </c>
      <c r="AL404" s="29">
        <v>2.4470000000000001E-5</v>
      </c>
      <c r="AM404" s="29">
        <v>3.96</v>
      </c>
      <c r="AN404" s="29">
        <v>14</v>
      </c>
      <c r="AO404" s="29">
        <v>490.2</v>
      </c>
      <c r="AP404" s="29">
        <v>510.8</v>
      </c>
      <c r="AQ404" s="29">
        <v>534.29999999999995</v>
      </c>
      <c r="AR404" s="29">
        <v>529.70000000000005</v>
      </c>
      <c r="AS404" s="29">
        <v>476.3</v>
      </c>
      <c r="AT404" s="29">
        <v>582.20000000000005</v>
      </c>
      <c r="AU404" s="29">
        <v>515.70000000000005</v>
      </c>
      <c r="AV404" s="29">
        <v>506.4</v>
      </c>
      <c r="AW404" s="29">
        <v>534.4</v>
      </c>
      <c r="AX404" s="29">
        <v>526.5</v>
      </c>
      <c r="AY404" s="29">
        <f t="shared" si="13"/>
        <v>1.0487545744304096</v>
      </c>
      <c r="AZ404" s="29">
        <f t="shared" si="12"/>
        <v>0.30143257533115247</v>
      </c>
    </row>
    <row r="405" spans="1:52" x14ac:dyDescent="0.2">
      <c r="A405" s="47" t="s">
        <v>50</v>
      </c>
      <c r="B405" s="29" t="s">
        <v>459</v>
      </c>
      <c r="C405" s="29" t="s">
        <v>2393</v>
      </c>
      <c r="D405" s="29" t="s">
        <v>2394</v>
      </c>
      <c r="E405" s="29" t="s">
        <v>2395</v>
      </c>
      <c r="F405" s="29">
        <v>1.5731800000000001E-5</v>
      </c>
      <c r="G405" s="29">
        <v>0</v>
      </c>
      <c r="H405" s="29">
        <v>1</v>
      </c>
      <c r="I405" s="29">
        <v>1</v>
      </c>
      <c r="J405" s="29">
        <v>2</v>
      </c>
      <c r="K405" s="29" t="s">
        <v>458</v>
      </c>
      <c r="L405" s="29" t="s">
        <v>2396</v>
      </c>
      <c r="M405" s="29">
        <v>0</v>
      </c>
      <c r="N405" s="29">
        <v>2829.4414499999998</v>
      </c>
      <c r="O405" s="29">
        <v>0</v>
      </c>
      <c r="P405" s="29">
        <v>57.4</v>
      </c>
      <c r="Q405" s="29">
        <v>50.8</v>
      </c>
      <c r="R405" s="29">
        <v>7.73</v>
      </c>
      <c r="S405" s="29">
        <v>7.59</v>
      </c>
      <c r="T405" s="29" t="s">
        <v>51</v>
      </c>
      <c r="U405" s="29" t="s">
        <v>50</v>
      </c>
      <c r="V405" s="29" t="s">
        <v>50</v>
      </c>
      <c r="W405" s="29" t="s">
        <v>50</v>
      </c>
      <c r="X405" s="29" t="s">
        <v>50</v>
      </c>
      <c r="Y405" s="29" t="s">
        <v>50</v>
      </c>
      <c r="Z405" s="29" t="s">
        <v>50</v>
      </c>
      <c r="AA405" s="29" t="s">
        <v>50</v>
      </c>
      <c r="AB405" s="29" t="s">
        <v>50</v>
      </c>
      <c r="AC405" s="29" t="s">
        <v>50</v>
      </c>
      <c r="AD405" s="29" t="s">
        <v>50</v>
      </c>
      <c r="AE405" s="29" t="s">
        <v>50</v>
      </c>
      <c r="AF405" s="29" t="s">
        <v>50</v>
      </c>
      <c r="AG405" s="29">
        <v>-1.38</v>
      </c>
      <c r="AH405" s="29">
        <v>-1.38</v>
      </c>
      <c r="AI405" s="29">
        <v>0</v>
      </c>
      <c r="AJ405" s="29">
        <v>1.1960000000000001E-5</v>
      </c>
      <c r="AK405" s="29">
        <v>1.871E-6</v>
      </c>
      <c r="AL405" s="29">
        <v>1.539E-4</v>
      </c>
      <c r="AM405" s="29">
        <v>3.44</v>
      </c>
      <c r="AN405" s="29">
        <v>27</v>
      </c>
      <c r="AO405" s="29">
        <v>49.3</v>
      </c>
      <c r="AP405" s="29">
        <v>56.9</v>
      </c>
      <c r="AQ405" s="29">
        <v>61.3</v>
      </c>
      <c r="AR405" s="29">
        <v>58</v>
      </c>
      <c r="AS405" s="29">
        <v>52.4</v>
      </c>
      <c r="AT405" s="29">
        <v>57.6</v>
      </c>
      <c r="AU405" s="29">
        <v>46.8</v>
      </c>
      <c r="AV405" s="29">
        <v>50.8</v>
      </c>
      <c r="AW405" s="29">
        <v>52.1</v>
      </c>
      <c r="AX405" s="29">
        <v>50.3</v>
      </c>
      <c r="AY405" s="29">
        <f t="shared" si="13"/>
        <v>0.92695214105793444</v>
      </c>
      <c r="AZ405" s="29">
        <f t="shared" si="12"/>
        <v>0.30443142851727023</v>
      </c>
    </row>
    <row r="406" spans="1:52" x14ac:dyDescent="0.2">
      <c r="A406" s="47" t="s">
        <v>50</v>
      </c>
      <c r="B406" s="29" t="s">
        <v>459</v>
      </c>
      <c r="C406" s="29" t="s">
        <v>2397</v>
      </c>
      <c r="D406" s="29" t="s">
        <v>2389</v>
      </c>
      <c r="E406" s="29" t="s">
        <v>2398</v>
      </c>
      <c r="F406" s="29">
        <v>7.8669499999999996E-5</v>
      </c>
      <c r="G406" s="29">
        <v>0</v>
      </c>
      <c r="H406" s="29">
        <v>1</v>
      </c>
      <c r="I406" s="29">
        <v>1</v>
      </c>
      <c r="J406" s="29">
        <v>2</v>
      </c>
      <c r="K406" s="29" t="s">
        <v>458</v>
      </c>
      <c r="L406" s="29" t="s">
        <v>2399</v>
      </c>
      <c r="M406" s="29">
        <v>0</v>
      </c>
      <c r="N406" s="29">
        <v>2608.1841899999999</v>
      </c>
      <c r="O406" s="29">
        <v>0</v>
      </c>
      <c r="P406" s="29">
        <v>89.9</v>
      </c>
      <c r="Q406" s="29">
        <v>84.3</v>
      </c>
      <c r="R406" s="29">
        <v>10.220000000000001</v>
      </c>
      <c r="S406" s="29">
        <v>7.8</v>
      </c>
      <c r="T406" s="29" t="s">
        <v>51</v>
      </c>
      <c r="U406" s="29" t="s">
        <v>50</v>
      </c>
      <c r="V406" s="29" t="s">
        <v>50</v>
      </c>
      <c r="W406" s="29" t="s">
        <v>50</v>
      </c>
      <c r="X406" s="29" t="s">
        <v>50</v>
      </c>
      <c r="Y406" s="29" t="s">
        <v>50</v>
      </c>
      <c r="Z406" s="29" t="s">
        <v>50</v>
      </c>
      <c r="AA406" s="29" t="s">
        <v>50</v>
      </c>
      <c r="AB406" s="29" t="s">
        <v>50</v>
      </c>
      <c r="AC406" s="29" t="s">
        <v>50</v>
      </c>
      <c r="AD406" s="29" t="s">
        <v>50</v>
      </c>
      <c r="AE406" s="29" t="s">
        <v>50</v>
      </c>
      <c r="AF406" s="29" t="s">
        <v>50</v>
      </c>
      <c r="AG406" s="29">
        <v>0.28000000000000003</v>
      </c>
      <c r="AH406" s="29">
        <v>0.28000000000000003</v>
      </c>
      <c r="AI406" s="29">
        <v>0</v>
      </c>
      <c r="AJ406" s="29">
        <v>1.1960000000000001E-5</v>
      </c>
      <c r="AK406" s="29">
        <v>1.13E-5</v>
      </c>
      <c r="AL406" s="29">
        <v>8.9090000000000003E-5</v>
      </c>
      <c r="AM406" s="29">
        <v>3.81</v>
      </c>
      <c r="AN406" s="29">
        <v>33</v>
      </c>
      <c r="AO406" s="29">
        <v>106.3</v>
      </c>
      <c r="AP406" s="29">
        <v>79.900000000000006</v>
      </c>
      <c r="AQ406" s="29">
        <v>87.9</v>
      </c>
      <c r="AR406" s="29">
        <v>92.3</v>
      </c>
      <c r="AS406" s="29">
        <v>83.3</v>
      </c>
      <c r="AT406" s="29">
        <v>98.3</v>
      </c>
      <c r="AU406" s="29">
        <v>89.4</v>
      </c>
      <c r="AV406" s="29">
        <v>81.400000000000006</v>
      </c>
      <c r="AW406" s="29">
        <v>84.3</v>
      </c>
      <c r="AX406" s="29">
        <v>83.2</v>
      </c>
      <c r="AY406" s="29">
        <f t="shared" si="13"/>
        <v>0.97086946853457856</v>
      </c>
      <c r="AZ406" s="29">
        <f t="shared" si="12"/>
        <v>0.47945148422748451</v>
      </c>
    </row>
    <row r="407" spans="1:52" x14ac:dyDescent="0.2">
      <c r="A407" s="47" t="s">
        <v>56</v>
      </c>
      <c r="B407" s="29" t="s">
        <v>461</v>
      </c>
      <c r="C407" s="29" t="s">
        <v>2400</v>
      </c>
      <c r="D407" s="29" t="s">
        <v>2401</v>
      </c>
      <c r="E407" s="29" t="s">
        <v>2402</v>
      </c>
      <c r="F407" s="29">
        <v>0.480296</v>
      </c>
      <c r="G407" s="29">
        <v>4.54933E-2</v>
      </c>
      <c r="H407" s="29">
        <v>1</v>
      </c>
      <c r="I407" s="29">
        <v>1</v>
      </c>
      <c r="J407" s="29">
        <v>1</v>
      </c>
      <c r="K407" s="29" t="s">
        <v>460</v>
      </c>
      <c r="L407" s="29" t="s">
        <v>2403</v>
      </c>
      <c r="M407" s="29">
        <v>1</v>
      </c>
      <c r="N407" s="29">
        <v>3714.9743100000001</v>
      </c>
      <c r="O407" s="29">
        <v>0</v>
      </c>
      <c r="P407" s="29" t="s">
        <v>51</v>
      </c>
      <c r="Q407" s="29" t="s">
        <v>51</v>
      </c>
      <c r="R407" s="29" t="s">
        <v>51</v>
      </c>
      <c r="S407" s="29" t="s">
        <v>51</v>
      </c>
      <c r="T407" s="29" t="s">
        <v>982</v>
      </c>
      <c r="U407" s="29" t="s">
        <v>56</v>
      </c>
      <c r="V407" s="29" t="s">
        <v>56</v>
      </c>
      <c r="W407" s="29" t="s">
        <v>56</v>
      </c>
      <c r="X407" s="29" t="s">
        <v>56</v>
      </c>
      <c r="Y407" s="29" t="s">
        <v>56</v>
      </c>
      <c r="Z407" s="29" t="s">
        <v>56</v>
      </c>
      <c r="AA407" s="29" t="s">
        <v>56</v>
      </c>
      <c r="AB407" s="29" t="s">
        <v>56</v>
      </c>
      <c r="AC407" s="29" t="s">
        <v>56</v>
      </c>
      <c r="AD407" s="29" t="s">
        <v>56</v>
      </c>
      <c r="AE407" s="29" t="s">
        <v>56</v>
      </c>
      <c r="AF407" s="29" t="s">
        <v>973</v>
      </c>
      <c r="AG407" s="29">
        <v>3.02</v>
      </c>
      <c r="AH407" s="29" t="s">
        <v>51</v>
      </c>
      <c r="AI407" s="29">
        <v>1.4630000000000001E-2</v>
      </c>
      <c r="AJ407" s="29" t="s">
        <v>51</v>
      </c>
      <c r="AK407" s="29">
        <v>0.20369999999999999</v>
      </c>
      <c r="AL407" s="29" t="s">
        <v>51</v>
      </c>
      <c r="AM407" s="29" t="s">
        <v>51</v>
      </c>
      <c r="AN407" s="29">
        <v>3</v>
      </c>
      <c r="AO407" s="29" t="s">
        <v>51</v>
      </c>
      <c r="AP407" s="29" t="s">
        <v>51</v>
      </c>
      <c r="AQ407" s="29" t="s">
        <v>51</v>
      </c>
      <c r="AR407" s="29" t="s">
        <v>51</v>
      </c>
      <c r="AS407" s="29" t="s">
        <v>51</v>
      </c>
      <c r="AT407" s="29" t="s">
        <v>51</v>
      </c>
      <c r="AU407" s="29" t="s">
        <v>51</v>
      </c>
      <c r="AV407" s="29" t="s">
        <v>51</v>
      </c>
      <c r="AW407" s="29" t="s">
        <v>51</v>
      </c>
      <c r="AX407" s="29" t="s">
        <v>51</v>
      </c>
      <c r="AY407" s="29" t="e">
        <f t="shared" si="13"/>
        <v>#DIV/0!</v>
      </c>
      <c r="AZ407" s="29" t="e">
        <f t="shared" si="12"/>
        <v>#DIV/0!</v>
      </c>
    </row>
    <row r="408" spans="1:52" x14ac:dyDescent="0.2">
      <c r="A408" s="47" t="s">
        <v>56</v>
      </c>
      <c r="B408" s="29" t="s">
        <v>463</v>
      </c>
      <c r="C408" s="29" t="s">
        <v>2404</v>
      </c>
      <c r="D408" s="29" t="s">
        <v>2405</v>
      </c>
      <c r="E408" s="29" t="s">
        <v>2406</v>
      </c>
      <c r="F408" s="29">
        <v>0.28321099999999999</v>
      </c>
      <c r="G408" s="29">
        <v>2.1567800000000002E-2</v>
      </c>
      <c r="H408" s="29">
        <v>1</v>
      </c>
      <c r="I408" s="29">
        <v>2</v>
      </c>
      <c r="J408" s="29">
        <v>1</v>
      </c>
      <c r="K408" s="29" t="s">
        <v>462</v>
      </c>
      <c r="L408" s="29" t="s">
        <v>2407</v>
      </c>
      <c r="M408" s="29">
        <v>0</v>
      </c>
      <c r="N408" s="29">
        <v>2748.4747900000002</v>
      </c>
      <c r="O408" s="29">
        <v>0</v>
      </c>
      <c r="P408" s="29" t="s">
        <v>51</v>
      </c>
      <c r="Q408" s="29" t="s">
        <v>51</v>
      </c>
      <c r="R408" s="29" t="s">
        <v>51</v>
      </c>
      <c r="S408" s="29" t="s">
        <v>51</v>
      </c>
      <c r="T408" s="29" t="s">
        <v>982</v>
      </c>
      <c r="U408" s="29" t="s">
        <v>50</v>
      </c>
      <c r="V408" s="29" t="s">
        <v>50</v>
      </c>
      <c r="W408" s="29" t="s">
        <v>50</v>
      </c>
      <c r="X408" s="29" t="s">
        <v>50</v>
      </c>
      <c r="Y408" s="29" t="s">
        <v>50</v>
      </c>
      <c r="Z408" s="29" t="s">
        <v>50</v>
      </c>
      <c r="AA408" s="29" t="s">
        <v>50</v>
      </c>
      <c r="AB408" s="29" t="s">
        <v>50</v>
      </c>
      <c r="AC408" s="29" t="s">
        <v>50</v>
      </c>
      <c r="AD408" s="29" t="s">
        <v>50</v>
      </c>
      <c r="AE408" s="29" t="s">
        <v>973</v>
      </c>
      <c r="AF408" s="29" t="s">
        <v>50</v>
      </c>
      <c r="AG408" s="29" t="s">
        <v>51</v>
      </c>
      <c r="AH408" s="29">
        <v>1.21</v>
      </c>
      <c r="AI408" s="29" t="s">
        <v>51</v>
      </c>
      <c r="AJ408" s="29">
        <v>6.8149999999999999E-3</v>
      </c>
      <c r="AK408" s="29" t="s">
        <v>51</v>
      </c>
      <c r="AL408" s="29">
        <v>0.10249999999999999</v>
      </c>
      <c r="AM408" s="29">
        <v>2.2400000000000002</v>
      </c>
      <c r="AN408" s="29" t="s">
        <v>51</v>
      </c>
      <c r="AO408" s="29" t="s">
        <v>51</v>
      </c>
      <c r="AP408" s="29" t="s">
        <v>51</v>
      </c>
      <c r="AQ408" s="29" t="s">
        <v>51</v>
      </c>
      <c r="AR408" s="29" t="s">
        <v>51</v>
      </c>
      <c r="AS408" s="29" t="s">
        <v>51</v>
      </c>
      <c r="AT408" s="29" t="s">
        <v>51</v>
      </c>
      <c r="AU408" s="29" t="s">
        <v>51</v>
      </c>
      <c r="AV408" s="29" t="s">
        <v>51</v>
      </c>
      <c r="AW408" s="29" t="s">
        <v>51</v>
      </c>
      <c r="AX408" s="29" t="s">
        <v>51</v>
      </c>
      <c r="AY408" s="29" t="e">
        <f t="shared" si="13"/>
        <v>#DIV/0!</v>
      </c>
      <c r="AZ408" s="29" t="e">
        <f t="shared" si="12"/>
        <v>#DIV/0!</v>
      </c>
    </row>
    <row r="409" spans="1:52" x14ac:dyDescent="0.2">
      <c r="A409" s="47" t="s">
        <v>56</v>
      </c>
      <c r="B409" s="29" t="s">
        <v>465</v>
      </c>
      <c r="C409" s="29" t="s">
        <v>2408</v>
      </c>
      <c r="D409" s="29" t="s">
        <v>2409</v>
      </c>
      <c r="E409" s="29" t="s">
        <v>2410</v>
      </c>
      <c r="F409" s="29">
        <v>0.49703000000000003</v>
      </c>
      <c r="G409" s="29">
        <v>4.7766000000000003E-2</v>
      </c>
      <c r="H409" s="29">
        <v>1</v>
      </c>
      <c r="I409" s="29">
        <v>2</v>
      </c>
      <c r="J409" s="29">
        <v>1</v>
      </c>
      <c r="K409" s="29" t="s">
        <v>464</v>
      </c>
      <c r="L409" s="29" t="s">
        <v>2411</v>
      </c>
      <c r="M409" s="29">
        <v>0</v>
      </c>
      <c r="N409" s="29">
        <v>3398.6145299999998</v>
      </c>
      <c r="O409" s="29">
        <v>0</v>
      </c>
      <c r="P409" s="29">
        <v>46.8</v>
      </c>
      <c r="Q409" s="29">
        <v>49.3</v>
      </c>
      <c r="R409" s="29">
        <v>8.36</v>
      </c>
      <c r="S409" s="29">
        <v>5.82</v>
      </c>
      <c r="T409" s="29" t="s">
        <v>51</v>
      </c>
      <c r="U409" s="29" t="s">
        <v>56</v>
      </c>
      <c r="V409" s="29" t="s">
        <v>56</v>
      </c>
      <c r="W409" s="29" t="s">
        <v>56</v>
      </c>
      <c r="X409" s="29" t="s">
        <v>56</v>
      </c>
      <c r="Y409" s="29" t="s">
        <v>56</v>
      </c>
      <c r="Z409" s="29" t="s">
        <v>56</v>
      </c>
      <c r="AA409" s="29" t="s">
        <v>56</v>
      </c>
      <c r="AB409" s="29" t="s">
        <v>56</v>
      </c>
      <c r="AC409" s="29" t="s">
        <v>56</v>
      </c>
      <c r="AD409" s="29" t="s">
        <v>56</v>
      </c>
      <c r="AE409" s="29" t="s">
        <v>973</v>
      </c>
      <c r="AF409" s="29" t="s">
        <v>56</v>
      </c>
      <c r="AG409" s="29" t="s">
        <v>51</v>
      </c>
      <c r="AH409" s="29">
        <v>2.3199999999999998</v>
      </c>
      <c r="AI409" s="29" t="s">
        <v>51</v>
      </c>
      <c r="AJ409" s="29">
        <v>1.728E-2</v>
      </c>
      <c r="AK409" s="29" t="s">
        <v>51</v>
      </c>
      <c r="AL409" s="29">
        <v>0.22600000000000001</v>
      </c>
      <c r="AM409" s="29">
        <v>3.46</v>
      </c>
      <c r="AN409" s="29" t="s">
        <v>51</v>
      </c>
      <c r="AO409" s="29">
        <v>47.4</v>
      </c>
      <c r="AP409" s="29">
        <v>45.4</v>
      </c>
      <c r="AQ409" s="29">
        <v>54.3</v>
      </c>
      <c r="AR409" s="29">
        <v>46.2</v>
      </c>
      <c r="AS409" s="29">
        <v>43</v>
      </c>
      <c r="AT409" s="29">
        <v>46.2</v>
      </c>
      <c r="AU409" s="29">
        <v>52.8</v>
      </c>
      <c r="AV409" s="29">
        <v>49.3</v>
      </c>
      <c r="AW409" s="29">
        <v>53</v>
      </c>
      <c r="AX409" s="29">
        <v>48.6</v>
      </c>
      <c r="AY409" s="29">
        <f t="shared" si="13"/>
        <v>1.0575539568345322</v>
      </c>
      <c r="AZ409" s="29">
        <f t="shared" si="12"/>
        <v>0.33224657699273097</v>
      </c>
    </row>
    <row r="410" spans="1:52" x14ac:dyDescent="0.2">
      <c r="A410" s="47" t="s">
        <v>56</v>
      </c>
      <c r="B410" s="29" t="s">
        <v>467</v>
      </c>
      <c r="C410" s="29" t="s">
        <v>2412</v>
      </c>
      <c r="D410" s="29" t="s">
        <v>2413</v>
      </c>
      <c r="E410" s="29" t="s">
        <v>2414</v>
      </c>
      <c r="F410" s="29">
        <v>0.35757100000000003</v>
      </c>
      <c r="G410" s="29">
        <v>2.9271499999999999E-2</v>
      </c>
      <c r="H410" s="29">
        <v>1</v>
      </c>
      <c r="I410" s="29">
        <v>1</v>
      </c>
      <c r="J410" s="29">
        <v>1</v>
      </c>
      <c r="K410" s="29" t="s">
        <v>466</v>
      </c>
      <c r="L410" s="29" t="s">
        <v>2415</v>
      </c>
      <c r="M410" s="29">
        <v>1</v>
      </c>
      <c r="N410" s="29">
        <v>1839.18318</v>
      </c>
      <c r="O410" s="29">
        <v>0</v>
      </c>
      <c r="P410" s="29" t="s">
        <v>51</v>
      </c>
      <c r="Q410" s="29" t="s">
        <v>51</v>
      </c>
      <c r="R410" s="29" t="s">
        <v>51</v>
      </c>
      <c r="S410" s="29" t="s">
        <v>51</v>
      </c>
      <c r="T410" s="29" t="s">
        <v>982</v>
      </c>
      <c r="U410" s="29" t="s">
        <v>50</v>
      </c>
      <c r="V410" s="29" t="s">
        <v>50</v>
      </c>
      <c r="W410" s="29" t="s">
        <v>50</v>
      </c>
      <c r="X410" s="29" t="s">
        <v>50</v>
      </c>
      <c r="Y410" s="29" t="s">
        <v>50</v>
      </c>
      <c r="Z410" s="29" t="s">
        <v>50</v>
      </c>
      <c r="AA410" s="29" t="s">
        <v>50</v>
      </c>
      <c r="AB410" s="29" t="s">
        <v>50</v>
      </c>
      <c r="AC410" s="29" t="s">
        <v>50</v>
      </c>
      <c r="AD410" s="29" t="s">
        <v>50</v>
      </c>
      <c r="AE410" s="29" t="s">
        <v>973</v>
      </c>
      <c r="AF410" s="29" t="s">
        <v>50</v>
      </c>
      <c r="AG410" s="29" t="s">
        <v>51</v>
      </c>
      <c r="AH410" s="29">
        <v>-4.84</v>
      </c>
      <c r="AI410" s="29" t="s">
        <v>51</v>
      </c>
      <c r="AJ410" s="29">
        <v>9.2689999999999995E-3</v>
      </c>
      <c r="AK410" s="29" t="s">
        <v>51</v>
      </c>
      <c r="AL410" s="29">
        <v>0.1421</v>
      </c>
      <c r="AM410" s="29">
        <v>0.89</v>
      </c>
      <c r="AN410" s="29" t="s">
        <v>51</v>
      </c>
      <c r="AO410" s="29" t="s">
        <v>51</v>
      </c>
      <c r="AP410" s="29" t="s">
        <v>51</v>
      </c>
      <c r="AQ410" s="29" t="s">
        <v>51</v>
      </c>
      <c r="AR410" s="29" t="s">
        <v>51</v>
      </c>
      <c r="AS410" s="29" t="s">
        <v>51</v>
      </c>
      <c r="AT410" s="29" t="s">
        <v>51</v>
      </c>
      <c r="AU410" s="29" t="s">
        <v>51</v>
      </c>
      <c r="AV410" s="29" t="s">
        <v>51</v>
      </c>
      <c r="AW410" s="29" t="s">
        <v>51</v>
      </c>
      <c r="AX410" s="29" t="s">
        <v>51</v>
      </c>
      <c r="AY410" s="29" t="e">
        <f t="shared" si="13"/>
        <v>#DIV/0!</v>
      </c>
      <c r="AZ410" s="29" t="e">
        <f t="shared" si="12"/>
        <v>#DIV/0!</v>
      </c>
    </row>
    <row r="411" spans="1:52" x14ac:dyDescent="0.2">
      <c r="A411" s="47" t="s">
        <v>56</v>
      </c>
      <c r="B411" s="29" t="s">
        <v>469</v>
      </c>
      <c r="C411" s="29" t="s">
        <v>2416</v>
      </c>
      <c r="D411" s="29" t="s">
        <v>2417</v>
      </c>
      <c r="E411" s="29" t="s">
        <v>2418</v>
      </c>
      <c r="F411" s="29">
        <v>0.20433000000000001</v>
      </c>
      <c r="G411" s="29">
        <v>1.4845799999999999E-2</v>
      </c>
      <c r="H411" s="29">
        <v>1</v>
      </c>
      <c r="I411" s="29">
        <v>1</v>
      </c>
      <c r="J411" s="29">
        <v>1</v>
      </c>
      <c r="K411" s="29" t="s">
        <v>468</v>
      </c>
      <c r="L411" s="29" t="s">
        <v>2419</v>
      </c>
      <c r="M411" s="29">
        <v>0</v>
      </c>
      <c r="N411" s="29">
        <v>2647.33473</v>
      </c>
      <c r="O411" s="29">
        <v>0</v>
      </c>
      <c r="P411" s="29">
        <v>128.30000000000001</v>
      </c>
      <c r="Q411" s="29">
        <v>112.7</v>
      </c>
      <c r="R411" s="29">
        <v>29.6</v>
      </c>
      <c r="S411" s="29">
        <v>18.489999999999998</v>
      </c>
      <c r="T411" s="29" t="s">
        <v>51</v>
      </c>
      <c r="U411" s="29" t="s">
        <v>50</v>
      </c>
      <c r="V411" s="29" t="s">
        <v>50</v>
      </c>
      <c r="W411" s="29" t="s">
        <v>50</v>
      </c>
      <c r="X411" s="29" t="s">
        <v>50</v>
      </c>
      <c r="Y411" s="29" t="s">
        <v>50</v>
      </c>
      <c r="Z411" s="29" t="s">
        <v>50</v>
      </c>
      <c r="AA411" s="29" t="s">
        <v>50</v>
      </c>
      <c r="AB411" s="29" t="s">
        <v>50</v>
      </c>
      <c r="AC411" s="29" t="s">
        <v>50</v>
      </c>
      <c r="AD411" s="29" t="s">
        <v>50</v>
      </c>
      <c r="AE411" s="29" t="s">
        <v>973</v>
      </c>
      <c r="AF411" s="29" t="s">
        <v>50</v>
      </c>
      <c r="AG411" s="29" t="s">
        <v>51</v>
      </c>
      <c r="AH411" s="29">
        <v>-0.12</v>
      </c>
      <c r="AI411" s="29" t="s">
        <v>51</v>
      </c>
      <c r="AJ411" s="29">
        <v>4.5970000000000004E-3</v>
      </c>
      <c r="AK411" s="29" t="s">
        <v>51</v>
      </c>
      <c r="AL411" s="29">
        <v>6.5460000000000004E-2</v>
      </c>
      <c r="AM411" s="29">
        <v>2.5299999999999998</v>
      </c>
      <c r="AN411" s="29" t="s">
        <v>51</v>
      </c>
      <c r="AO411" s="29">
        <v>83.6</v>
      </c>
      <c r="AP411" s="29">
        <v>183</v>
      </c>
      <c r="AQ411" s="29">
        <v>125.9</v>
      </c>
      <c r="AR411" s="29">
        <v>196.5</v>
      </c>
      <c r="AS411" s="29">
        <v>130.19999999999999</v>
      </c>
      <c r="AT411" s="29">
        <v>109.5</v>
      </c>
      <c r="AU411" s="29">
        <v>107.1</v>
      </c>
      <c r="AV411" s="29">
        <v>112.7</v>
      </c>
      <c r="AW411" s="29">
        <v>161.9</v>
      </c>
      <c r="AX411" s="29">
        <v>121.8</v>
      </c>
      <c r="AY411" s="29">
        <f t="shared" si="13"/>
        <v>0.85233592880978859</v>
      </c>
      <c r="AZ411" s="29">
        <f t="shared" si="12"/>
        <v>0.27380190334333876</v>
      </c>
    </row>
    <row r="412" spans="1:52" x14ac:dyDescent="0.2">
      <c r="A412" s="47" t="s">
        <v>50</v>
      </c>
      <c r="B412" s="29" t="s">
        <v>471</v>
      </c>
      <c r="C412" s="29" t="s">
        <v>2420</v>
      </c>
      <c r="D412" s="29" t="s">
        <v>2421</v>
      </c>
      <c r="E412" s="29" t="s">
        <v>2422</v>
      </c>
      <c r="F412" s="29">
        <v>7.4332700000000002E-2</v>
      </c>
      <c r="G412" s="29">
        <v>5.3183400000000004E-3</v>
      </c>
      <c r="H412" s="29">
        <v>1</v>
      </c>
      <c r="I412" s="29">
        <v>2</v>
      </c>
      <c r="J412" s="29">
        <v>1</v>
      </c>
      <c r="K412" s="29" t="s">
        <v>470</v>
      </c>
      <c r="L412" s="29" t="s">
        <v>2423</v>
      </c>
      <c r="M412" s="29">
        <v>0</v>
      </c>
      <c r="N412" s="29">
        <v>1931.07374</v>
      </c>
      <c r="O412" s="29">
        <v>0</v>
      </c>
      <c r="P412" s="29">
        <v>34.1</v>
      </c>
      <c r="Q412" s="29">
        <v>36.200000000000003</v>
      </c>
      <c r="R412" s="29">
        <v>21.95</v>
      </c>
      <c r="S412" s="29">
        <v>43.27</v>
      </c>
      <c r="T412" s="29" t="s">
        <v>51</v>
      </c>
      <c r="U412" s="29" t="s">
        <v>50</v>
      </c>
      <c r="V412" s="29" t="s">
        <v>50</v>
      </c>
      <c r="W412" s="29" t="s">
        <v>50</v>
      </c>
      <c r="X412" s="29" t="s">
        <v>50</v>
      </c>
      <c r="Y412" s="29" t="s">
        <v>50</v>
      </c>
      <c r="Z412" s="29" t="s">
        <v>50</v>
      </c>
      <c r="AA412" s="29" t="s">
        <v>50</v>
      </c>
      <c r="AB412" s="29" t="s">
        <v>50</v>
      </c>
      <c r="AC412" s="29" t="s">
        <v>50</v>
      </c>
      <c r="AD412" s="29" t="s">
        <v>50</v>
      </c>
      <c r="AE412" s="29" t="s">
        <v>50</v>
      </c>
      <c r="AF412" s="29" t="s">
        <v>1003</v>
      </c>
      <c r="AG412" s="29">
        <v>11.46</v>
      </c>
      <c r="AH412" s="29">
        <v>-4.45</v>
      </c>
      <c r="AI412" s="29">
        <v>1.5989999999999999E-3</v>
      </c>
      <c r="AJ412" s="29">
        <v>0.30859999999999999</v>
      </c>
      <c r="AK412" s="29">
        <v>2.4140000000000002E-2</v>
      </c>
      <c r="AL412" s="29">
        <v>1</v>
      </c>
      <c r="AM412" s="29">
        <v>1.52</v>
      </c>
      <c r="AN412" s="29">
        <v>12</v>
      </c>
      <c r="AO412" s="29">
        <v>24.3</v>
      </c>
      <c r="AP412" s="29">
        <v>45.3</v>
      </c>
      <c r="AQ412" s="29">
        <v>37</v>
      </c>
      <c r="AR412" s="29">
        <v>27.4</v>
      </c>
      <c r="AS412" s="29">
        <v>34.299999999999997</v>
      </c>
      <c r="AT412" s="29">
        <v>70.599999999999994</v>
      </c>
      <c r="AU412" s="29">
        <v>25</v>
      </c>
      <c r="AV412" s="29">
        <v>36.200000000000003</v>
      </c>
      <c r="AW412" s="29">
        <v>43.1</v>
      </c>
      <c r="AX412" s="29">
        <v>30.7</v>
      </c>
      <c r="AY412" s="29">
        <f t="shared" si="13"/>
        <v>1.2216280451574568</v>
      </c>
      <c r="AZ412" s="29">
        <f t="shared" si="12"/>
        <v>0.54400241573378705</v>
      </c>
    </row>
    <row r="413" spans="1:52" x14ac:dyDescent="0.2">
      <c r="A413" s="47" t="s">
        <v>56</v>
      </c>
      <c r="B413" s="29" t="s">
        <v>473</v>
      </c>
      <c r="C413" s="29" t="s">
        <v>2424</v>
      </c>
      <c r="D413" s="29" t="s">
        <v>2425</v>
      </c>
      <c r="E413" s="29" t="s">
        <v>2426</v>
      </c>
      <c r="F413" s="29">
        <v>0.171207</v>
      </c>
      <c r="G413" s="29">
        <v>1.2334299999999999E-2</v>
      </c>
      <c r="H413" s="29">
        <v>1</v>
      </c>
      <c r="I413" s="29">
        <v>1</v>
      </c>
      <c r="J413" s="29">
        <v>12</v>
      </c>
      <c r="K413" s="29" t="s">
        <v>472</v>
      </c>
      <c r="L413" s="29" t="s">
        <v>2427</v>
      </c>
      <c r="M413" s="29">
        <v>0</v>
      </c>
      <c r="N413" s="29">
        <v>1609.979</v>
      </c>
      <c r="O413" s="29">
        <v>0</v>
      </c>
      <c r="P413" s="29">
        <v>1213.0999999999999</v>
      </c>
      <c r="Q413" s="29">
        <v>1166.2</v>
      </c>
      <c r="R413" s="29">
        <v>7.85</v>
      </c>
      <c r="S413" s="29">
        <v>4.8099999999999996</v>
      </c>
      <c r="T413" s="29" t="s">
        <v>51</v>
      </c>
      <c r="U413" s="29" t="s">
        <v>50</v>
      </c>
      <c r="V413" s="29" t="s">
        <v>50</v>
      </c>
      <c r="W413" s="29" t="s">
        <v>50</v>
      </c>
      <c r="X413" s="29" t="s">
        <v>50</v>
      </c>
      <c r="Y413" s="29" t="s">
        <v>50</v>
      </c>
      <c r="Z413" s="29" t="s">
        <v>50</v>
      </c>
      <c r="AA413" s="29" t="s">
        <v>50</v>
      </c>
      <c r="AB413" s="29" t="s">
        <v>50</v>
      </c>
      <c r="AC413" s="29" t="s">
        <v>50</v>
      </c>
      <c r="AD413" s="29" t="s">
        <v>50</v>
      </c>
      <c r="AE413" s="29" t="s">
        <v>50</v>
      </c>
      <c r="AF413" s="29" t="s">
        <v>50</v>
      </c>
      <c r="AG413" s="29">
        <v>-0.49</v>
      </c>
      <c r="AH413" s="29">
        <v>-0.49</v>
      </c>
      <c r="AI413" s="29">
        <v>3.6610000000000002E-3</v>
      </c>
      <c r="AJ413" s="29">
        <v>9.1479999999999999E-3</v>
      </c>
      <c r="AK413" s="29">
        <v>6.216E-2</v>
      </c>
      <c r="AL413" s="29">
        <v>0.1404</v>
      </c>
      <c r="AM413" s="29">
        <v>1.1399999999999999</v>
      </c>
      <c r="AN413" s="29">
        <v>1</v>
      </c>
      <c r="AO413" s="29">
        <v>1255.9000000000001</v>
      </c>
      <c r="AP413" s="29">
        <v>1032.0999999999999</v>
      </c>
      <c r="AQ413" s="29">
        <v>1235.8</v>
      </c>
      <c r="AR413" s="29">
        <v>1120.5</v>
      </c>
      <c r="AS413" s="29">
        <v>1190.8</v>
      </c>
      <c r="AT413" s="29">
        <v>1087.3</v>
      </c>
      <c r="AU413" s="29">
        <v>1188.4000000000001</v>
      </c>
      <c r="AV413" s="29">
        <v>1228.5</v>
      </c>
      <c r="AW413" s="29">
        <v>1119.9000000000001</v>
      </c>
      <c r="AX413" s="29">
        <v>1166.2</v>
      </c>
      <c r="AY413" s="29">
        <f t="shared" si="13"/>
        <v>0.99232232523864194</v>
      </c>
      <c r="AZ413" s="29">
        <f t="shared" si="12"/>
        <v>0.87041299066340683</v>
      </c>
    </row>
    <row r="414" spans="1:52" x14ac:dyDescent="0.2">
      <c r="A414" s="47" t="s">
        <v>56</v>
      </c>
      <c r="B414" s="29" t="s">
        <v>475</v>
      </c>
      <c r="C414" s="29" t="s">
        <v>2428</v>
      </c>
      <c r="D414" s="29" t="s">
        <v>2429</v>
      </c>
      <c r="E414" s="29" t="s">
        <v>2430</v>
      </c>
      <c r="F414" s="29">
        <v>0.417016</v>
      </c>
      <c r="G414" s="29">
        <v>3.6339900000000001E-2</v>
      </c>
      <c r="H414" s="29">
        <v>1</v>
      </c>
      <c r="I414" s="29">
        <v>2</v>
      </c>
      <c r="J414" s="29">
        <v>1</v>
      </c>
      <c r="K414" s="29" t="s">
        <v>474</v>
      </c>
      <c r="L414" s="29" t="s">
        <v>2431</v>
      </c>
      <c r="M414" s="29">
        <v>0</v>
      </c>
      <c r="N414" s="29">
        <v>1899.1104</v>
      </c>
      <c r="O414" s="29">
        <v>0</v>
      </c>
      <c r="P414" s="29" t="s">
        <v>51</v>
      </c>
      <c r="Q414" s="29" t="s">
        <v>51</v>
      </c>
      <c r="R414" s="29" t="s">
        <v>51</v>
      </c>
      <c r="S414" s="29" t="s">
        <v>51</v>
      </c>
      <c r="T414" s="29" t="s">
        <v>982</v>
      </c>
      <c r="U414" s="29" t="s">
        <v>56</v>
      </c>
      <c r="V414" s="29" t="s">
        <v>56</v>
      </c>
      <c r="W414" s="29" t="s">
        <v>56</v>
      </c>
      <c r="X414" s="29" t="s">
        <v>56</v>
      </c>
      <c r="Y414" s="29" t="s">
        <v>56</v>
      </c>
      <c r="Z414" s="29" t="s">
        <v>56</v>
      </c>
      <c r="AA414" s="29" t="s">
        <v>56</v>
      </c>
      <c r="AB414" s="29" t="s">
        <v>56</v>
      </c>
      <c r="AC414" s="29" t="s">
        <v>56</v>
      </c>
      <c r="AD414" s="29" t="s">
        <v>56</v>
      </c>
      <c r="AE414" s="29" t="s">
        <v>973</v>
      </c>
      <c r="AF414" s="29" t="s">
        <v>56</v>
      </c>
      <c r="AG414" s="29" t="s">
        <v>51</v>
      </c>
      <c r="AH414" s="29">
        <v>-1.64</v>
      </c>
      <c r="AI414" s="29" t="s">
        <v>51</v>
      </c>
      <c r="AJ414" s="29">
        <v>1.1679999999999999E-2</v>
      </c>
      <c r="AK414" s="29" t="s">
        <v>51</v>
      </c>
      <c r="AL414" s="29">
        <v>0.17599999999999999</v>
      </c>
      <c r="AM414" s="29">
        <v>2.09</v>
      </c>
      <c r="AN414" s="29" t="s">
        <v>51</v>
      </c>
      <c r="AO414" s="29" t="s">
        <v>51</v>
      </c>
      <c r="AP414" s="29" t="s">
        <v>51</v>
      </c>
      <c r="AQ414" s="29" t="s">
        <v>51</v>
      </c>
      <c r="AR414" s="29" t="s">
        <v>51</v>
      </c>
      <c r="AS414" s="29" t="s">
        <v>51</v>
      </c>
      <c r="AT414" s="29" t="s">
        <v>51</v>
      </c>
      <c r="AU414" s="29" t="s">
        <v>51</v>
      </c>
      <c r="AV414" s="29" t="s">
        <v>51</v>
      </c>
      <c r="AW414" s="29" t="s">
        <v>51</v>
      </c>
      <c r="AX414" s="29" t="s">
        <v>51</v>
      </c>
      <c r="AY414" s="29" t="e">
        <f t="shared" si="13"/>
        <v>#DIV/0!</v>
      </c>
      <c r="AZ414" s="29" t="e">
        <f t="shared" si="12"/>
        <v>#DIV/0!</v>
      </c>
    </row>
    <row r="415" spans="1:52" x14ac:dyDescent="0.2">
      <c r="A415" s="47" t="s">
        <v>56</v>
      </c>
      <c r="B415" s="29" t="s">
        <v>477</v>
      </c>
      <c r="C415" s="29" t="s">
        <v>2432</v>
      </c>
      <c r="D415" s="29" t="s">
        <v>2433</v>
      </c>
      <c r="E415" s="29" t="s">
        <v>2434</v>
      </c>
      <c r="F415" s="29">
        <v>0.22107099999999999</v>
      </c>
      <c r="G415" s="29">
        <v>1.6229199999999999E-2</v>
      </c>
      <c r="H415" s="29">
        <v>1</v>
      </c>
      <c r="I415" s="29">
        <v>1</v>
      </c>
      <c r="J415" s="29">
        <v>2</v>
      </c>
      <c r="K415" s="29" t="s">
        <v>476</v>
      </c>
      <c r="L415" s="29" t="s">
        <v>2435</v>
      </c>
      <c r="M415" s="29">
        <v>0</v>
      </c>
      <c r="N415" s="29">
        <v>2478.22714</v>
      </c>
      <c r="O415" s="29">
        <v>0</v>
      </c>
      <c r="P415" s="29">
        <v>17.399999999999999</v>
      </c>
      <c r="Q415" s="29">
        <v>19.600000000000001</v>
      </c>
      <c r="R415" s="29">
        <v>5.67</v>
      </c>
      <c r="S415" s="29">
        <v>19.18</v>
      </c>
      <c r="T415" s="29" t="s">
        <v>51</v>
      </c>
      <c r="U415" s="29" t="s">
        <v>50</v>
      </c>
      <c r="V415" s="29" t="s">
        <v>50</v>
      </c>
      <c r="W415" s="29" t="s">
        <v>50</v>
      </c>
      <c r="X415" s="29" t="s">
        <v>50</v>
      </c>
      <c r="Y415" s="29" t="s">
        <v>50</v>
      </c>
      <c r="Z415" s="29" t="s">
        <v>50</v>
      </c>
      <c r="AA415" s="29" t="s">
        <v>50</v>
      </c>
      <c r="AB415" s="29" t="s">
        <v>50</v>
      </c>
      <c r="AC415" s="29" t="s">
        <v>50</v>
      </c>
      <c r="AD415" s="29" t="s">
        <v>50</v>
      </c>
      <c r="AE415" s="29" t="s">
        <v>50</v>
      </c>
      <c r="AF415" s="29" t="s">
        <v>56</v>
      </c>
      <c r="AG415" s="29">
        <v>13.28</v>
      </c>
      <c r="AH415" s="29">
        <v>13.28</v>
      </c>
      <c r="AI415" s="29">
        <v>4.9560000000000003E-3</v>
      </c>
      <c r="AJ415" s="29">
        <v>1.507E-2</v>
      </c>
      <c r="AK415" s="29">
        <v>8.4019999999999997E-2</v>
      </c>
      <c r="AL415" s="29">
        <v>0.20599999999999999</v>
      </c>
      <c r="AM415" s="29">
        <v>2.87</v>
      </c>
      <c r="AN415" s="29">
        <v>22</v>
      </c>
      <c r="AO415" s="29">
        <v>17.899999999999999</v>
      </c>
      <c r="AP415" s="29">
        <v>17.3</v>
      </c>
      <c r="AQ415" s="29">
        <v>17.3</v>
      </c>
      <c r="AR415" s="29">
        <v>15.3</v>
      </c>
      <c r="AS415" s="29">
        <v>18.100000000000001</v>
      </c>
      <c r="AT415" s="29">
        <v>19.600000000000001</v>
      </c>
      <c r="AU415" s="29">
        <v>18.899999999999999</v>
      </c>
      <c r="AV415" s="29">
        <v>15.7</v>
      </c>
      <c r="AW415" s="29">
        <v>23</v>
      </c>
      <c r="AX415" s="29">
        <v>25.9</v>
      </c>
      <c r="AY415" s="29">
        <f t="shared" si="13"/>
        <v>1.2002328288707798</v>
      </c>
      <c r="AZ415" s="29">
        <f t="shared" si="12"/>
        <v>0.13760477074628272</v>
      </c>
    </row>
    <row r="416" spans="1:52" x14ac:dyDescent="0.2">
      <c r="A416" s="47" t="s">
        <v>50</v>
      </c>
      <c r="B416" s="29" t="s">
        <v>477</v>
      </c>
      <c r="C416" s="29" t="s">
        <v>2432</v>
      </c>
      <c r="D416" s="29" t="s">
        <v>2436</v>
      </c>
      <c r="E416" s="29" t="s">
        <v>2434</v>
      </c>
      <c r="F416" s="29">
        <v>1.6394100000000002E-2</v>
      </c>
      <c r="G416" s="29">
        <v>7.8318099999999998E-4</v>
      </c>
      <c r="H416" s="29">
        <v>1</v>
      </c>
      <c r="I416" s="29">
        <v>1</v>
      </c>
      <c r="J416" s="29">
        <v>2</v>
      </c>
      <c r="K416" s="29" t="s">
        <v>476</v>
      </c>
      <c r="L416" s="29" t="s">
        <v>2435</v>
      </c>
      <c r="M416" s="29">
        <v>0</v>
      </c>
      <c r="N416" s="29">
        <v>2477.2431200000001</v>
      </c>
      <c r="O416" s="29">
        <v>0</v>
      </c>
      <c r="P416" s="29">
        <v>6.9</v>
      </c>
      <c r="Q416" s="29">
        <v>8</v>
      </c>
      <c r="R416" s="29">
        <v>33.58</v>
      </c>
      <c r="S416" s="29">
        <v>32.65</v>
      </c>
      <c r="T416" s="29" t="s">
        <v>51</v>
      </c>
      <c r="U416" s="29" t="s">
        <v>50</v>
      </c>
      <c r="V416" s="29" t="s">
        <v>50</v>
      </c>
      <c r="W416" s="29" t="s">
        <v>50</v>
      </c>
      <c r="X416" s="29" t="s">
        <v>50</v>
      </c>
      <c r="Y416" s="29" t="s">
        <v>50</v>
      </c>
      <c r="Z416" s="29" t="s">
        <v>50</v>
      </c>
      <c r="AA416" s="29" t="s">
        <v>50</v>
      </c>
      <c r="AB416" s="29" t="s">
        <v>50</v>
      </c>
      <c r="AC416" s="29" t="s">
        <v>50</v>
      </c>
      <c r="AD416" s="29" t="s">
        <v>50</v>
      </c>
      <c r="AE416" s="29" t="s">
        <v>50</v>
      </c>
      <c r="AF416" s="29" t="s">
        <v>50</v>
      </c>
      <c r="AG416" s="29">
        <v>0.92</v>
      </c>
      <c r="AH416" s="29">
        <v>0.92</v>
      </c>
      <c r="AI416" s="29">
        <v>2.398E-4</v>
      </c>
      <c r="AJ416" s="29">
        <v>6.1990000000000005E-4</v>
      </c>
      <c r="AK416" s="29">
        <v>4.431E-3</v>
      </c>
      <c r="AL416" s="29">
        <v>9.1350000000000008E-3</v>
      </c>
      <c r="AM416" s="29">
        <v>2.4700000000000002</v>
      </c>
      <c r="AN416" s="29">
        <v>25</v>
      </c>
      <c r="AO416" s="29">
        <v>9</v>
      </c>
      <c r="AP416" s="29">
        <v>5.7</v>
      </c>
      <c r="AQ416" s="29">
        <v>10.5</v>
      </c>
      <c r="AR416" s="29">
        <v>8.4</v>
      </c>
      <c r="AS416" s="29">
        <v>4.4000000000000004</v>
      </c>
      <c r="AT416" s="29">
        <v>6.6</v>
      </c>
      <c r="AU416" s="29">
        <v>3.5</v>
      </c>
      <c r="AV416" s="29">
        <v>8.3000000000000007</v>
      </c>
      <c r="AW416" s="29">
        <v>8</v>
      </c>
      <c r="AX416" s="29">
        <v>9.8000000000000007</v>
      </c>
      <c r="AY416" s="29">
        <f t="shared" si="13"/>
        <v>0.9526315789473685</v>
      </c>
      <c r="AZ416" s="29">
        <f t="shared" si="12"/>
        <v>0.82038902979510375</v>
      </c>
    </row>
    <row r="417" spans="1:52" x14ac:dyDescent="0.2">
      <c r="A417" s="47" t="s">
        <v>50</v>
      </c>
      <c r="B417" s="29" t="s">
        <v>477</v>
      </c>
      <c r="C417" s="29" t="s">
        <v>2437</v>
      </c>
      <c r="D417" s="29" t="s">
        <v>2438</v>
      </c>
      <c r="E417" s="29" t="s">
        <v>2434</v>
      </c>
      <c r="F417" s="29">
        <v>2.4018500000000002E-2</v>
      </c>
      <c r="G417" s="29">
        <v>1.07996E-3</v>
      </c>
      <c r="H417" s="29">
        <v>1</v>
      </c>
      <c r="I417" s="29">
        <v>1</v>
      </c>
      <c r="J417" s="29">
        <v>1</v>
      </c>
      <c r="K417" s="29" t="s">
        <v>476</v>
      </c>
      <c r="L417" s="29" t="s">
        <v>2439</v>
      </c>
      <c r="M417" s="29">
        <v>1</v>
      </c>
      <c r="N417" s="29">
        <v>3061.6531599999998</v>
      </c>
      <c r="O417" s="29">
        <v>0</v>
      </c>
      <c r="P417" s="29">
        <v>30.2</v>
      </c>
      <c r="Q417" s="29">
        <v>33.5</v>
      </c>
      <c r="R417" s="29">
        <v>11.74</v>
      </c>
      <c r="S417" s="29">
        <v>6.49</v>
      </c>
      <c r="T417" s="29" t="s">
        <v>51</v>
      </c>
      <c r="U417" s="29" t="s">
        <v>50</v>
      </c>
      <c r="V417" s="29" t="s">
        <v>50</v>
      </c>
      <c r="W417" s="29" t="s">
        <v>50</v>
      </c>
      <c r="X417" s="29" t="s">
        <v>50</v>
      </c>
      <c r="Y417" s="29" t="s">
        <v>50</v>
      </c>
      <c r="Z417" s="29" t="s">
        <v>50</v>
      </c>
      <c r="AA417" s="29" t="s">
        <v>50</v>
      </c>
      <c r="AB417" s="29" t="s">
        <v>50</v>
      </c>
      <c r="AC417" s="29" t="s">
        <v>50</v>
      </c>
      <c r="AD417" s="29" t="s">
        <v>50</v>
      </c>
      <c r="AE417" s="29" t="s">
        <v>973</v>
      </c>
      <c r="AF417" s="29" t="s">
        <v>50</v>
      </c>
      <c r="AG417" s="29" t="s">
        <v>51</v>
      </c>
      <c r="AH417" s="29">
        <v>12.82</v>
      </c>
      <c r="AI417" s="29" t="s">
        <v>51</v>
      </c>
      <c r="AJ417" s="29">
        <v>3.325E-4</v>
      </c>
      <c r="AK417" s="29" t="s">
        <v>51</v>
      </c>
      <c r="AL417" s="29">
        <v>4.6059999999999999E-3</v>
      </c>
      <c r="AM417" s="29">
        <v>2.67</v>
      </c>
      <c r="AN417" s="29" t="s">
        <v>51</v>
      </c>
      <c r="AO417" s="29">
        <v>28.2</v>
      </c>
      <c r="AP417" s="29">
        <v>36.299999999999997</v>
      </c>
      <c r="AQ417" s="29">
        <v>31.1</v>
      </c>
      <c r="AR417" s="29">
        <v>31</v>
      </c>
      <c r="AS417" s="29">
        <v>29.3</v>
      </c>
      <c r="AT417" s="29">
        <v>36.1</v>
      </c>
      <c r="AU417" s="29">
        <v>30.2</v>
      </c>
      <c r="AV417" s="29">
        <v>33.5</v>
      </c>
      <c r="AW417" s="29">
        <v>34.1</v>
      </c>
      <c r="AX417" s="29">
        <v>32.9</v>
      </c>
      <c r="AY417" s="29">
        <f t="shared" si="13"/>
        <v>1.0699166132135984</v>
      </c>
      <c r="AZ417" s="29">
        <f t="shared" si="12"/>
        <v>0.39359927278873236</v>
      </c>
    </row>
    <row r="418" spans="1:52" x14ac:dyDescent="0.2">
      <c r="A418" s="47" t="s">
        <v>50</v>
      </c>
      <c r="B418" s="29" t="s">
        <v>477</v>
      </c>
      <c r="C418" s="29" t="s">
        <v>2437</v>
      </c>
      <c r="D418" s="29" t="s">
        <v>2440</v>
      </c>
      <c r="E418" s="29" t="s">
        <v>2434</v>
      </c>
      <c r="F418" s="29">
        <v>6.3475899999999997E-7</v>
      </c>
      <c r="G418" s="29">
        <v>0</v>
      </c>
      <c r="H418" s="29">
        <v>1</v>
      </c>
      <c r="I418" s="29">
        <v>1</v>
      </c>
      <c r="J418" s="29">
        <v>4</v>
      </c>
      <c r="K418" s="29" t="s">
        <v>476</v>
      </c>
      <c r="L418" s="29" t="s">
        <v>2439</v>
      </c>
      <c r="M418" s="29">
        <v>1</v>
      </c>
      <c r="N418" s="29">
        <v>3060.66914</v>
      </c>
      <c r="O418" s="29">
        <v>0</v>
      </c>
      <c r="P418" s="29">
        <v>73.099999999999994</v>
      </c>
      <c r="Q418" s="29">
        <v>63.3</v>
      </c>
      <c r="R418" s="29">
        <v>15.42</v>
      </c>
      <c r="S418" s="29">
        <v>18.510000000000002</v>
      </c>
      <c r="T418" s="29" t="s">
        <v>51</v>
      </c>
      <c r="U418" s="29" t="s">
        <v>50</v>
      </c>
      <c r="V418" s="29" t="s">
        <v>50</v>
      </c>
      <c r="W418" s="29" t="s">
        <v>50</v>
      </c>
      <c r="X418" s="29" t="s">
        <v>50</v>
      </c>
      <c r="Y418" s="29" t="s">
        <v>50</v>
      </c>
      <c r="Z418" s="29" t="s">
        <v>50</v>
      </c>
      <c r="AA418" s="29" t="s">
        <v>50</v>
      </c>
      <c r="AB418" s="29" t="s">
        <v>50</v>
      </c>
      <c r="AC418" s="29" t="s">
        <v>50</v>
      </c>
      <c r="AD418" s="29" t="s">
        <v>50</v>
      </c>
      <c r="AE418" s="29" t="s">
        <v>50</v>
      </c>
      <c r="AF418" s="29" t="s">
        <v>50</v>
      </c>
      <c r="AG418" s="29">
        <v>0.21</v>
      </c>
      <c r="AH418" s="29">
        <v>0.87</v>
      </c>
      <c r="AI418" s="29">
        <v>0</v>
      </c>
      <c r="AJ418" s="29">
        <v>0</v>
      </c>
      <c r="AK418" s="29">
        <v>1.6229999999999999E-5</v>
      </c>
      <c r="AL418" s="29">
        <v>1.5309999999999999E-7</v>
      </c>
      <c r="AM418" s="29">
        <v>5.66</v>
      </c>
      <c r="AN418" s="29">
        <v>15</v>
      </c>
      <c r="AO418" s="29">
        <v>74.099999999999994</v>
      </c>
      <c r="AP418" s="29">
        <v>55.5</v>
      </c>
      <c r="AQ418" s="29">
        <v>72.3</v>
      </c>
      <c r="AR418" s="29">
        <v>55.4</v>
      </c>
      <c r="AS418" s="29">
        <v>73.900000000000006</v>
      </c>
      <c r="AT418" s="29">
        <v>58.8</v>
      </c>
      <c r="AU418" s="29">
        <v>58.8</v>
      </c>
      <c r="AV418" s="29">
        <v>71.099999999999994</v>
      </c>
      <c r="AW418" s="29">
        <v>88.8</v>
      </c>
      <c r="AX418" s="29">
        <v>63.3</v>
      </c>
      <c r="AY418" s="29">
        <f t="shared" si="13"/>
        <v>1.0289855072463772</v>
      </c>
      <c r="AZ418" s="29">
        <f t="shared" si="12"/>
        <v>0.83298131738863401</v>
      </c>
    </row>
    <row r="419" spans="1:52" x14ac:dyDescent="0.2">
      <c r="A419" s="47" t="s">
        <v>50</v>
      </c>
      <c r="B419" s="29" t="s">
        <v>479</v>
      </c>
      <c r="C419" s="29" t="s">
        <v>2441</v>
      </c>
      <c r="D419" s="29" t="s">
        <v>2442</v>
      </c>
      <c r="E419" s="29" t="s">
        <v>2443</v>
      </c>
      <c r="F419" s="29">
        <v>1.10457E-2</v>
      </c>
      <c r="G419" s="29">
        <v>5.5189300000000002E-4</v>
      </c>
      <c r="H419" s="29">
        <v>1</v>
      </c>
      <c r="I419" s="29">
        <v>3</v>
      </c>
      <c r="J419" s="29">
        <v>4</v>
      </c>
      <c r="K419" s="29" t="s">
        <v>478</v>
      </c>
      <c r="L419" s="29" t="s">
        <v>2444</v>
      </c>
      <c r="M419" s="29">
        <v>0</v>
      </c>
      <c r="N419" s="29">
        <v>1912.17842</v>
      </c>
      <c r="O419" s="29">
        <v>0</v>
      </c>
      <c r="P419" s="29">
        <v>364</v>
      </c>
      <c r="Q419" s="29">
        <v>366.1</v>
      </c>
      <c r="R419" s="29">
        <v>4.5</v>
      </c>
      <c r="S419" s="29">
        <v>20.64</v>
      </c>
      <c r="T419" s="29" t="s">
        <v>51</v>
      </c>
      <c r="U419" s="29" t="s">
        <v>50</v>
      </c>
      <c r="V419" s="29" t="s">
        <v>50</v>
      </c>
      <c r="W419" s="29" t="s">
        <v>50</v>
      </c>
      <c r="X419" s="29" t="s">
        <v>50</v>
      </c>
      <c r="Y419" s="29" t="s">
        <v>50</v>
      </c>
      <c r="Z419" s="29" t="s">
        <v>50</v>
      </c>
      <c r="AA419" s="29" t="s">
        <v>50</v>
      </c>
      <c r="AB419" s="29" t="s">
        <v>50</v>
      </c>
      <c r="AC419" s="29" t="s">
        <v>50</v>
      </c>
      <c r="AD419" s="29" t="s">
        <v>50</v>
      </c>
      <c r="AE419" s="29" t="s">
        <v>50</v>
      </c>
      <c r="AF419" s="29" t="s">
        <v>50</v>
      </c>
      <c r="AG419" s="29">
        <v>-1.56</v>
      </c>
      <c r="AH419" s="29">
        <v>-1.56</v>
      </c>
      <c r="AI419" s="29">
        <v>2.5129999999999998E-4</v>
      </c>
      <c r="AJ419" s="29">
        <v>1.448E-4</v>
      </c>
      <c r="AK419" s="29">
        <v>5.0610000000000004E-3</v>
      </c>
      <c r="AL419" s="29">
        <v>1.818E-3</v>
      </c>
      <c r="AM419" s="29">
        <v>4.1100000000000003</v>
      </c>
      <c r="AN419" s="29">
        <v>3</v>
      </c>
      <c r="AO419" s="29">
        <v>379.5</v>
      </c>
      <c r="AP419" s="29">
        <v>359.6</v>
      </c>
      <c r="AQ419" s="29">
        <v>396.8</v>
      </c>
      <c r="AR419" s="29">
        <v>354.7</v>
      </c>
      <c r="AS419" s="29">
        <v>368.4</v>
      </c>
      <c r="AT419" s="29">
        <v>301</v>
      </c>
      <c r="AU419" s="29">
        <v>366.1</v>
      </c>
      <c r="AV419" s="29">
        <v>396.9</v>
      </c>
      <c r="AW419" s="29">
        <v>514.1</v>
      </c>
      <c r="AX419" s="29">
        <v>351.1</v>
      </c>
      <c r="AY419" s="29">
        <f t="shared" si="13"/>
        <v>1.0377622377622377</v>
      </c>
      <c r="AZ419" s="29">
        <f t="shared" si="12"/>
        <v>0.73910183252336337</v>
      </c>
    </row>
    <row r="420" spans="1:52" x14ac:dyDescent="0.2">
      <c r="A420" s="47" t="s">
        <v>50</v>
      </c>
      <c r="B420" s="29" t="s">
        <v>479</v>
      </c>
      <c r="C420" s="29" t="s">
        <v>2441</v>
      </c>
      <c r="D420" s="29" t="s">
        <v>2445</v>
      </c>
      <c r="E420" s="29" t="s">
        <v>2446</v>
      </c>
      <c r="F420" s="29">
        <v>8.6430300000000002E-2</v>
      </c>
      <c r="G420" s="29">
        <v>6.2505800000000004E-3</v>
      </c>
      <c r="H420" s="29">
        <v>1</v>
      </c>
      <c r="I420" s="29">
        <v>3</v>
      </c>
      <c r="J420" s="29">
        <v>1</v>
      </c>
      <c r="K420" s="29" t="s">
        <v>478</v>
      </c>
      <c r="L420" s="29" t="s">
        <v>2444</v>
      </c>
      <c r="M420" s="29">
        <v>0</v>
      </c>
      <c r="N420" s="29">
        <v>1928.1733400000001</v>
      </c>
      <c r="O420" s="29">
        <v>0</v>
      </c>
      <c r="P420" s="29" t="s">
        <v>51</v>
      </c>
      <c r="Q420" s="29" t="s">
        <v>51</v>
      </c>
      <c r="R420" s="29" t="s">
        <v>51</v>
      </c>
      <c r="S420" s="29" t="s">
        <v>51</v>
      </c>
      <c r="T420" s="29" t="s">
        <v>982</v>
      </c>
      <c r="U420" s="29" t="s">
        <v>50</v>
      </c>
      <c r="V420" s="29" t="s">
        <v>50</v>
      </c>
      <c r="W420" s="29" t="s">
        <v>50</v>
      </c>
      <c r="X420" s="29" t="s">
        <v>50</v>
      </c>
      <c r="Y420" s="29" t="s">
        <v>50</v>
      </c>
      <c r="Z420" s="29" t="s">
        <v>50</v>
      </c>
      <c r="AA420" s="29" t="s">
        <v>50</v>
      </c>
      <c r="AB420" s="29" t="s">
        <v>50</v>
      </c>
      <c r="AC420" s="29" t="s">
        <v>50</v>
      </c>
      <c r="AD420" s="29" t="s">
        <v>50</v>
      </c>
      <c r="AE420" s="29" t="s">
        <v>973</v>
      </c>
      <c r="AF420" s="29" t="s">
        <v>50</v>
      </c>
      <c r="AG420" s="29" t="s">
        <v>51</v>
      </c>
      <c r="AH420" s="29">
        <v>1.18</v>
      </c>
      <c r="AI420" s="29" t="s">
        <v>51</v>
      </c>
      <c r="AJ420" s="29">
        <v>1.544E-3</v>
      </c>
      <c r="AK420" s="29" t="s">
        <v>51</v>
      </c>
      <c r="AL420" s="29">
        <v>2.179E-2</v>
      </c>
      <c r="AM420" s="29">
        <v>2.09</v>
      </c>
      <c r="AN420" s="29" t="s">
        <v>51</v>
      </c>
      <c r="AO420" s="29" t="s">
        <v>51</v>
      </c>
      <c r="AP420" s="29" t="s">
        <v>51</v>
      </c>
      <c r="AQ420" s="29" t="s">
        <v>51</v>
      </c>
      <c r="AR420" s="29" t="s">
        <v>51</v>
      </c>
      <c r="AS420" s="29" t="s">
        <v>51</v>
      </c>
      <c r="AT420" s="29" t="s">
        <v>51</v>
      </c>
      <c r="AU420" s="29" t="s">
        <v>51</v>
      </c>
      <c r="AV420" s="29" t="s">
        <v>51</v>
      </c>
      <c r="AW420" s="29" t="s">
        <v>51</v>
      </c>
      <c r="AX420" s="29" t="s">
        <v>51</v>
      </c>
      <c r="AY420" s="29" t="e">
        <f t="shared" si="13"/>
        <v>#DIV/0!</v>
      </c>
      <c r="AZ420" s="29" t="e">
        <f t="shared" si="12"/>
        <v>#DIV/0!</v>
      </c>
    </row>
    <row r="421" spans="1:52" x14ac:dyDescent="0.2">
      <c r="A421" s="47" t="s">
        <v>50</v>
      </c>
      <c r="B421" s="29" t="s">
        <v>481</v>
      </c>
      <c r="C421" s="29" t="s">
        <v>2447</v>
      </c>
      <c r="D421" s="29" t="s">
        <v>2448</v>
      </c>
      <c r="E421" s="29" t="s">
        <v>2449</v>
      </c>
      <c r="F421" s="29">
        <v>6.0597300000000001E-9</v>
      </c>
      <c r="G421" s="29">
        <v>0</v>
      </c>
      <c r="H421" s="29">
        <v>1</v>
      </c>
      <c r="I421" s="29">
        <v>4</v>
      </c>
      <c r="J421" s="29">
        <v>11</v>
      </c>
      <c r="K421" s="29" t="s">
        <v>480</v>
      </c>
      <c r="L421" s="29" t="s">
        <v>2450</v>
      </c>
      <c r="M421" s="29">
        <v>0</v>
      </c>
      <c r="N421" s="29">
        <v>2732.4978500000002</v>
      </c>
      <c r="O421" s="29">
        <v>0</v>
      </c>
      <c r="P421" s="29">
        <v>375.5</v>
      </c>
      <c r="Q421" s="29">
        <v>392.3</v>
      </c>
      <c r="R421" s="29">
        <v>7.24</v>
      </c>
      <c r="S421" s="29">
        <v>5.65</v>
      </c>
      <c r="T421" s="29" t="s">
        <v>51</v>
      </c>
      <c r="U421" s="29" t="s">
        <v>50</v>
      </c>
      <c r="V421" s="29" t="s">
        <v>50</v>
      </c>
      <c r="W421" s="29" t="s">
        <v>50</v>
      </c>
      <c r="X421" s="29" t="s">
        <v>50</v>
      </c>
      <c r="Y421" s="29" t="s">
        <v>50</v>
      </c>
      <c r="Z421" s="29" t="s">
        <v>50</v>
      </c>
      <c r="AA421" s="29" t="s">
        <v>50</v>
      </c>
      <c r="AB421" s="29" t="s">
        <v>50</v>
      </c>
      <c r="AC421" s="29" t="s">
        <v>50</v>
      </c>
      <c r="AD421" s="29" t="s">
        <v>50</v>
      </c>
      <c r="AE421" s="29" t="s">
        <v>50</v>
      </c>
      <c r="AF421" s="29" t="s">
        <v>50</v>
      </c>
      <c r="AG421" s="29">
        <v>-0.86</v>
      </c>
      <c r="AH421" s="29">
        <v>0.39</v>
      </c>
      <c r="AI421" s="29">
        <v>0</v>
      </c>
      <c r="AJ421" s="29">
        <v>0</v>
      </c>
      <c r="AK421" s="29">
        <v>9.2539999999999996E-7</v>
      </c>
      <c r="AL421" s="29">
        <v>4.4000000000000002E-7</v>
      </c>
      <c r="AM421" s="29">
        <v>5.93</v>
      </c>
      <c r="AN421" s="29">
        <v>41</v>
      </c>
      <c r="AO421" s="29">
        <v>341.1</v>
      </c>
      <c r="AP421" s="29">
        <v>363.1</v>
      </c>
      <c r="AQ421" s="29">
        <v>394</v>
      </c>
      <c r="AR421" s="29">
        <v>351.1</v>
      </c>
      <c r="AS421" s="29">
        <v>388.4</v>
      </c>
      <c r="AT421" s="29">
        <v>371.9</v>
      </c>
      <c r="AU421" s="29">
        <v>392.3</v>
      </c>
      <c r="AV421" s="29">
        <v>370.3</v>
      </c>
      <c r="AW421" s="29">
        <v>424</v>
      </c>
      <c r="AX421" s="29">
        <v>399.6</v>
      </c>
      <c r="AY421" s="29">
        <f t="shared" si="13"/>
        <v>1.0655166784567665</v>
      </c>
      <c r="AZ421" s="29">
        <f t="shared" si="12"/>
        <v>0.19890610969292766</v>
      </c>
    </row>
    <row r="422" spans="1:52" x14ac:dyDescent="0.2">
      <c r="A422" s="47" t="s">
        <v>56</v>
      </c>
      <c r="B422" s="29" t="s">
        <v>483</v>
      </c>
      <c r="C422" s="29" t="s">
        <v>2451</v>
      </c>
      <c r="D422" s="29" t="s">
        <v>2452</v>
      </c>
      <c r="E422" s="29" t="s">
        <v>2453</v>
      </c>
      <c r="F422" s="29">
        <v>0.49703000000000003</v>
      </c>
      <c r="G422" s="29">
        <v>4.7766000000000003E-2</v>
      </c>
      <c r="H422" s="29">
        <v>1</v>
      </c>
      <c r="I422" s="29">
        <v>2</v>
      </c>
      <c r="J422" s="29">
        <v>1</v>
      </c>
      <c r="K422" s="29" t="s">
        <v>482</v>
      </c>
      <c r="L422" s="29" t="s">
        <v>2454</v>
      </c>
      <c r="M422" s="29">
        <v>0</v>
      </c>
      <c r="N422" s="29">
        <v>1610.91373</v>
      </c>
      <c r="O422" s="29">
        <v>0</v>
      </c>
      <c r="P422" s="29" t="s">
        <v>51</v>
      </c>
      <c r="Q422" s="29" t="s">
        <v>51</v>
      </c>
      <c r="R422" s="29" t="s">
        <v>51</v>
      </c>
      <c r="S422" s="29" t="s">
        <v>51</v>
      </c>
      <c r="T422" s="29" t="s">
        <v>982</v>
      </c>
      <c r="U422" s="29" t="s">
        <v>56</v>
      </c>
      <c r="V422" s="29" t="s">
        <v>56</v>
      </c>
      <c r="W422" s="29" t="s">
        <v>56</v>
      </c>
      <c r="X422" s="29" t="s">
        <v>56</v>
      </c>
      <c r="Y422" s="29" t="s">
        <v>56</v>
      </c>
      <c r="Z422" s="29" t="s">
        <v>56</v>
      </c>
      <c r="AA422" s="29" t="s">
        <v>56</v>
      </c>
      <c r="AB422" s="29" t="s">
        <v>56</v>
      </c>
      <c r="AC422" s="29" t="s">
        <v>56</v>
      </c>
      <c r="AD422" s="29" t="s">
        <v>56</v>
      </c>
      <c r="AE422" s="29" t="s">
        <v>973</v>
      </c>
      <c r="AF422" s="29" t="s">
        <v>56</v>
      </c>
      <c r="AG422" s="29" t="s">
        <v>51</v>
      </c>
      <c r="AH422" s="29">
        <v>1.23</v>
      </c>
      <c r="AI422" s="29" t="s">
        <v>51</v>
      </c>
      <c r="AJ422" s="29">
        <v>1.7250000000000001E-2</v>
      </c>
      <c r="AK422" s="29" t="s">
        <v>51</v>
      </c>
      <c r="AL422" s="29">
        <v>0.22589999999999999</v>
      </c>
      <c r="AM422" s="29">
        <v>1.42</v>
      </c>
      <c r="AN422" s="29" t="s">
        <v>51</v>
      </c>
      <c r="AO422" s="29" t="s">
        <v>51</v>
      </c>
      <c r="AP422" s="29" t="s">
        <v>51</v>
      </c>
      <c r="AQ422" s="29" t="s">
        <v>51</v>
      </c>
      <c r="AR422" s="29" t="s">
        <v>51</v>
      </c>
      <c r="AS422" s="29" t="s">
        <v>51</v>
      </c>
      <c r="AT422" s="29" t="s">
        <v>51</v>
      </c>
      <c r="AU422" s="29" t="s">
        <v>51</v>
      </c>
      <c r="AV422" s="29" t="s">
        <v>51</v>
      </c>
      <c r="AW422" s="29" t="s">
        <v>51</v>
      </c>
      <c r="AX422" s="29" t="s">
        <v>51</v>
      </c>
      <c r="AY422" s="29" t="e">
        <f t="shared" si="13"/>
        <v>#DIV/0!</v>
      </c>
      <c r="AZ422" s="29" t="e">
        <f t="shared" si="12"/>
        <v>#DIV/0!</v>
      </c>
    </row>
    <row r="423" spans="1:52" x14ac:dyDescent="0.2">
      <c r="A423" s="47" t="s">
        <v>56</v>
      </c>
      <c r="B423" s="29" t="s">
        <v>485</v>
      </c>
      <c r="C423" s="29" t="s">
        <v>2455</v>
      </c>
      <c r="D423" s="29" t="s">
        <v>2456</v>
      </c>
      <c r="E423" s="29" t="s">
        <v>2457</v>
      </c>
      <c r="F423" s="29">
        <v>0.21030099999999999</v>
      </c>
      <c r="G423" s="29">
        <v>1.5292E-2</v>
      </c>
      <c r="H423" s="29">
        <v>1</v>
      </c>
      <c r="I423" s="29">
        <v>2</v>
      </c>
      <c r="J423" s="29">
        <v>1</v>
      </c>
      <c r="K423" s="29" t="s">
        <v>484</v>
      </c>
      <c r="L423" s="29" t="s">
        <v>2458</v>
      </c>
      <c r="M423" s="29">
        <v>0</v>
      </c>
      <c r="N423" s="29">
        <v>3458.7476700000002</v>
      </c>
      <c r="O423" s="29">
        <v>0</v>
      </c>
      <c r="P423" s="29" t="s">
        <v>51</v>
      </c>
      <c r="Q423" s="29" t="s">
        <v>51</v>
      </c>
      <c r="R423" s="29" t="s">
        <v>51</v>
      </c>
      <c r="S423" s="29" t="s">
        <v>51</v>
      </c>
      <c r="T423" s="29" t="s">
        <v>982</v>
      </c>
      <c r="U423" s="29" t="s">
        <v>50</v>
      </c>
      <c r="V423" s="29" t="s">
        <v>50</v>
      </c>
      <c r="W423" s="29" t="s">
        <v>50</v>
      </c>
      <c r="X423" s="29" t="s">
        <v>50</v>
      </c>
      <c r="Y423" s="29" t="s">
        <v>50</v>
      </c>
      <c r="Z423" s="29" t="s">
        <v>50</v>
      </c>
      <c r="AA423" s="29" t="s">
        <v>50</v>
      </c>
      <c r="AB423" s="29" t="s">
        <v>50</v>
      </c>
      <c r="AC423" s="29" t="s">
        <v>50</v>
      </c>
      <c r="AD423" s="29" t="s">
        <v>50</v>
      </c>
      <c r="AE423" s="29" t="s">
        <v>973</v>
      </c>
      <c r="AF423" s="29" t="s">
        <v>50</v>
      </c>
      <c r="AG423" s="29" t="s">
        <v>51</v>
      </c>
      <c r="AH423" s="29">
        <v>10.96</v>
      </c>
      <c r="AI423" s="29" t="s">
        <v>51</v>
      </c>
      <c r="AJ423" s="29">
        <v>4.7730000000000003E-3</v>
      </c>
      <c r="AK423" s="29" t="s">
        <v>51</v>
      </c>
      <c r="AL423" s="29">
        <v>6.7769999999999997E-2</v>
      </c>
      <c r="AM423" s="29">
        <v>1.25</v>
      </c>
      <c r="AN423" s="29" t="s">
        <v>51</v>
      </c>
      <c r="AO423" s="29" t="s">
        <v>51</v>
      </c>
      <c r="AP423" s="29" t="s">
        <v>51</v>
      </c>
      <c r="AQ423" s="29" t="s">
        <v>51</v>
      </c>
      <c r="AR423" s="29" t="s">
        <v>51</v>
      </c>
      <c r="AS423" s="29" t="s">
        <v>51</v>
      </c>
      <c r="AT423" s="29" t="s">
        <v>51</v>
      </c>
      <c r="AU423" s="29" t="s">
        <v>51</v>
      </c>
      <c r="AV423" s="29" t="s">
        <v>51</v>
      </c>
      <c r="AW423" s="29" t="s">
        <v>51</v>
      </c>
      <c r="AX423" s="29" t="s">
        <v>51</v>
      </c>
      <c r="AY423" s="29" t="e">
        <f t="shared" si="13"/>
        <v>#DIV/0!</v>
      </c>
      <c r="AZ423" s="29" t="e">
        <f t="shared" si="12"/>
        <v>#DIV/0!</v>
      </c>
    </row>
    <row r="424" spans="1:52" x14ac:dyDescent="0.2">
      <c r="A424" s="47" t="s">
        <v>56</v>
      </c>
      <c r="B424" s="29" t="s">
        <v>487</v>
      </c>
      <c r="C424" s="29" t="s">
        <v>2459</v>
      </c>
      <c r="D424" s="29" t="s">
        <v>1251</v>
      </c>
      <c r="E424" s="29" t="s">
        <v>2460</v>
      </c>
      <c r="F424" s="29">
        <v>0.445274</v>
      </c>
      <c r="G424" s="29">
        <v>4.0556399999999999E-2</v>
      </c>
      <c r="H424" s="29">
        <v>1</v>
      </c>
      <c r="I424" s="29">
        <v>1</v>
      </c>
      <c r="J424" s="29">
        <v>1</v>
      </c>
      <c r="K424" s="29" t="s">
        <v>486</v>
      </c>
      <c r="L424" s="29" t="s">
        <v>2461</v>
      </c>
      <c r="M424" s="29">
        <v>0</v>
      </c>
      <c r="N424" s="29">
        <v>1434.7677799999999</v>
      </c>
      <c r="O424" s="29">
        <v>0</v>
      </c>
      <c r="P424" s="29" t="s">
        <v>51</v>
      </c>
      <c r="Q424" s="29" t="s">
        <v>51</v>
      </c>
      <c r="R424" s="29" t="s">
        <v>51</v>
      </c>
      <c r="S424" s="29" t="s">
        <v>51</v>
      </c>
      <c r="T424" s="29" t="s">
        <v>982</v>
      </c>
      <c r="U424" s="29" t="s">
        <v>56</v>
      </c>
      <c r="V424" s="29" t="s">
        <v>56</v>
      </c>
      <c r="W424" s="29" t="s">
        <v>56</v>
      </c>
      <c r="X424" s="29" t="s">
        <v>56</v>
      </c>
      <c r="Y424" s="29" t="s">
        <v>56</v>
      </c>
      <c r="Z424" s="29" t="s">
        <v>56</v>
      </c>
      <c r="AA424" s="29" t="s">
        <v>56</v>
      </c>
      <c r="AB424" s="29" t="s">
        <v>56</v>
      </c>
      <c r="AC424" s="29" t="s">
        <v>56</v>
      </c>
      <c r="AD424" s="29" t="s">
        <v>56</v>
      </c>
      <c r="AE424" s="29" t="s">
        <v>973</v>
      </c>
      <c r="AF424" s="29" t="s">
        <v>56</v>
      </c>
      <c r="AG424" s="29" t="s">
        <v>51</v>
      </c>
      <c r="AH424" s="29">
        <v>1.1000000000000001</v>
      </c>
      <c r="AI424" s="29" t="s">
        <v>51</v>
      </c>
      <c r="AJ424" s="29">
        <v>1.3559999999999999E-2</v>
      </c>
      <c r="AK424" s="29" t="s">
        <v>51</v>
      </c>
      <c r="AL424" s="29">
        <v>0.19320000000000001</v>
      </c>
      <c r="AM424" s="29">
        <v>1.28</v>
      </c>
      <c r="AN424" s="29" t="s">
        <v>51</v>
      </c>
      <c r="AO424" s="29" t="s">
        <v>51</v>
      </c>
      <c r="AP424" s="29" t="s">
        <v>51</v>
      </c>
      <c r="AQ424" s="29" t="s">
        <v>51</v>
      </c>
      <c r="AR424" s="29" t="s">
        <v>51</v>
      </c>
      <c r="AS424" s="29" t="s">
        <v>51</v>
      </c>
      <c r="AT424" s="29" t="s">
        <v>51</v>
      </c>
      <c r="AU424" s="29" t="s">
        <v>51</v>
      </c>
      <c r="AV424" s="29" t="s">
        <v>51</v>
      </c>
      <c r="AW424" s="29" t="s">
        <v>51</v>
      </c>
      <c r="AX424" s="29" t="s">
        <v>51</v>
      </c>
      <c r="AY424" s="29" t="e">
        <f t="shared" si="13"/>
        <v>#DIV/0!</v>
      </c>
      <c r="AZ424" s="29" t="e">
        <f t="shared" si="12"/>
        <v>#DIV/0!</v>
      </c>
    </row>
    <row r="425" spans="1:52" x14ac:dyDescent="0.2">
      <c r="A425" s="47" t="s">
        <v>50</v>
      </c>
      <c r="B425" s="29" t="s">
        <v>2462</v>
      </c>
      <c r="C425" s="29" t="s">
        <v>2463</v>
      </c>
      <c r="D425" s="29" t="s">
        <v>2464</v>
      </c>
      <c r="E425" s="29" t="s">
        <v>2465</v>
      </c>
      <c r="F425" s="29">
        <v>2.8323900000000002E-3</v>
      </c>
      <c r="G425" s="29">
        <v>2.5253100000000001E-4</v>
      </c>
      <c r="H425" s="29">
        <v>2</v>
      </c>
      <c r="I425" s="29">
        <v>2</v>
      </c>
      <c r="J425" s="29">
        <v>8</v>
      </c>
      <c r="K425" s="29" t="s">
        <v>2466</v>
      </c>
      <c r="L425" s="29" t="s">
        <v>2467</v>
      </c>
      <c r="M425" s="29">
        <v>0</v>
      </c>
      <c r="N425" s="29">
        <v>2330.13582</v>
      </c>
      <c r="O425" s="29">
        <v>0</v>
      </c>
      <c r="P425" s="29">
        <v>16.399999999999999</v>
      </c>
      <c r="Q425" s="29">
        <v>13.6</v>
      </c>
      <c r="R425" s="29">
        <v>23.99</v>
      </c>
      <c r="S425" s="29">
        <v>18.690000000000001</v>
      </c>
      <c r="T425" s="29" t="s">
        <v>1100</v>
      </c>
      <c r="U425" s="29" t="s">
        <v>50</v>
      </c>
      <c r="V425" s="29" t="s">
        <v>50</v>
      </c>
      <c r="W425" s="29" t="s">
        <v>50</v>
      </c>
      <c r="X425" s="29" t="s">
        <v>50</v>
      </c>
      <c r="Y425" s="29" t="s">
        <v>50</v>
      </c>
      <c r="Z425" s="29" t="s">
        <v>50</v>
      </c>
      <c r="AA425" s="29" t="s">
        <v>50</v>
      </c>
      <c r="AB425" s="29" t="s">
        <v>50</v>
      </c>
      <c r="AC425" s="29" t="s">
        <v>50</v>
      </c>
      <c r="AD425" s="29" t="s">
        <v>50</v>
      </c>
      <c r="AE425" s="29" t="s">
        <v>50</v>
      </c>
      <c r="AF425" s="29" t="s">
        <v>50</v>
      </c>
      <c r="AG425" s="29">
        <v>0.39</v>
      </c>
      <c r="AH425" s="29">
        <v>0.39</v>
      </c>
      <c r="AI425" s="29">
        <v>5.7590000000000003E-5</v>
      </c>
      <c r="AJ425" s="29">
        <v>2.8920000000000001E-5</v>
      </c>
      <c r="AK425" s="29">
        <v>6.2250000000000001E-4</v>
      </c>
      <c r="AL425" s="29">
        <v>4.8369999999999999E-4</v>
      </c>
      <c r="AM425" s="29">
        <v>2.78</v>
      </c>
      <c r="AN425" s="29">
        <v>25</v>
      </c>
      <c r="AO425" s="29">
        <v>17.2</v>
      </c>
      <c r="AP425" s="29">
        <v>20.399999999999999</v>
      </c>
      <c r="AQ425" s="29">
        <v>13</v>
      </c>
      <c r="AR425" s="29">
        <v>15.7</v>
      </c>
      <c r="AS425" s="29">
        <v>18.100000000000001</v>
      </c>
      <c r="AT425" s="29">
        <v>14</v>
      </c>
      <c r="AU425" s="29">
        <v>13.6</v>
      </c>
      <c r="AV425" s="29">
        <v>13.2</v>
      </c>
      <c r="AW425" s="29">
        <v>15.3</v>
      </c>
      <c r="AX425" s="29">
        <v>8.9</v>
      </c>
      <c r="AY425" s="29">
        <f t="shared" si="13"/>
        <v>0.77014218009478663</v>
      </c>
      <c r="AZ425" s="29">
        <f t="shared" si="12"/>
        <v>9.9635650579183471E-2</v>
      </c>
    </row>
    <row r="426" spans="1:52" x14ac:dyDescent="0.2">
      <c r="A426" s="47" t="s">
        <v>50</v>
      </c>
      <c r="B426" s="29" t="s">
        <v>2462</v>
      </c>
      <c r="C426" s="29" t="s">
        <v>2468</v>
      </c>
      <c r="D426" s="29" t="s">
        <v>2469</v>
      </c>
      <c r="E426" s="29" t="s">
        <v>2470</v>
      </c>
      <c r="F426" s="29">
        <v>3.0594700000000001E-8</v>
      </c>
      <c r="G426" s="29">
        <v>0</v>
      </c>
      <c r="H426" s="29">
        <v>2</v>
      </c>
      <c r="I426" s="29">
        <v>2</v>
      </c>
      <c r="J426" s="29">
        <v>10</v>
      </c>
      <c r="K426" s="29" t="s">
        <v>2466</v>
      </c>
      <c r="L426" s="29" t="s">
        <v>2471</v>
      </c>
      <c r="M426" s="29">
        <v>0</v>
      </c>
      <c r="N426" s="29">
        <v>3277.6186299999999</v>
      </c>
      <c r="O426" s="29">
        <v>0</v>
      </c>
      <c r="P426" s="29">
        <v>425.1</v>
      </c>
      <c r="Q426" s="29">
        <v>453.6</v>
      </c>
      <c r="R426" s="29">
        <v>5.92</v>
      </c>
      <c r="S426" s="29">
        <v>7.79</v>
      </c>
      <c r="T426" s="29" t="s">
        <v>1100</v>
      </c>
      <c r="U426" s="29" t="s">
        <v>50</v>
      </c>
      <c r="V426" s="29" t="s">
        <v>50</v>
      </c>
      <c r="W426" s="29" t="s">
        <v>50</v>
      </c>
      <c r="X426" s="29" t="s">
        <v>50</v>
      </c>
      <c r="Y426" s="29" t="s">
        <v>50</v>
      </c>
      <c r="Z426" s="29" t="s">
        <v>50</v>
      </c>
      <c r="AA426" s="29" t="s">
        <v>50</v>
      </c>
      <c r="AB426" s="29" t="s">
        <v>50</v>
      </c>
      <c r="AC426" s="29" t="s">
        <v>50</v>
      </c>
      <c r="AD426" s="29" t="s">
        <v>50</v>
      </c>
      <c r="AE426" s="29" t="s">
        <v>50</v>
      </c>
      <c r="AF426" s="29" t="s">
        <v>50</v>
      </c>
      <c r="AG426" s="29">
        <v>4.45</v>
      </c>
      <c r="AH426" s="29">
        <v>4.45</v>
      </c>
      <c r="AI426" s="29">
        <v>0</v>
      </c>
      <c r="AJ426" s="29">
        <v>0</v>
      </c>
      <c r="AK426" s="29">
        <v>3.0960000000000001E-9</v>
      </c>
      <c r="AL426" s="29">
        <v>1.9789999999999999E-5</v>
      </c>
      <c r="AM426" s="29">
        <v>6.47</v>
      </c>
      <c r="AN426" s="29">
        <v>33</v>
      </c>
      <c r="AO426" s="29">
        <v>418.9</v>
      </c>
      <c r="AP426" s="29">
        <v>462.4</v>
      </c>
      <c r="AQ426" s="29">
        <v>414.2</v>
      </c>
      <c r="AR426" s="29">
        <v>436</v>
      </c>
      <c r="AS426" s="29">
        <v>386.9</v>
      </c>
      <c r="AT426" s="29">
        <v>457</v>
      </c>
      <c r="AU426" s="29">
        <v>468.7</v>
      </c>
      <c r="AV426" s="29">
        <v>453.6</v>
      </c>
      <c r="AW426" s="29">
        <v>416.8</v>
      </c>
      <c r="AX426" s="29">
        <v>386.6</v>
      </c>
      <c r="AY426" s="29">
        <f t="shared" si="13"/>
        <v>1.0303530966767374</v>
      </c>
      <c r="AZ426" s="29">
        <f t="shared" si="12"/>
        <v>0.32124950249653139</v>
      </c>
    </row>
    <row r="427" spans="1:52" x14ac:dyDescent="0.2">
      <c r="A427" s="47" t="s">
        <v>50</v>
      </c>
      <c r="B427" s="29" t="s">
        <v>2462</v>
      </c>
      <c r="C427" s="29" t="s">
        <v>2468</v>
      </c>
      <c r="D427" s="29" t="s">
        <v>2472</v>
      </c>
      <c r="E427" s="29" t="s">
        <v>2470</v>
      </c>
      <c r="F427" s="29">
        <v>4.6618500000000002E-8</v>
      </c>
      <c r="G427" s="29">
        <v>0</v>
      </c>
      <c r="H427" s="29">
        <v>2</v>
      </c>
      <c r="I427" s="29">
        <v>2</v>
      </c>
      <c r="J427" s="29">
        <v>33</v>
      </c>
      <c r="K427" s="29" t="s">
        <v>2466</v>
      </c>
      <c r="L427" s="29" t="s">
        <v>2471</v>
      </c>
      <c r="M427" s="29">
        <v>0</v>
      </c>
      <c r="N427" s="29">
        <v>3276.6346100000001</v>
      </c>
      <c r="O427" s="29">
        <v>0</v>
      </c>
      <c r="P427" s="29">
        <v>1634</v>
      </c>
      <c r="Q427" s="29">
        <v>1676.5</v>
      </c>
      <c r="R427" s="29">
        <v>3.69</v>
      </c>
      <c r="S427" s="29">
        <v>4.4000000000000004</v>
      </c>
      <c r="T427" s="29" t="s">
        <v>1100</v>
      </c>
      <c r="U427" s="29" t="s">
        <v>50</v>
      </c>
      <c r="V427" s="29" t="s">
        <v>50</v>
      </c>
      <c r="W427" s="29" t="s">
        <v>50</v>
      </c>
      <c r="X427" s="29" t="s">
        <v>50</v>
      </c>
      <c r="Y427" s="29" t="s">
        <v>50</v>
      </c>
      <c r="Z427" s="29" t="s">
        <v>50</v>
      </c>
      <c r="AA427" s="29" t="s">
        <v>50</v>
      </c>
      <c r="AB427" s="29" t="s">
        <v>50</v>
      </c>
      <c r="AC427" s="29" t="s">
        <v>50</v>
      </c>
      <c r="AD427" s="29" t="s">
        <v>50</v>
      </c>
      <c r="AE427" s="29" t="s">
        <v>50</v>
      </c>
      <c r="AF427" s="29" t="s">
        <v>50</v>
      </c>
      <c r="AG427" s="29">
        <v>-1.99</v>
      </c>
      <c r="AH427" s="29">
        <v>-1.99</v>
      </c>
      <c r="AI427" s="29">
        <v>0</v>
      </c>
      <c r="AJ427" s="29">
        <v>0</v>
      </c>
      <c r="AK427" s="29">
        <v>2.7550000000000001E-9</v>
      </c>
      <c r="AL427" s="29">
        <v>4.5540000000000001E-7</v>
      </c>
      <c r="AM427" s="29">
        <v>6.87</v>
      </c>
      <c r="AN427" s="29">
        <v>33</v>
      </c>
      <c r="AO427" s="29">
        <v>1529.5</v>
      </c>
      <c r="AP427" s="29">
        <v>1678</v>
      </c>
      <c r="AQ427" s="29">
        <v>1647.2</v>
      </c>
      <c r="AR427" s="29">
        <v>1674.1</v>
      </c>
      <c r="AS427" s="29">
        <v>1568.4</v>
      </c>
      <c r="AT427" s="29">
        <v>1770</v>
      </c>
      <c r="AU427" s="29">
        <v>1709.5</v>
      </c>
      <c r="AV427" s="29">
        <v>1676.5</v>
      </c>
      <c r="AW427" s="29">
        <v>1645.1</v>
      </c>
      <c r="AX427" s="29">
        <v>1572.2</v>
      </c>
      <c r="AY427" s="29">
        <f t="shared" si="13"/>
        <v>1.0340982067875317</v>
      </c>
      <c r="AZ427" s="29">
        <f t="shared" si="12"/>
        <v>0.31046903385965796</v>
      </c>
    </row>
    <row r="428" spans="1:52" x14ac:dyDescent="0.2">
      <c r="A428" s="47" t="s">
        <v>50</v>
      </c>
      <c r="B428" s="29" t="s">
        <v>2462</v>
      </c>
      <c r="C428" s="29" t="s">
        <v>2473</v>
      </c>
      <c r="D428" s="29" t="s">
        <v>2474</v>
      </c>
      <c r="E428" s="29" t="s">
        <v>2475</v>
      </c>
      <c r="F428" s="29">
        <v>3.8559900000000001E-2</v>
      </c>
      <c r="G428" s="29">
        <v>2.2904399999999999E-3</v>
      </c>
      <c r="H428" s="29">
        <v>2</v>
      </c>
      <c r="I428" s="29">
        <v>2</v>
      </c>
      <c r="J428" s="29">
        <v>4</v>
      </c>
      <c r="K428" s="29" t="s">
        <v>2466</v>
      </c>
      <c r="L428" s="29" t="s">
        <v>2476</v>
      </c>
      <c r="M428" s="29">
        <v>0</v>
      </c>
      <c r="N428" s="29">
        <v>2014.14724</v>
      </c>
      <c r="O428" s="29">
        <v>0</v>
      </c>
      <c r="P428" s="29">
        <v>93.6</v>
      </c>
      <c r="Q428" s="29">
        <v>95</v>
      </c>
      <c r="R428" s="29">
        <v>29.63</v>
      </c>
      <c r="S428" s="29">
        <v>49.2</v>
      </c>
      <c r="T428" s="29" t="s">
        <v>1100</v>
      </c>
      <c r="U428" s="29" t="s">
        <v>50</v>
      </c>
      <c r="V428" s="29" t="s">
        <v>50</v>
      </c>
      <c r="W428" s="29" t="s">
        <v>50</v>
      </c>
      <c r="X428" s="29" t="s">
        <v>50</v>
      </c>
      <c r="Y428" s="29" t="s">
        <v>50</v>
      </c>
      <c r="Z428" s="29" t="s">
        <v>50</v>
      </c>
      <c r="AA428" s="29" t="s">
        <v>50</v>
      </c>
      <c r="AB428" s="29" t="s">
        <v>50</v>
      </c>
      <c r="AC428" s="29" t="s">
        <v>50</v>
      </c>
      <c r="AD428" s="29" t="s">
        <v>50</v>
      </c>
      <c r="AE428" s="29" t="s">
        <v>50</v>
      </c>
      <c r="AF428" s="29" t="s">
        <v>50</v>
      </c>
      <c r="AG428" s="29">
        <v>-2.0099999999999998</v>
      </c>
      <c r="AH428" s="29">
        <v>-0.88</v>
      </c>
      <c r="AI428" s="29">
        <v>2.1459999999999999E-3</v>
      </c>
      <c r="AJ428" s="29">
        <v>3.3249999999999998E-3</v>
      </c>
      <c r="AK428" s="29">
        <v>3.2919999999999998E-2</v>
      </c>
      <c r="AL428" s="29">
        <v>4.3700000000000003E-2</v>
      </c>
      <c r="AM428" s="29">
        <v>3.14</v>
      </c>
      <c r="AN428" s="29">
        <v>3</v>
      </c>
      <c r="AO428" s="29">
        <v>71.900000000000006</v>
      </c>
      <c r="AP428" s="29">
        <v>142</v>
      </c>
      <c r="AQ428" s="29">
        <v>106.4</v>
      </c>
      <c r="AR428" s="29">
        <v>65.900000000000006</v>
      </c>
      <c r="AS428" s="29">
        <v>109.3</v>
      </c>
      <c r="AT428" s="29">
        <v>203.4</v>
      </c>
      <c r="AU428" s="29">
        <v>65.599999999999994</v>
      </c>
      <c r="AV428" s="29">
        <v>101.9</v>
      </c>
      <c r="AW428" s="29">
        <v>95</v>
      </c>
      <c r="AX428" s="29">
        <v>83.4</v>
      </c>
      <c r="AY428" s="29">
        <f t="shared" si="13"/>
        <v>1.1085771947527747</v>
      </c>
      <c r="AZ428" s="29">
        <f t="shared" si="12"/>
        <v>0.7720083419975271</v>
      </c>
    </row>
    <row r="429" spans="1:52" x14ac:dyDescent="0.2">
      <c r="A429" s="47" t="s">
        <v>56</v>
      </c>
      <c r="B429" s="29" t="s">
        <v>2462</v>
      </c>
      <c r="C429" s="29" t="s">
        <v>2477</v>
      </c>
      <c r="D429" s="29" t="s">
        <v>2478</v>
      </c>
      <c r="E429" s="29" t="s">
        <v>2479</v>
      </c>
      <c r="F429" s="29">
        <v>0.163631</v>
      </c>
      <c r="G429" s="29">
        <v>1.17202E-2</v>
      </c>
      <c r="H429" s="29">
        <v>2</v>
      </c>
      <c r="I429" s="29">
        <v>2</v>
      </c>
      <c r="J429" s="29">
        <v>2</v>
      </c>
      <c r="K429" s="29" t="s">
        <v>2466</v>
      </c>
      <c r="L429" s="29" t="s">
        <v>2480</v>
      </c>
      <c r="M429" s="29">
        <v>0</v>
      </c>
      <c r="N429" s="29">
        <v>1962.1597200000001</v>
      </c>
      <c r="O429" s="29">
        <v>0</v>
      </c>
      <c r="P429" s="29">
        <v>47.4</v>
      </c>
      <c r="Q429" s="29">
        <v>52.1</v>
      </c>
      <c r="R429" s="29">
        <v>11.93</v>
      </c>
      <c r="S429" s="29">
        <v>5.91</v>
      </c>
      <c r="T429" s="29" t="s">
        <v>1100</v>
      </c>
      <c r="U429" s="29" t="s">
        <v>50</v>
      </c>
      <c r="V429" s="29" t="s">
        <v>50</v>
      </c>
      <c r="W429" s="29" t="s">
        <v>50</v>
      </c>
      <c r="X429" s="29" t="s">
        <v>50</v>
      </c>
      <c r="Y429" s="29" t="s">
        <v>50</v>
      </c>
      <c r="Z429" s="29" t="s">
        <v>50</v>
      </c>
      <c r="AA429" s="29" t="s">
        <v>50</v>
      </c>
      <c r="AB429" s="29" t="s">
        <v>50</v>
      </c>
      <c r="AC429" s="29" t="s">
        <v>50</v>
      </c>
      <c r="AD429" s="29" t="s">
        <v>50</v>
      </c>
      <c r="AE429" s="29" t="s">
        <v>50</v>
      </c>
      <c r="AF429" s="29" t="s">
        <v>50</v>
      </c>
      <c r="AG429" s="29">
        <v>-1.34</v>
      </c>
      <c r="AH429" s="29">
        <v>-1.34</v>
      </c>
      <c r="AI429" s="29">
        <v>3.5070000000000001E-3</v>
      </c>
      <c r="AJ429" s="29">
        <v>4.2919999999999998E-3</v>
      </c>
      <c r="AK429" s="29">
        <v>5.9249999999999997E-2</v>
      </c>
      <c r="AL429" s="29">
        <v>6.0109999999999997E-2</v>
      </c>
      <c r="AM429" s="29">
        <v>2.29</v>
      </c>
      <c r="AN429" s="29">
        <v>5</v>
      </c>
      <c r="AO429" s="29">
        <v>47.1</v>
      </c>
      <c r="AP429" s="29">
        <v>56.6</v>
      </c>
      <c r="AQ429" s="29">
        <v>53.9</v>
      </c>
      <c r="AR429" s="29">
        <v>41.7</v>
      </c>
      <c r="AS429" s="29">
        <v>47.6</v>
      </c>
      <c r="AT429" s="29">
        <v>50.1</v>
      </c>
      <c r="AU429" s="29">
        <v>52.1</v>
      </c>
      <c r="AV429" s="29">
        <v>54.1</v>
      </c>
      <c r="AW429" s="29">
        <v>49.5</v>
      </c>
      <c r="AX429" s="29">
        <v>57.1</v>
      </c>
      <c r="AY429" s="29">
        <f t="shared" si="13"/>
        <v>1.0648035641960307</v>
      </c>
      <c r="AZ429" s="29">
        <f t="shared" si="12"/>
        <v>0.27645539637338684</v>
      </c>
    </row>
    <row r="430" spans="1:52" x14ac:dyDescent="0.2">
      <c r="A430" s="47" t="s">
        <v>50</v>
      </c>
      <c r="B430" s="29" t="s">
        <v>2481</v>
      </c>
      <c r="C430" s="29" t="s">
        <v>2482</v>
      </c>
      <c r="D430" s="29" t="s">
        <v>2483</v>
      </c>
      <c r="E430" s="29" t="s">
        <v>2484</v>
      </c>
      <c r="F430" s="29">
        <v>3.4101399999999999E-3</v>
      </c>
      <c r="G430" s="29">
        <v>2.5253100000000001E-4</v>
      </c>
      <c r="H430" s="29">
        <v>3</v>
      </c>
      <c r="I430" s="29">
        <v>9</v>
      </c>
      <c r="J430" s="29">
        <v>29</v>
      </c>
      <c r="K430" s="29" t="s">
        <v>2485</v>
      </c>
      <c r="L430" s="29" t="s">
        <v>2486</v>
      </c>
      <c r="M430" s="29">
        <v>0</v>
      </c>
      <c r="N430" s="29">
        <v>2427.2511300000001</v>
      </c>
      <c r="O430" s="29">
        <v>0</v>
      </c>
      <c r="P430" s="29">
        <v>1764.1</v>
      </c>
      <c r="Q430" s="29">
        <v>1856.8</v>
      </c>
      <c r="R430" s="29">
        <v>5.09</v>
      </c>
      <c r="S430" s="29">
        <v>2.9</v>
      </c>
      <c r="T430" s="29" t="s">
        <v>1100</v>
      </c>
      <c r="U430" s="29" t="s">
        <v>50</v>
      </c>
      <c r="V430" s="29" t="s">
        <v>50</v>
      </c>
      <c r="W430" s="29" t="s">
        <v>50</v>
      </c>
      <c r="X430" s="29" t="s">
        <v>50</v>
      </c>
      <c r="Y430" s="29" t="s">
        <v>50</v>
      </c>
      <c r="Z430" s="29" t="s">
        <v>50</v>
      </c>
      <c r="AA430" s="29" t="s">
        <v>50</v>
      </c>
      <c r="AB430" s="29" t="s">
        <v>50</v>
      </c>
      <c r="AC430" s="29" t="s">
        <v>50</v>
      </c>
      <c r="AD430" s="29" t="s">
        <v>50</v>
      </c>
      <c r="AE430" s="29" t="s">
        <v>50</v>
      </c>
      <c r="AF430" s="29" t="s">
        <v>50</v>
      </c>
      <c r="AG430" s="29">
        <v>0.7</v>
      </c>
      <c r="AH430" s="29">
        <v>9.44</v>
      </c>
      <c r="AI430" s="29">
        <v>6.1970000000000005E-5</v>
      </c>
      <c r="AJ430" s="29">
        <v>7.5490000000000002E-3</v>
      </c>
      <c r="AK430" s="29">
        <v>7.6499999999999995E-4</v>
      </c>
      <c r="AL430" s="29">
        <v>0.1163</v>
      </c>
      <c r="AM430" s="29">
        <v>3.83</v>
      </c>
      <c r="AN430" s="29">
        <v>19</v>
      </c>
      <c r="AO430" s="29">
        <v>1624.6</v>
      </c>
      <c r="AP430" s="29">
        <v>1748.1</v>
      </c>
      <c r="AQ430" s="29">
        <v>1866.8</v>
      </c>
      <c r="AR430" s="29">
        <v>1780.2</v>
      </c>
      <c r="AS430" s="29">
        <v>1714.2</v>
      </c>
      <c r="AT430" s="29">
        <v>1856.8</v>
      </c>
      <c r="AU430" s="29">
        <v>1902.9</v>
      </c>
      <c r="AV430" s="29">
        <v>1821.6</v>
      </c>
      <c r="AW430" s="29">
        <v>1764.6</v>
      </c>
      <c r="AX430" s="29">
        <v>1876.1</v>
      </c>
      <c r="AY430" s="29">
        <f t="shared" si="13"/>
        <v>1.0558856868065813</v>
      </c>
      <c r="AZ430" s="29">
        <f t="shared" si="12"/>
        <v>0.14598962294677956</v>
      </c>
    </row>
    <row r="431" spans="1:52" x14ac:dyDescent="0.2">
      <c r="A431" s="47" t="s">
        <v>56</v>
      </c>
      <c r="B431" s="29" t="s">
        <v>489</v>
      </c>
      <c r="C431" s="29" t="s">
        <v>2487</v>
      </c>
      <c r="D431" s="29" t="s">
        <v>2488</v>
      </c>
      <c r="E431" s="29" t="s">
        <v>2489</v>
      </c>
      <c r="F431" s="29">
        <v>0.37821199999999999</v>
      </c>
      <c r="G431" s="29">
        <v>3.1576399999999998E-2</v>
      </c>
      <c r="H431" s="29">
        <v>1</v>
      </c>
      <c r="I431" s="29">
        <v>1</v>
      </c>
      <c r="J431" s="29">
        <v>1</v>
      </c>
      <c r="K431" s="29" t="s">
        <v>488</v>
      </c>
      <c r="L431" s="29" t="s">
        <v>2490</v>
      </c>
      <c r="M431" s="29">
        <v>0</v>
      </c>
      <c r="N431" s="29">
        <v>2333.2752999999998</v>
      </c>
      <c r="O431" s="29">
        <v>0</v>
      </c>
      <c r="P431" s="29">
        <v>38.1</v>
      </c>
      <c r="Q431" s="29">
        <v>35.6</v>
      </c>
      <c r="R431" s="29">
        <v>13</v>
      </c>
      <c r="S431" s="29">
        <v>8.2100000000000009</v>
      </c>
      <c r="T431" s="29" t="s">
        <v>51</v>
      </c>
      <c r="U431" s="29" t="s">
        <v>56</v>
      </c>
      <c r="V431" s="29" t="s">
        <v>56</v>
      </c>
      <c r="W431" s="29" t="s">
        <v>56</v>
      </c>
      <c r="X431" s="29" t="s">
        <v>56</v>
      </c>
      <c r="Y431" s="29" t="s">
        <v>56</v>
      </c>
      <c r="Z431" s="29" t="s">
        <v>56</v>
      </c>
      <c r="AA431" s="29" t="s">
        <v>56</v>
      </c>
      <c r="AB431" s="29" t="s">
        <v>56</v>
      </c>
      <c r="AC431" s="29" t="s">
        <v>56</v>
      </c>
      <c r="AD431" s="29" t="s">
        <v>56</v>
      </c>
      <c r="AE431" s="29" t="s">
        <v>973</v>
      </c>
      <c r="AF431" s="29" t="s">
        <v>56</v>
      </c>
      <c r="AG431" s="29" t="s">
        <v>51</v>
      </c>
      <c r="AH431" s="29">
        <v>-2.75</v>
      </c>
      <c r="AI431" s="29" t="s">
        <v>51</v>
      </c>
      <c r="AJ431" s="29">
        <v>1.0120000000000001E-2</v>
      </c>
      <c r="AK431" s="29" t="s">
        <v>51</v>
      </c>
      <c r="AL431" s="29">
        <v>0.15429999999999999</v>
      </c>
      <c r="AM431" s="29">
        <v>1.59</v>
      </c>
      <c r="AN431" s="29" t="s">
        <v>51</v>
      </c>
      <c r="AO431" s="29">
        <v>42.8</v>
      </c>
      <c r="AP431" s="29">
        <v>34.6</v>
      </c>
      <c r="AQ431" s="29">
        <v>37.9</v>
      </c>
      <c r="AR431" s="29">
        <v>31</v>
      </c>
      <c r="AS431" s="29">
        <v>44.2</v>
      </c>
      <c r="AT431" s="29">
        <v>36.1</v>
      </c>
      <c r="AU431" s="29">
        <v>35.6</v>
      </c>
      <c r="AV431" s="29">
        <v>32.200000000000003</v>
      </c>
      <c r="AW431" s="29">
        <v>31.3</v>
      </c>
      <c r="AX431" s="29">
        <v>38.1</v>
      </c>
      <c r="AY431" s="29">
        <f t="shared" si="13"/>
        <v>0.9097112860892389</v>
      </c>
      <c r="AZ431" s="29">
        <f t="shared" si="12"/>
        <v>0.11013227747333047</v>
      </c>
    </row>
    <row r="432" spans="1:52" x14ac:dyDescent="0.2">
      <c r="A432" s="47" t="s">
        <v>50</v>
      </c>
      <c r="B432" s="29" t="s">
        <v>491</v>
      </c>
      <c r="C432" s="29" t="s">
        <v>2491</v>
      </c>
      <c r="D432" s="29" t="s">
        <v>2492</v>
      </c>
      <c r="E432" s="29" t="s">
        <v>2493</v>
      </c>
      <c r="F432" s="29">
        <v>3.6246800000000003E-2</v>
      </c>
      <c r="G432" s="29">
        <v>2.1312599999999998E-3</v>
      </c>
      <c r="H432" s="29">
        <v>1</v>
      </c>
      <c r="I432" s="29">
        <v>1</v>
      </c>
      <c r="J432" s="29">
        <v>1</v>
      </c>
      <c r="K432" s="29" t="s">
        <v>490</v>
      </c>
      <c r="L432" s="29" t="s">
        <v>2494</v>
      </c>
      <c r="M432" s="29">
        <v>0</v>
      </c>
      <c r="N432" s="29">
        <v>2441.2308699999999</v>
      </c>
      <c r="O432" s="29">
        <v>0</v>
      </c>
      <c r="P432" s="29">
        <v>274</v>
      </c>
      <c r="Q432" s="29">
        <v>307.8</v>
      </c>
      <c r="R432" s="29">
        <v>6.18</v>
      </c>
      <c r="S432" s="29">
        <v>3.54</v>
      </c>
      <c r="T432" s="29" t="s">
        <v>51</v>
      </c>
      <c r="U432" s="29" t="s">
        <v>50</v>
      </c>
      <c r="V432" s="29" t="s">
        <v>50</v>
      </c>
      <c r="W432" s="29" t="s">
        <v>50</v>
      </c>
      <c r="X432" s="29" t="s">
        <v>50</v>
      </c>
      <c r="Y432" s="29" t="s">
        <v>50</v>
      </c>
      <c r="Z432" s="29" t="s">
        <v>50</v>
      </c>
      <c r="AA432" s="29" t="s">
        <v>50</v>
      </c>
      <c r="AB432" s="29" t="s">
        <v>50</v>
      </c>
      <c r="AC432" s="29" t="s">
        <v>50</v>
      </c>
      <c r="AD432" s="29" t="s">
        <v>50</v>
      </c>
      <c r="AE432" s="29" t="s">
        <v>973</v>
      </c>
      <c r="AF432" s="29" t="s">
        <v>50</v>
      </c>
      <c r="AG432" s="29" t="s">
        <v>51</v>
      </c>
      <c r="AH432" s="29">
        <v>-1.9</v>
      </c>
      <c r="AI432" s="29" t="s">
        <v>51</v>
      </c>
      <c r="AJ432" s="29">
        <v>5.1320000000000001E-4</v>
      </c>
      <c r="AK432" s="29" t="s">
        <v>51</v>
      </c>
      <c r="AL432" s="29">
        <v>7.5329999999999998E-3</v>
      </c>
      <c r="AM432" s="29">
        <v>2.93</v>
      </c>
      <c r="AN432" s="29" t="s">
        <v>51</v>
      </c>
      <c r="AO432" s="29">
        <v>293.89999999999998</v>
      </c>
      <c r="AP432" s="29">
        <v>268.7</v>
      </c>
      <c r="AQ432" s="29">
        <v>292.5</v>
      </c>
      <c r="AR432" s="29">
        <v>248</v>
      </c>
      <c r="AS432" s="29">
        <v>276.7</v>
      </c>
      <c r="AT432" s="29">
        <v>320.8</v>
      </c>
      <c r="AU432" s="29">
        <v>307.8</v>
      </c>
      <c r="AV432" s="29">
        <v>305.60000000000002</v>
      </c>
      <c r="AW432" s="29">
        <v>299.60000000000002</v>
      </c>
      <c r="AX432" s="29">
        <v>326.10000000000002</v>
      </c>
      <c r="AY432" s="29">
        <f t="shared" si="13"/>
        <v>1.1305261632120598</v>
      </c>
      <c r="AZ432" s="29">
        <f t="shared" si="12"/>
        <v>7.5133665048552917E-3</v>
      </c>
    </row>
    <row r="433" spans="1:52" x14ac:dyDescent="0.2">
      <c r="A433" s="47" t="s">
        <v>56</v>
      </c>
      <c r="B433" s="29" t="s">
        <v>2495</v>
      </c>
      <c r="C433" s="29" t="s">
        <v>2496</v>
      </c>
      <c r="D433" s="29" t="s">
        <v>2497</v>
      </c>
      <c r="E433" s="29" t="s">
        <v>2498</v>
      </c>
      <c r="F433" s="29">
        <v>0.417016</v>
      </c>
      <c r="G433" s="29">
        <v>3.6339900000000001E-2</v>
      </c>
      <c r="H433" s="29">
        <v>2</v>
      </c>
      <c r="I433" s="29">
        <v>10</v>
      </c>
      <c r="J433" s="29">
        <v>2</v>
      </c>
      <c r="K433" s="29" t="s">
        <v>2499</v>
      </c>
      <c r="L433" s="29" t="s">
        <v>2500</v>
      </c>
      <c r="M433" s="29">
        <v>0</v>
      </c>
      <c r="N433" s="29">
        <v>2177.1763599999999</v>
      </c>
      <c r="O433" s="29">
        <v>0</v>
      </c>
      <c r="P433" s="29" t="s">
        <v>51</v>
      </c>
      <c r="Q433" s="29" t="s">
        <v>51</v>
      </c>
      <c r="R433" s="29" t="s">
        <v>51</v>
      </c>
      <c r="S433" s="29" t="s">
        <v>51</v>
      </c>
      <c r="T433" s="29" t="s">
        <v>982</v>
      </c>
      <c r="U433" s="29" t="s">
        <v>56</v>
      </c>
      <c r="V433" s="29" t="s">
        <v>56</v>
      </c>
      <c r="W433" s="29" t="s">
        <v>56</v>
      </c>
      <c r="X433" s="29" t="s">
        <v>56</v>
      </c>
      <c r="Y433" s="29" t="s">
        <v>56</v>
      </c>
      <c r="Z433" s="29" t="s">
        <v>56</v>
      </c>
      <c r="AA433" s="29" t="s">
        <v>56</v>
      </c>
      <c r="AB433" s="29" t="s">
        <v>56</v>
      </c>
      <c r="AC433" s="29" t="s">
        <v>56</v>
      </c>
      <c r="AD433" s="29" t="s">
        <v>56</v>
      </c>
      <c r="AE433" s="29" t="s">
        <v>56</v>
      </c>
      <c r="AF433" s="29" t="s">
        <v>56</v>
      </c>
      <c r="AG433" s="29">
        <v>-0.15</v>
      </c>
      <c r="AH433" s="29">
        <v>-0.15</v>
      </c>
      <c r="AI433" s="29">
        <v>1.1730000000000001E-2</v>
      </c>
      <c r="AJ433" s="29">
        <v>2.1229999999999999E-2</v>
      </c>
      <c r="AK433" s="29">
        <v>0.17430000000000001</v>
      </c>
      <c r="AL433" s="29">
        <v>0.2606</v>
      </c>
      <c r="AM433" s="29">
        <v>2.52</v>
      </c>
      <c r="AN433" s="29">
        <v>13</v>
      </c>
      <c r="AO433" s="29" t="s">
        <v>51</v>
      </c>
      <c r="AP433" s="29" t="s">
        <v>51</v>
      </c>
      <c r="AQ433" s="29" t="s">
        <v>51</v>
      </c>
      <c r="AR433" s="29" t="s">
        <v>51</v>
      </c>
      <c r="AS433" s="29" t="s">
        <v>51</v>
      </c>
      <c r="AT433" s="29" t="s">
        <v>51</v>
      </c>
      <c r="AU433" s="29" t="s">
        <v>51</v>
      </c>
      <c r="AV433" s="29" t="s">
        <v>51</v>
      </c>
      <c r="AW433" s="29" t="s">
        <v>51</v>
      </c>
      <c r="AX433" s="29" t="s">
        <v>51</v>
      </c>
      <c r="AY433" s="29" t="e">
        <f t="shared" si="13"/>
        <v>#DIV/0!</v>
      </c>
      <c r="AZ433" s="29" t="e">
        <f t="shared" si="12"/>
        <v>#DIV/0!</v>
      </c>
    </row>
    <row r="434" spans="1:52" x14ac:dyDescent="0.2">
      <c r="A434" s="47" t="s">
        <v>50</v>
      </c>
      <c r="B434" s="29" t="s">
        <v>493</v>
      </c>
      <c r="C434" s="29" t="s">
        <v>2501</v>
      </c>
      <c r="D434" s="29" t="s">
        <v>2502</v>
      </c>
      <c r="E434" s="29" t="s">
        <v>2503</v>
      </c>
      <c r="F434" s="29">
        <v>3.3763700000000001E-2</v>
      </c>
      <c r="G434" s="29">
        <v>1.9722099999999998E-3</v>
      </c>
      <c r="H434" s="29">
        <v>1</v>
      </c>
      <c r="I434" s="29">
        <v>1</v>
      </c>
      <c r="J434" s="29">
        <v>1</v>
      </c>
      <c r="K434" s="29" t="s">
        <v>492</v>
      </c>
      <c r="L434" s="29" t="s">
        <v>2504</v>
      </c>
      <c r="M434" s="29">
        <v>2</v>
      </c>
      <c r="N434" s="29">
        <v>3388.9207799999999</v>
      </c>
      <c r="O434" s="29">
        <v>0</v>
      </c>
      <c r="P434" s="29" t="s">
        <v>51</v>
      </c>
      <c r="Q434" s="29" t="s">
        <v>51</v>
      </c>
      <c r="R434" s="29" t="s">
        <v>51</v>
      </c>
      <c r="S434" s="29" t="s">
        <v>51</v>
      </c>
      <c r="T434" s="29" t="s">
        <v>982</v>
      </c>
      <c r="U434" s="29" t="s">
        <v>50</v>
      </c>
      <c r="V434" s="29" t="s">
        <v>50</v>
      </c>
      <c r="W434" s="29" t="s">
        <v>50</v>
      </c>
      <c r="X434" s="29" t="s">
        <v>50</v>
      </c>
      <c r="Y434" s="29" t="s">
        <v>50</v>
      </c>
      <c r="Z434" s="29" t="s">
        <v>50</v>
      </c>
      <c r="AA434" s="29" t="s">
        <v>50</v>
      </c>
      <c r="AB434" s="29" t="s">
        <v>50</v>
      </c>
      <c r="AC434" s="29" t="s">
        <v>50</v>
      </c>
      <c r="AD434" s="29" t="s">
        <v>50</v>
      </c>
      <c r="AE434" s="29" t="s">
        <v>973</v>
      </c>
      <c r="AF434" s="29" t="s">
        <v>50</v>
      </c>
      <c r="AG434" s="29" t="s">
        <v>51</v>
      </c>
      <c r="AH434" s="29">
        <v>-4.32</v>
      </c>
      <c r="AI434" s="29" t="s">
        <v>51</v>
      </c>
      <c r="AJ434" s="29">
        <v>4.9560000000000001E-4</v>
      </c>
      <c r="AK434" s="29" t="s">
        <v>51</v>
      </c>
      <c r="AL434" s="29">
        <v>6.901E-3</v>
      </c>
      <c r="AM434" s="29">
        <v>3.95</v>
      </c>
      <c r="AN434" s="29" t="s">
        <v>51</v>
      </c>
      <c r="AO434" s="29" t="s">
        <v>51</v>
      </c>
      <c r="AP434" s="29" t="s">
        <v>51</v>
      </c>
      <c r="AQ434" s="29" t="s">
        <v>51</v>
      </c>
      <c r="AR434" s="29" t="s">
        <v>51</v>
      </c>
      <c r="AS434" s="29" t="s">
        <v>51</v>
      </c>
      <c r="AT434" s="29" t="s">
        <v>51</v>
      </c>
      <c r="AU434" s="29" t="s">
        <v>51</v>
      </c>
      <c r="AV434" s="29" t="s">
        <v>51</v>
      </c>
      <c r="AW434" s="29" t="s">
        <v>51</v>
      </c>
      <c r="AX434" s="29" t="s">
        <v>51</v>
      </c>
      <c r="AY434" s="29" t="e">
        <f t="shared" si="13"/>
        <v>#DIV/0!</v>
      </c>
      <c r="AZ434" s="29" t="e">
        <f t="shared" si="12"/>
        <v>#DIV/0!</v>
      </c>
    </row>
    <row r="435" spans="1:52" x14ac:dyDescent="0.2">
      <c r="A435" s="47" t="s">
        <v>50</v>
      </c>
      <c r="B435" s="29" t="s">
        <v>493</v>
      </c>
      <c r="C435" s="29" t="s">
        <v>2505</v>
      </c>
      <c r="D435" s="29" t="s">
        <v>2506</v>
      </c>
      <c r="E435" s="29" t="s">
        <v>2507</v>
      </c>
      <c r="F435" s="29">
        <v>1.15663E-2</v>
      </c>
      <c r="G435" s="29">
        <v>5.5189300000000002E-4</v>
      </c>
      <c r="H435" s="29">
        <v>1</v>
      </c>
      <c r="I435" s="29">
        <v>4</v>
      </c>
      <c r="J435" s="29">
        <v>2</v>
      </c>
      <c r="K435" s="29" t="s">
        <v>492</v>
      </c>
      <c r="L435" s="29" t="s">
        <v>2508</v>
      </c>
      <c r="M435" s="29">
        <v>0</v>
      </c>
      <c r="N435" s="29">
        <v>2629.3592100000001</v>
      </c>
      <c r="O435" s="29">
        <v>0</v>
      </c>
      <c r="P435" s="29">
        <v>3</v>
      </c>
      <c r="Q435" s="29">
        <v>3.8</v>
      </c>
      <c r="R435" s="29">
        <v>13.4</v>
      </c>
      <c r="S435" s="29">
        <v>23.05</v>
      </c>
      <c r="T435" s="29" t="s">
        <v>51</v>
      </c>
      <c r="U435" s="29" t="s">
        <v>83</v>
      </c>
      <c r="V435" s="29" t="s">
        <v>83</v>
      </c>
      <c r="W435" s="29" t="s">
        <v>50</v>
      </c>
      <c r="X435" s="29" t="s">
        <v>50</v>
      </c>
      <c r="Y435" s="29" t="s">
        <v>83</v>
      </c>
      <c r="Z435" s="29" t="s">
        <v>50</v>
      </c>
      <c r="AA435" s="29" t="s">
        <v>50</v>
      </c>
      <c r="AB435" s="29" t="s">
        <v>83</v>
      </c>
      <c r="AC435" s="29" t="s">
        <v>50</v>
      </c>
      <c r="AD435" s="29" t="s">
        <v>50</v>
      </c>
      <c r="AE435" s="29" t="s">
        <v>50</v>
      </c>
      <c r="AF435" s="29" t="s">
        <v>50</v>
      </c>
      <c r="AG435" s="29">
        <v>9.34</v>
      </c>
      <c r="AH435" s="29">
        <v>9.34</v>
      </c>
      <c r="AI435" s="29">
        <v>3.101E-4</v>
      </c>
      <c r="AJ435" s="29">
        <v>1.448E-4</v>
      </c>
      <c r="AK435" s="29">
        <v>6.1789999999999996E-3</v>
      </c>
      <c r="AL435" s="29">
        <v>1.913E-3</v>
      </c>
      <c r="AM435" s="29">
        <v>3.02</v>
      </c>
      <c r="AN435" s="29">
        <v>52</v>
      </c>
      <c r="AO435" s="29" t="s">
        <v>51</v>
      </c>
      <c r="AP435" s="29" t="s">
        <v>51</v>
      </c>
      <c r="AQ435" s="29">
        <v>2.4</v>
      </c>
      <c r="AR435" s="29">
        <v>3</v>
      </c>
      <c r="AS435" s="29" t="s">
        <v>51</v>
      </c>
      <c r="AT435" s="29">
        <v>3.8</v>
      </c>
      <c r="AU435" s="29">
        <v>2.2999999999999998</v>
      </c>
      <c r="AV435" s="29" t="s">
        <v>51</v>
      </c>
      <c r="AW435" s="29">
        <v>3.9</v>
      </c>
      <c r="AX435" s="29">
        <v>4.0999999999999996</v>
      </c>
      <c r="AY435" s="29">
        <f t="shared" si="13"/>
        <v>1.3055555555555554</v>
      </c>
      <c r="AZ435" s="29" t="e">
        <f t="shared" si="12"/>
        <v>#DIV/0!</v>
      </c>
    </row>
    <row r="436" spans="1:52" x14ac:dyDescent="0.2">
      <c r="A436" s="47" t="s">
        <v>50</v>
      </c>
      <c r="B436" s="29" t="s">
        <v>493</v>
      </c>
      <c r="C436" s="29" t="s">
        <v>2505</v>
      </c>
      <c r="D436" s="29" t="s">
        <v>2509</v>
      </c>
      <c r="E436" s="29" t="s">
        <v>2507</v>
      </c>
      <c r="F436" s="29">
        <v>4.4790900000000002E-4</v>
      </c>
      <c r="G436" s="29">
        <v>0</v>
      </c>
      <c r="H436" s="29">
        <v>1</v>
      </c>
      <c r="I436" s="29">
        <v>4</v>
      </c>
      <c r="J436" s="29">
        <v>8</v>
      </c>
      <c r="K436" s="29" t="s">
        <v>492</v>
      </c>
      <c r="L436" s="29" t="s">
        <v>2508</v>
      </c>
      <c r="M436" s="29">
        <v>0</v>
      </c>
      <c r="N436" s="29">
        <v>2628.3751999999999</v>
      </c>
      <c r="O436" s="29">
        <v>0</v>
      </c>
      <c r="P436" s="29">
        <v>9.6999999999999993</v>
      </c>
      <c r="Q436" s="29">
        <v>10.1</v>
      </c>
      <c r="R436" s="29">
        <v>32.32</v>
      </c>
      <c r="S436" s="29">
        <v>28.45</v>
      </c>
      <c r="T436" s="29" t="s">
        <v>51</v>
      </c>
      <c r="U436" s="29" t="s">
        <v>50</v>
      </c>
      <c r="V436" s="29" t="s">
        <v>50</v>
      </c>
      <c r="W436" s="29" t="s">
        <v>50</v>
      </c>
      <c r="X436" s="29" t="s">
        <v>50</v>
      </c>
      <c r="Y436" s="29" t="s">
        <v>50</v>
      </c>
      <c r="Z436" s="29" t="s">
        <v>50</v>
      </c>
      <c r="AA436" s="29" t="s">
        <v>50</v>
      </c>
      <c r="AB436" s="29" t="s">
        <v>50</v>
      </c>
      <c r="AC436" s="29" t="s">
        <v>50</v>
      </c>
      <c r="AD436" s="29" t="s">
        <v>50</v>
      </c>
      <c r="AE436" s="29" t="s">
        <v>50</v>
      </c>
      <c r="AF436" s="29" t="s">
        <v>50</v>
      </c>
      <c r="AG436" s="29">
        <v>0.31</v>
      </c>
      <c r="AH436" s="29">
        <v>0.31</v>
      </c>
      <c r="AI436" s="29">
        <v>0</v>
      </c>
      <c r="AJ436" s="29">
        <v>0</v>
      </c>
      <c r="AK436" s="29">
        <v>9.6539999999999994E-5</v>
      </c>
      <c r="AL436" s="29">
        <v>4.0139999999999999E-5</v>
      </c>
      <c r="AM436" s="29">
        <v>2.94</v>
      </c>
      <c r="AN436" s="29">
        <v>32</v>
      </c>
      <c r="AO436" s="29">
        <v>9.8000000000000007</v>
      </c>
      <c r="AP436" s="29">
        <v>9.5</v>
      </c>
      <c r="AQ436" s="29">
        <v>16.899999999999999</v>
      </c>
      <c r="AR436" s="29">
        <v>9.6999999999999993</v>
      </c>
      <c r="AS436" s="29">
        <v>6.6</v>
      </c>
      <c r="AT436" s="29">
        <v>8.1</v>
      </c>
      <c r="AU436" s="29">
        <v>12</v>
      </c>
      <c r="AV436" s="29">
        <v>13.9</v>
      </c>
      <c r="AW436" s="29">
        <v>10.1</v>
      </c>
      <c r="AX436" s="29">
        <v>6.7</v>
      </c>
      <c r="AY436" s="29">
        <f t="shared" si="13"/>
        <v>0.96761904761904749</v>
      </c>
      <c r="AZ436" s="29">
        <f t="shared" si="12"/>
        <v>0.73629586691927773</v>
      </c>
    </row>
    <row r="437" spans="1:52" x14ac:dyDescent="0.2">
      <c r="A437" s="47" t="s">
        <v>50</v>
      </c>
      <c r="B437" s="29" t="s">
        <v>493</v>
      </c>
      <c r="C437" s="29" t="s">
        <v>2510</v>
      </c>
      <c r="D437" s="29" t="s">
        <v>2511</v>
      </c>
      <c r="E437" s="29" t="s">
        <v>2512</v>
      </c>
      <c r="F437" s="29">
        <v>5.6171300000000002E-5</v>
      </c>
      <c r="G437" s="29">
        <v>0</v>
      </c>
      <c r="H437" s="29">
        <v>1</v>
      </c>
      <c r="I437" s="29">
        <v>4</v>
      </c>
      <c r="J437" s="29">
        <v>7</v>
      </c>
      <c r="K437" s="29" t="s">
        <v>492</v>
      </c>
      <c r="L437" s="29" t="s">
        <v>2513</v>
      </c>
      <c r="M437" s="29">
        <v>0</v>
      </c>
      <c r="N437" s="29">
        <v>2068.13015</v>
      </c>
      <c r="O437" s="29">
        <v>0</v>
      </c>
      <c r="P437" s="29">
        <v>549.5</v>
      </c>
      <c r="Q437" s="29">
        <v>534.4</v>
      </c>
      <c r="R437" s="29">
        <v>8.34</v>
      </c>
      <c r="S437" s="29">
        <v>15.48</v>
      </c>
      <c r="T437" s="29" t="s">
        <v>51</v>
      </c>
      <c r="U437" s="29" t="s">
        <v>50</v>
      </c>
      <c r="V437" s="29" t="s">
        <v>50</v>
      </c>
      <c r="W437" s="29" t="s">
        <v>50</v>
      </c>
      <c r="X437" s="29" t="s">
        <v>50</v>
      </c>
      <c r="Y437" s="29" t="s">
        <v>50</v>
      </c>
      <c r="Z437" s="29" t="s">
        <v>50</v>
      </c>
      <c r="AA437" s="29" t="s">
        <v>50</v>
      </c>
      <c r="AB437" s="29" t="s">
        <v>50</v>
      </c>
      <c r="AC437" s="29" t="s">
        <v>50</v>
      </c>
      <c r="AD437" s="29" t="s">
        <v>50</v>
      </c>
      <c r="AE437" s="29" t="s">
        <v>50</v>
      </c>
      <c r="AF437" s="29" t="s">
        <v>50</v>
      </c>
      <c r="AG437" s="29">
        <v>1.51</v>
      </c>
      <c r="AH437" s="29">
        <v>-1.1100000000000001</v>
      </c>
      <c r="AI437" s="29">
        <v>0</v>
      </c>
      <c r="AJ437" s="29">
        <v>4.9560000000000001E-4</v>
      </c>
      <c r="AK437" s="29">
        <v>7.7419999999999997E-6</v>
      </c>
      <c r="AL437" s="29">
        <v>7.2690000000000003E-3</v>
      </c>
      <c r="AM437" s="29">
        <v>4.05</v>
      </c>
      <c r="AN437" s="29">
        <v>15</v>
      </c>
      <c r="AO437" s="29">
        <v>526.1</v>
      </c>
      <c r="AP437" s="29">
        <v>638.79999999999995</v>
      </c>
      <c r="AQ437" s="29">
        <v>586.20000000000005</v>
      </c>
      <c r="AR437" s="29">
        <v>514.6</v>
      </c>
      <c r="AS437" s="29">
        <v>567.6</v>
      </c>
      <c r="AT437" s="29">
        <v>709.1</v>
      </c>
      <c r="AU437" s="29">
        <v>493.9</v>
      </c>
      <c r="AV437" s="29">
        <v>568.20000000000005</v>
      </c>
      <c r="AW437" s="29">
        <v>534.4</v>
      </c>
      <c r="AX437" s="29">
        <v>505.4</v>
      </c>
      <c r="AY437" s="29">
        <f t="shared" si="13"/>
        <v>0.9921293191684607</v>
      </c>
      <c r="AZ437" s="29">
        <f t="shared" si="12"/>
        <v>0.93848454722012598</v>
      </c>
    </row>
    <row r="438" spans="1:52" x14ac:dyDescent="0.2">
      <c r="A438" s="47" t="s">
        <v>50</v>
      </c>
      <c r="B438" s="29" t="s">
        <v>495</v>
      </c>
      <c r="C438" s="29" t="s">
        <v>2514</v>
      </c>
      <c r="D438" s="29" t="s">
        <v>2515</v>
      </c>
      <c r="E438" s="29" t="s">
        <v>2516</v>
      </c>
      <c r="F438" s="29">
        <v>0.100274</v>
      </c>
      <c r="G438" s="29">
        <v>7.2825299999999997E-3</v>
      </c>
      <c r="H438" s="29">
        <v>1</v>
      </c>
      <c r="I438" s="29">
        <v>1</v>
      </c>
      <c r="J438" s="29">
        <v>4</v>
      </c>
      <c r="K438" s="29" t="s">
        <v>494</v>
      </c>
      <c r="L438" s="29" t="s">
        <v>2517</v>
      </c>
      <c r="M438" s="29">
        <v>0</v>
      </c>
      <c r="N438" s="29">
        <v>1473.8928699999999</v>
      </c>
      <c r="O438" s="29">
        <v>0</v>
      </c>
      <c r="P438" s="29">
        <v>495.3</v>
      </c>
      <c r="Q438" s="29">
        <v>514.70000000000005</v>
      </c>
      <c r="R438" s="29">
        <v>11.49</v>
      </c>
      <c r="S438" s="29">
        <v>9.44</v>
      </c>
      <c r="T438" s="29" t="s">
        <v>51</v>
      </c>
      <c r="U438" s="29" t="s">
        <v>50</v>
      </c>
      <c r="V438" s="29" t="s">
        <v>50</v>
      </c>
      <c r="W438" s="29" t="s">
        <v>50</v>
      </c>
      <c r="X438" s="29" t="s">
        <v>50</v>
      </c>
      <c r="Y438" s="29" t="s">
        <v>50</v>
      </c>
      <c r="Z438" s="29" t="s">
        <v>50</v>
      </c>
      <c r="AA438" s="29" t="s">
        <v>50</v>
      </c>
      <c r="AB438" s="29" t="s">
        <v>50</v>
      </c>
      <c r="AC438" s="29" t="s">
        <v>50</v>
      </c>
      <c r="AD438" s="29" t="s">
        <v>50</v>
      </c>
      <c r="AE438" s="29" t="s">
        <v>50</v>
      </c>
      <c r="AF438" s="29" t="s">
        <v>50</v>
      </c>
      <c r="AG438" s="29">
        <v>-0.63</v>
      </c>
      <c r="AH438" s="29">
        <v>-0.63</v>
      </c>
      <c r="AI438" s="29">
        <v>2.2049999999999999E-3</v>
      </c>
      <c r="AJ438" s="29">
        <v>2.454E-3</v>
      </c>
      <c r="AK438" s="29">
        <v>3.3840000000000002E-2</v>
      </c>
      <c r="AL438" s="29">
        <v>3.2120000000000003E-2</v>
      </c>
      <c r="AM438" s="29">
        <v>3.28</v>
      </c>
      <c r="AN438" s="29">
        <v>12</v>
      </c>
      <c r="AO438" s="29">
        <v>429</v>
      </c>
      <c r="AP438" s="29">
        <v>591.6</v>
      </c>
      <c r="AQ438" s="29">
        <v>487</v>
      </c>
      <c r="AR438" s="29">
        <v>563.79999999999995</v>
      </c>
      <c r="AS438" s="29">
        <v>503.3</v>
      </c>
      <c r="AT438" s="29">
        <v>514.70000000000005</v>
      </c>
      <c r="AU438" s="29">
        <v>465.9</v>
      </c>
      <c r="AV438" s="29">
        <v>491.7</v>
      </c>
      <c r="AW438" s="29">
        <v>594.6</v>
      </c>
      <c r="AX438" s="29">
        <v>539.1</v>
      </c>
      <c r="AY438" s="29">
        <f t="shared" si="13"/>
        <v>1.0121567561269276</v>
      </c>
      <c r="AZ438" s="29">
        <f t="shared" si="12"/>
        <v>0.86858706717490686</v>
      </c>
    </row>
    <row r="439" spans="1:52" x14ac:dyDescent="0.2">
      <c r="A439" s="47" t="s">
        <v>50</v>
      </c>
      <c r="B439" s="29" t="s">
        <v>497</v>
      </c>
      <c r="C439" s="29" t="s">
        <v>2518</v>
      </c>
      <c r="D439" s="29" t="s">
        <v>2519</v>
      </c>
      <c r="E439" s="29" t="s">
        <v>2520</v>
      </c>
      <c r="F439" s="29">
        <v>8.2212599999999997E-2</v>
      </c>
      <c r="G439" s="29">
        <v>5.9671999999999998E-3</v>
      </c>
      <c r="H439" s="29">
        <v>1</v>
      </c>
      <c r="I439" s="29">
        <v>2</v>
      </c>
      <c r="J439" s="29">
        <v>1</v>
      </c>
      <c r="K439" s="29" t="s">
        <v>496</v>
      </c>
      <c r="L439" s="29" t="s">
        <v>2521</v>
      </c>
      <c r="M439" s="29">
        <v>0</v>
      </c>
      <c r="N439" s="29">
        <v>2208.2098599999999</v>
      </c>
      <c r="O439" s="29">
        <v>0</v>
      </c>
      <c r="P439" s="29">
        <v>62.2</v>
      </c>
      <c r="Q439" s="29">
        <v>56.6</v>
      </c>
      <c r="R439" s="29">
        <v>13.26</v>
      </c>
      <c r="S439" s="29">
        <v>22.08</v>
      </c>
      <c r="T439" s="29" t="s">
        <v>51</v>
      </c>
      <c r="U439" s="29" t="s">
        <v>50</v>
      </c>
      <c r="V439" s="29" t="s">
        <v>50</v>
      </c>
      <c r="W439" s="29" t="s">
        <v>50</v>
      </c>
      <c r="X439" s="29" t="s">
        <v>50</v>
      </c>
      <c r="Y439" s="29" t="s">
        <v>50</v>
      </c>
      <c r="Z439" s="29" t="s">
        <v>50</v>
      </c>
      <c r="AA439" s="29" t="s">
        <v>50</v>
      </c>
      <c r="AB439" s="29" t="s">
        <v>50</v>
      </c>
      <c r="AC439" s="29" t="s">
        <v>50</v>
      </c>
      <c r="AD439" s="29" t="s">
        <v>50</v>
      </c>
      <c r="AE439" s="29" t="s">
        <v>1003</v>
      </c>
      <c r="AF439" s="29" t="s">
        <v>50</v>
      </c>
      <c r="AG439" s="29">
        <v>2.5299999999999998</v>
      </c>
      <c r="AH439" s="29">
        <v>-0.32</v>
      </c>
      <c r="AI439" s="29">
        <v>0.40279999999999999</v>
      </c>
      <c r="AJ439" s="29">
        <v>1.441E-3</v>
      </c>
      <c r="AK439" s="29">
        <v>1</v>
      </c>
      <c r="AL439" s="29">
        <v>2.0480000000000002E-2</v>
      </c>
      <c r="AM439" s="29">
        <v>1.71</v>
      </c>
      <c r="AN439" s="29">
        <v>1</v>
      </c>
      <c r="AO439" s="29">
        <v>52.9</v>
      </c>
      <c r="AP439" s="29">
        <v>68.3</v>
      </c>
      <c r="AQ439" s="29">
        <v>65.7</v>
      </c>
      <c r="AR439" s="29">
        <v>48.4</v>
      </c>
      <c r="AS439" s="29">
        <v>65.400000000000006</v>
      </c>
      <c r="AT439" s="29">
        <v>85.3</v>
      </c>
      <c r="AU439" s="29">
        <v>51.4</v>
      </c>
      <c r="AV439" s="29">
        <v>67.3</v>
      </c>
      <c r="AW439" s="29">
        <v>56.6</v>
      </c>
      <c r="AX439" s="29">
        <v>54.1</v>
      </c>
      <c r="AY439" s="29">
        <f t="shared" si="13"/>
        <v>1.0465580312603926</v>
      </c>
      <c r="AZ439" s="29">
        <f t="shared" si="12"/>
        <v>0.76217084627183884</v>
      </c>
    </row>
    <row r="440" spans="1:52" x14ac:dyDescent="0.2">
      <c r="A440" s="47" t="s">
        <v>56</v>
      </c>
      <c r="B440" s="29" t="s">
        <v>499</v>
      </c>
      <c r="C440" s="29" t="s">
        <v>2522</v>
      </c>
      <c r="D440" s="29" t="s">
        <v>2523</v>
      </c>
      <c r="E440" s="29" t="s">
        <v>2524</v>
      </c>
      <c r="F440" s="29">
        <v>0.25590499999999999</v>
      </c>
      <c r="G440" s="29">
        <v>1.9177799999999998E-2</v>
      </c>
      <c r="H440" s="29">
        <v>1</v>
      </c>
      <c r="I440" s="29">
        <v>1</v>
      </c>
      <c r="J440" s="29">
        <v>8</v>
      </c>
      <c r="K440" s="29" t="s">
        <v>498</v>
      </c>
      <c r="L440" s="29" t="s">
        <v>2525</v>
      </c>
      <c r="M440" s="29">
        <v>0</v>
      </c>
      <c r="N440" s="29">
        <v>1665.8580099999999</v>
      </c>
      <c r="O440" s="29">
        <v>0</v>
      </c>
      <c r="P440" s="29">
        <v>327.39999999999998</v>
      </c>
      <c r="Q440" s="29">
        <v>322.5</v>
      </c>
      <c r="R440" s="29">
        <v>6.04</v>
      </c>
      <c r="S440" s="29">
        <v>2.25</v>
      </c>
      <c r="T440" s="29" t="s">
        <v>51</v>
      </c>
      <c r="U440" s="29" t="s">
        <v>50</v>
      </c>
      <c r="V440" s="29" t="s">
        <v>50</v>
      </c>
      <c r="W440" s="29" t="s">
        <v>50</v>
      </c>
      <c r="X440" s="29" t="s">
        <v>50</v>
      </c>
      <c r="Y440" s="29" t="s">
        <v>50</v>
      </c>
      <c r="Z440" s="29" t="s">
        <v>56</v>
      </c>
      <c r="AA440" s="29" t="s">
        <v>50</v>
      </c>
      <c r="AB440" s="29" t="s">
        <v>50</v>
      </c>
      <c r="AC440" s="29" t="s">
        <v>56</v>
      </c>
      <c r="AD440" s="29" t="s">
        <v>50</v>
      </c>
      <c r="AE440" s="29" t="s">
        <v>50</v>
      </c>
      <c r="AF440" s="29" t="s">
        <v>1003</v>
      </c>
      <c r="AG440" s="29">
        <v>12.3</v>
      </c>
      <c r="AH440" s="29">
        <v>14.64</v>
      </c>
      <c r="AI440" s="29">
        <v>5.9810000000000002E-3</v>
      </c>
      <c r="AJ440" s="29">
        <v>0.35610000000000003</v>
      </c>
      <c r="AK440" s="29">
        <v>9.9820000000000006E-2</v>
      </c>
      <c r="AL440" s="29">
        <v>1</v>
      </c>
      <c r="AM440" s="29">
        <v>2.8</v>
      </c>
      <c r="AN440" s="29">
        <v>17</v>
      </c>
      <c r="AO440" s="29">
        <v>302.5</v>
      </c>
      <c r="AP440" s="29">
        <v>342.4</v>
      </c>
      <c r="AQ440" s="29">
        <v>332.2</v>
      </c>
      <c r="AR440" s="29">
        <v>295.10000000000002</v>
      </c>
      <c r="AS440" s="29">
        <v>338.5</v>
      </c>
      <c r="AT440" s="29">
        <v>329.7</v>
      </c>
      <c r="AU440" s="29">
        <v>312.8</v>
      </c>
      <c r="AV440" s="29">
        <v>325.8</v>
      </c>
      <c r="AW440" s="29">
        <v>314.8</v>
      </c>
      <c r="AX440" s="29">
        <v>322.5</v>
      </c>
      <c r="AY440" s="29">
        <f t="shared" si="13"/>
        <v>0.99683367479977658</v>
      </c>
      <c r="AZ440" s="29">
        <f t="shared" si="12"/>
        <v>0.92873340475383304</v>
      </c>
    </row>
    <row r="441" spans="1:52" x14ac:dyDescent="0.2">
      <c r="A441" s="47" t="s">
        <v>50</v>
      </c>
      <c r="B441" s="29" t="s">
        <v>501</v>
      </c>
      <c r="C441" s="29" t="s">
        <v>2526</v>
      </c>
      <c r="D441" s="29" t="s">
        <v>2527</v>
      </c>
      <c r="E441" s="29" t="s">
        <v>2528</v>
      </c>
      <c r="F441" s="29">
        <v>1.4724000000000001E-4</v>
      </c>
      <c r="G441" s="29">
        <v>0</v>
      </c>
      <c r="H441" s="29">
        <v>1</v>
      </c>
      <c r="I441" s="29">
        <v>1</v>
      </c>
      <c r="J441" s="29">
        <v>1</v>
      </c>
      <c r="K441" s="29" t="s">
        <v>500</v>
      </c>
      <c r="L441" s="29" t="s">
        <v>2529</v>
      </c>
      <c r="M441" s="29">
        <v>0</v>
      </c>
      <c r="N441" s="29">
        <v>4307.3426600000003</v>
      </c>
      <c r="O441" s="29">
        <v>0</v>
      </c>
      <c r="P441" s="29">
        <v>13</v>
      </c>
      <c r="Q441" s="29">
        <v>11.6</v>
      </c>
      <c r="R441" s="29">
        <v>18.47</v>
      </c>
      <c r="S441" s="29">
        <v>24.51</v>
      </c>
      <c r="T441" s="29" t="s">
        <v>51</v>
      </c>
      <c r="U441" s="29" t="s">
        <v>50</v>
      </c>
      <c r="V441" s="29" t="s">
        <v>50</v>
      </c>
      <c r="W441" s="29" t="s">
        <v>50</v>
      </c>
      <c r="X441" s="29" t="s">
        <v>50</v>
      </c>
      <c r="Y441" s="29" t="s">
        <v>50</v>
      </c>
      <c r="Z441" s="29" t="s">
        <v>50</v>
      </c>
      <c r="AA441" s="29" t="s">
        <v>50</v>
      </c>
      <c r="AB441" s="29" t="s">
        <v>50</v>
      </c>
      <c r="AC441" s="29" t="s">
        <v>50</v>
      </c>
      <c r="AD441" s="29" t="s">
        <v>50</v>
      </c>
      <c r="AE441" s="29" t="s">
        <v>50</v>
      </c>
      <c r="AF441" s="29" t="s">
        <v>973</v>
      </c>
      <c r="AG441" s="29">
        <v>-0.65</v>
      </c>
      <c r="AH441" s="29" t="s">
        <v>51</v>
      </c>
      <c r="AI441" s="29">
        <v>0</v>
      </c>
      <c r="AJ441" s="29" t="s">
        <v>51</v>
      </c>
      <c r="AK441" s="29">
        <v>2.2799999999999999E-5</v>
      </c>
      <c r="AL441" s="29" t="s">
        <v>51</v>
      </c>
      <c r="AM441" s="29" t="s">
        <v>51</v>
      </c>
      <c r="AN441" s="29">
        <v>12</v>
      </c>
      <c r="AO441" s="29">
        <v>9.6999999999999993</v>
      </c>
      <c r="AP441" s="29">
        <v>12.8</v>
      </c>
      <c r="AQ441" s="29">
        <v>11.3</v>
      </c>
      <c r="AR441" s="29">
        <v>15.6</v>
      </c>
      <c r="AS441" s="29">
        <v>13.3</v>
      </c>
      <c r="AT441" s="29">
        <v>11.2</v>
      </c>
      <c r="AU441" s="29">
        <v>9.4</v>
      </c>
      <c r="AV441" s="29">
        <v>15.6</v>
      </c>
      <c r="AW441" s="29">
        <v>16.899999999999999</v>
      </c>
      <c r="AX441" s="29">
        <v>11.6</v>
      </c>
      <c r="AY441" s="29">
        <f t="shared" si="13"/>
        <v>1.0318979266347688</v>
      </c>
      <c r="AZ441" s="29">
        <f t="shared" si="12"/>
        <v>0.7806744871785618</v>
      </c>
    </row>
    <row r="442" spans="1:52" x14ac:dyDescent="0.2">
      <c r="A442" s="47" t="s">
        <v>50</v>
      </c>
      <c r="B442" s="29" t="s">
        <v>503</v>
      </c>
      <c r="C442" s="29" t="s">
        <v>2530</v>
      </c>
      <c r="D442" s="29" t="s">
        <v>2531</v>
      </c>
      <c r="E442" s="29" t="s">
        <v>2532</v>
      </c>
      <c r="F442" s="29">
        <v>1.8292900000000001E-2</v>
      </c>
      <c r="G442" s="29">
        <v>8.3794800000000003E-4</v>
      </c>
      <c r="H442" s="29">
        <v>1</v>
      </c>
      <c r="I442" s="29">
        <v>1</v>
      </c>
      <c r="J442" s="29">
        <v>2</v>
      </c>
      <c r="K442" s="29" t="s">
        <v>502</v>
      </c>
      <c r="L442" s="29" t="s">
        <v>2533</v>
      </c>
      <c r="M442" s="29">
        <v>0</v>
      </c>
      <c r="N442" s="29">
        <v>2265.2102</v>
      </c>
      <c r="O442" s="29">
        <v>0</v>
      </c>
      <c r="P442" s="29">
        <v>110</v>
      </c>
      <c r="Q442" s="29">
        <v>134.9</v>
      </c>
      <c r="R442" s="29">
        <v>7.49</v>
      </c>
      <c r="S442" s="29">
        <v>6.39</v>
      </c>
      <c r="T442" s="29" t="s">
        <v>51</v>
      </c>
      <c r="U442" s="29" t="s">
        <v>50</v>
      </c>
      <c r="V442" s="29" t="s">
        <v>50</v>
      </c>
      <c r="W442" s="29" t="s">
        <v>50</v>
      </c>
      <c r="X442" s="29" t="s">
        <v>50</v>
      </c>
      <c r="Y442" s="29" t="s">
        <v>50</v>
      </c>
      <c r="Z442" s="29" t="s">
        <v>50</v>
      </c>
      <c r="AA442" s="29" t="s">
        <v>50</v>
      </c>
      <c r="AB442" s="29" t="s">
        <v>50</v>
      </c>
      <c r="AC442" s="29" t="s">
        <v>50</v>
      </c>
      <c r="AD442" s="29" t="s">
        <v>50</v>
      </c>
      <c r="AE442" s="29" t="s">
        <v>50</v>
      </c>
      <c r="AF442" s="29" t="s">
        <v>50</v>
      </c>
      <c r="AG442" s="29">
        <v>0.95</v>
      </c>
      <c r="AH442" s="29">
        <v>0.95</v>
      </c>
      <c r="AI442" s="29">
        <v>2.4689999999999998E-4</v>
      </c>
      <c r="AJ442" s="29">
        <v>3.8840000000000001E-4</v>
      </c>
      <c r="AK442" s="29">
        <v>4.9800000000000001E-3</v>
      </c>
      <c r="AL442" s="29">
        <v>5.6319999999999999E-3</v>
      </c>
      <c r="AM442" s="29">
        <v>4.12</v>
      </c>
      <c r="AN442" s="29">
        <v>11</v>
      </c>
      <c r="AO442" s="29">
        <v>112.3</v>
      </c>
      <c r="AP442" s="29">
        <v>103.1</v>
      </c>
      <c r="AQ442" s="29">
        <v>107.6</v>
      </c>
      <c r="AR442" s="29">
        <v>115.6</v>
      </c>
      <c r="AS442" s="29">
        <v>98</v>
      </c>
      <c r="AT442" s="29">
        <v>128.69999999999999</v>
      </c>
      <c r="AU442" s="29">
        <v>145.5</v>
      </c>
      <c r="AV442" s="29">
        <v>143</v>
      </c>
      <c r="AW442" s="29">
        <v>125.6</v>
      </c>
      <c r="AX442" s="29">
        <v>134.9</v>
      </c>
      <c r="AY442" s="29">
        <f t="shared" si="13"/>
        <v>1.2629519194931045</v>
      </c>
      <c r="AZ442" s="29">
        <f t="shared" si="12"/>
        <v>1.1134907755026301E-2</v>
      </c>
    </row>
    <row r="443" spans="1:52" x14ac:dyDescent="0.2">
      <c r="A443" s="47" t="s">
        <v>50</v>
      </c>
      <c r="B443" s="29" t="s">
        <v>503</v>
      </c>
      <c r="C443" s="29" t="s">
        <v>2534</v>
      </c>
      <c r="D443" s="29" t="s">
        <v>2535</v>
      </c>
      <c r="E443" s="29" t="s">
        <v>2536</v>
      </c>
      <c r="F443" s="29">
        <v>1.1148E-2</v>
      </c>
      <c r="G443" s="29">
        <v>5.5189300000000002E-4</v>
      </c>
      <c r="H443" s="29">
        <v>1</v>
      </c>
      <c r="I443" s="29">
        <v>1</v>
      </c>
      <c r="J443" s="29">
        <v>2</v>
      </c>
      <c r="K443" s="29" t="s">
        <v>502</v>
      </c>
      <c r="L443" s="29" t="s">
        <v>2537</v>
      </c>
      <c r="M443" s="29">
        <v>0</v>
      </c>
      <c r="N443" s="29">
        <v>2777.4914399999998</v>
      </c>
      <c r="O443" s="29">
        <v>0</v>
      </c>
      <c r="P443" s="29">
        <v>14.9</v>
      </c>
      <c r="Q443" s="29">
        <v>16.3</v>
      </c>
      <c r="R443" s="29">
        <v>18.79</v>
      </c>
      <c r="S443" s="29">
        <v>9.56</v>
      </c>
      <c r="T443" s="29" t="s">
        <v>51</v>
      </c>
      <c r="U443" s="29" t="s">
        <v>50</v>
      </c>
      <c r="V443" s="29" t="s">
        <v>50</v>
      </c>
      <c r="W443" s="29" t="s">
        <v>50</v>
      </c>
      <c r="X443" s="29" t="s">
        <v>50</v>
      </c>
      <c r="Y443" s="29" t="s">
        <v>50</v>
      </c>
      <c r="Z443" s="29" t="s">
        <v>50</v>
      </c>
      <c r="AA443" s="29" t="s">
        <v>50</v>
      </c>
      <c r="AB443" s="29" t="s">
        <v>50</v>
      </c>
      <c r="AC443" s="29" t="s">
        <v>50</v>
      </c>
      <c r="AD443" s="29" t="s">
        <v>50</v>
      </c>
      <c r="AE443" s="29" t="s">
        <v>50</v>
      </c>
      <c r="AF443" s="29" t="s">
        <v>50</v>
      </c>
      <c r="AG443" s="29">
        <v>1.19</v>
      </c>
      <c r="AH443" s="29">
        <v>1.19</v>
      </c>
      <c r="AI443" s="29">
        <v>2.4190000000000001E-3</v>
      </c>
      <c r="AJ443" s="29">
        <v>1.448E-4</v>
      </c>
      <c r="AK443" s="29">
        <v>3.7909999999999999E-2</v>
      </c>
      <c r="AL443" s="29">
        <v>1.8309999999999999E-3</v>
      </c>
      <c r="AM443" s="29">
        <v>2.58</v>
      </c>
      <c r="AN443" s="29">
        <v>25</v>
      </c>
      <c r="AO443" s="29">
        <v>16.7</v>
      </c>
      <c r="AP443" s="29">
        <v>15.2</v>
      </c>
      <c r="AQ443" s="29">
        <v>13.7</v>
      </c>
      <c r="AR443" s="29">
        <v>16.100000000000001</v>
      </c>
      <c r="AS443" s="29">
        <v>9.1999999999999993</v>
      </c>
      <c r="AT443" s="29">
        <v>17.7</v>
      </c>
      <c r="AU443" s="29">
        <v>14.3</v>
      </c>
      <c r="AV443" s="29">
        <v>15.1</v>
      </c>
      <c r="AW443" s="29">
        <v>17.8</v>
      </c>
      <c r="AX443" s="29">
        <v>16.3</v>
      </c>
      <c r="AY443" s="29">
        <f t="shared" si="13"/>
        <v>1.1452750352609311</v>
      </c>
      <c r="AZ443" s="29">
        <f t="shared" si="12"/>
        <v>0.19873068024856835</v>
      </c>
    </row>
    <row r="444" spans="1:52" x14ac:dyDescent="0.2">
      <c r="A444" s="47" t="s">
        <v>50</v>
      </c>
      <c r="B444" s="29" t="s">
        <v>503</v>
      </c>
      <c r="C444" s="29" t="s">
        <v>2534</v>
      </c>
      <c r="D444" s="29" t="s">
        <v>2538</v>
      </c>
      <c r="E444" s="29" t="s">
        <v>2539</v>
      </c>
      <c r="F444" s="29">
        <v>4.9875299999999996E-3</v>
      </c>
      <c r="G444" s="29">
        <v>3.5560799999999999E-4</v>
      </c>
      <c r="H444" s="29">
        <v>1</v>
      </c>
      <c r="I444" s="29">
        <v>1</v>
      </c>
      <c r="J444" s="29">
        <v>2</v>
      </c>
      <c r="K444" s="29" t="s">
        <v>502</v>
      </c>
      <c r="L444" s="29" t="s">
        <v>2537</v>
      </c>
      <c r="M444" s="29">
        <v>0</v>
      </c>
      <c r="N444" s="29">
        <v>2793.4863500000001</v>
      </c>
      <c r="O444" s="29">
        <v>0</v>
      </c>
      <c r="P444" s="29">
        <v>51</v>
      </c>
      <c r="Q444" s="29">
        <v>92.4</v>
      </c>
      <c r="R444" s="29">
        <v>9.27</v>
      </c>
      <c r="S444" s="29">
        <v>6.77</v>
      </c>
      <c r="T444" s="29" t="s">
        <v>51</v>
      </c>
      <c r="U444" s="29" t="s">
        <v>50</v>
      </c>
      <c r="V444" s="29" t="s">
        <v>50</v>
      </c>
      <c r="W444" s="29" t="s">
        <v>50</v>
      </c>
      <c r="X444" s="29" t="s">
        <v>50</v>
      </c>
      <c r="Y444" s="29" t="s">
        <v>50</v>
      </c>
      <c r="Z444" s="29" t="s">
        <v>50</v>
      </c>
      <c r="AA444" s="29" t="s">
        <v>50</v>
      </c>
      <c r="AB444" s="29" t="s">
        <v>50</v>
      </c>
      <c r="AC444" s="29" t="s">
        <v>50</v>
      </c>
      <c r="AD444" s="29" t="s">
        <v>50</v>
      </c>
      <c r="AE444" s="29" t="s">
        <v>50</v>
      </c>
      <c r="AF444" s="29" t="s">
        <v>50</v>
      </c>
      <c r="AG444" s="29">
        <v>1.56</v>
      </c>
      <c r="AH444" s="29">
        <v>1.56</v>
      </c>
      <c r="AI444" s="29">
        <v>1.15E-4</v>
      </c>
      <c r="AJ444" s="29">
        <v>6.5689999999999998E-4</v>
      </c>
      <c r="AK444" s="29">
        <v>1.163E-3</v>
      </c>
      <c r="AL444" s="29">
        <v>9.9109999999999997E-3</v>
      </c>
      <c r="AM444" s="29">
        <v>2.7</v>
      </c>
      <c r="AN444" s="29">
        <v>12</v>
      </c>
      <c r="AO444" s="29">
        <v>52.5</v>
      </c>
      <c r="AP444" s="29">
        <v>49.5</v>
      </c>
      <c r="AQ444" s="29">
        <v>52.6</v>
      </c>
      <c r="AR444" s="29">
        <v>40.4</v>
      </c>
      <c r="AS444" s="29">
        <v>50.8</v>
      </c>
      <c r="AT444" s="29">
        <v>92.4</v>
      </c>
      <c r="AU444" s="29">
        <v>85.4</v>
      </c>
      <c r="AV444" s="29">
        <v>94.1</v>
      </c>
      <c r="AW444" s="29">
        <v>85.7</v>
      </c>
      <c r="AX444" s="29">
        <v>100.2</v>
      </c>
      <c r="AY444" s="29">
        <f t="shared" si="13"/>
        <v>1.862489829129373</v>
      </c>
      <c r="AZ444" s="29">
        <f t="shared" si="12"/>
        <v>5.1829180024616038E-5</v>
      </c>
    </row>
    <row r="445" spans="1:52" x14ac:dyDescent="0.2">
      <c r="A445" s="47" t="s">
        <v>50</v>
      </c>
      <c r="B445" s="29" t="s">
        <v>505</v>
      </c>
      <c r="C445" s="29" t="s">
        <v>2540</v>
      </c>
      <c r="D445" s="29" t="s">
        <v>2541</v>
      </c>
      <c r="E445" s="29" t="s">
        <v>2542</v>
      </c>
      <c r="F445" s="29">
        <v>1.9887799999999999E-7</v>
      </c>
      <c r="G445" s="29">
        <v>0</v>
      </c>
      <c r="H445" s="29">
        <v>1</v>
      </c>
      <c r="I445" s="29">
        <v>5</v>
      </c>
      <c r="J445" s="29">
        <v>2</v>
      </c>
      <c r="K445" s="29" t="s">
        <v>504</v>
      </c>
      <c r="L445" s="29" t="s">
        <v>2543</v>
      </c>
      <c r="M445" s="29">
        <v>0</v>
      </c>
      <c r="N445" s="29">
        <v>3159.6900799999999</v>
      </c>
      <c r="O445" s="29">
        <v>0</v>
      </c>
      <c r="P445" s="29">
        <v>42.5</v>
      </c>
      <c r="Q445" s="29">
        <v>46.4</v>
      </c>
      <c r="R445" s="29">
        <v>12.65</v>
      </c>
      <c r="S445" s="29">
        <v>7.67</v>
      </c>
      <c r="T445" s="29" t="s">
        <v>51</v>
      </c>
      <c r="U445" s="29" t="s">
        <v>50</v>
      </c>
      <c r="V445" s="29" t="s">
        <v>50</v>
      </c>
      <c r="W445" s="29" t="s">
        <v>50</v>
      </c>
      <c r="X445" s="29" t="s">
        <v>50</v>
      </c>
      <c r="Y445" s="29" t="s">
        <v>50</v>
      </c>
      <c r="Z445" s="29" t="s">
        <v>50</v>
      </c>
      <c r="AA445" s="29" t="s">
        <v>50</v>
      </c>
      <c r="AB445" s="29" t="s">
        <v>50</v>
      </c>
      <c r="AC445" s="29" t="s">
        <v>50</v>
      </c>
      <c r="AD445" s="29" t="s">
        <v>50</v>
      </c>
      <c r="AE445" s="29" t="s">
        <v>50</v>
      </c>
      <c r="AF445" s="29" t="s">
        <v>50</v>
      </c>
      <c r="AG445" s="29">
        <v>-0.25</v>
      </c>
      <c r="AH445" s="29">
        <v>-0.25</v>
      </c>
      <c r="AI445" s="29">
        <v>0</v>
      </c>
      <c r="AJ445" s="29">
        <v>0</v>
      </c>
      <c r="AK445" s="29">
        <v>3.9769999999999998E-8</v>
      </c>
      <c r="AL445" s="29">
        <v>4.25E-9</v>
      </c>
      <c r="AM445" s="29">
        <v>7.4</v>
      </c>
      <c r="AN445" s="29">
        <v>41</v>
      </c>
      <c r="AO445" s="29">
        <v>43.2</v>
      </c>
      <c r="AP445" s="29">
        <v>41.9</v>
      </c>
      <c r="AQ445" s="29">
        <v>50</v>
      </c>
      <c r="AR445" s="29">
        <v>39.4</v>
      </c>
      <c r="AS445" s="29">
        <v>37.1</v>
      </c>
      <c r="AT445" s="29">
        <v>44.4</v>
      </c>
      <c r="AU445" s="29">
        <v>46.4</v>
      </c>
      <c r="AV445" s="29">
        <v>50.9</v>
      </c>
      <c r="AW445" s="29">
        <v>41.3</v>
      </c>
      <c r="AX445" s="29">
        <v>46.5</v>
      </c>
      <c r="AY445" s="29">
        <f t="shared" si="13"/>
        <v>1.0845935727788278</v>
      </c>
      <c r="AZ445" s="29">
        <f t="shared" si="12"/>
        <v>8.7117291861887228E-2</v>
      </c>
    </row>
    <row r="446" spans="1:52" x14ac:dyDescent="0.2">
      <c r="A446" s="47" t="s">
        <v>56</v>
      </c>
      <c r="B446" s="29" t="s">
        <v>507</v>
      </c>
      <c r="C446" s="29" t="s">
        <v>2544</v>
      </c>
      <c r="D446" s="29" t="s">
        <v>2545</v>
      </c>
      <c r="E446" s="29" t="s">
        <v>2546</v>
      </c>
      <c r="F446" s="29">
        <v>0.24050299999999999</v>
      </c>
      <c r="G446" s="29">
        <v>1.7954700000000001E-2</v>
      </c>
      <c r="H446" s="29">
        <v>1</v>
      </c>
      <c r="I446" s="29">
        <v>1</v>
      </c>
      <c r="J446" s="29">
        <v>2</v>
      </c>
      <c r="K446" s="29" t="s">
        <v>506</v>
      </c>
      <c r="L446" s="29" t="s">
        <v>2547</v>
      </c>
      <c r="M446" s="29">
        <v>0</v>
      </c>
      <c r="N446" s="29">
        <v>1246.74072</v>
      </c>
      <c r="O446" s="29">
        <v>0</v>
      </c>
      <c r="P446" s="29">
        <v>430.7</v>
      </c>
      <c r="Q446" s="29">
        <v>393.4</v>
      </c>
      <c r="R446" s="29">
        <v>28.4</v>
      </c>
      <c r="S446" s="29">
        <v>32.82</v>
      </c>
      <c r="T446" s="29" t="s">
        <v>51</v>
      </c>
      <c r="U446" s="29" t="s">
        <v>50</v>
      </c>
      <c r="V446" s="29" t="s">
        <v>50</v>
      </c>
      <c r="W446" s="29" t="s">
        <v>50</v>
      </c>
      <c r="X446" s="29" t="s">
        <v>50</v>
      </c>
      <c r="Y446" s="29" t="s">
        <v>50</v>
      </c>
      <c r="Z446" s="29" t="s">
        <v>50</v>
      </c>
      <c r="AA446" s="29" t="s">
        <v>50</v>
      </c>
      <c r="AB446" s="29" t="s">
        <v>50</v>
      </c>
      <c r="AC446" s="29" t="s">
        <v>50</v>
      </c>
      <c r="AD446" s="29" t="s">
        <v>50</v>
      </c>
      <c r="AE446" s="29" t="s">
        <v>50</v>
      </c>
      <c r="AF446" s="29" t="s">
        <v>50</v>
      </c>
      <c r="AG446" s="29">
        <v>-0.42</v>
      </c>
      <c r="AH446" s="29">
        <v>-0.42</v>
      </c>
      <c r="AI446" s="29">
        <v>5.5040000000000002E-3</v>
      </c>
      <c r="AJ446" s="29">
        <v>8.8360000000000001E-3</v>
      </c>
      <c r="AK446" s="29">
        <v>9.3020000000000005E-2</v>
      </c>
      <c r="AL446" s="29">
        <v>0.13550000000000001</v>
      </c>
      <c r="AM446" s="29">
        <v>2.35</v>
      </c>
      <c r="AN446" s="29">
        <v>12</v>
      </c>
      <c r="AO446" s="29">
        <v>521.29999999999995</v>
      </c>
      <c r="AP446" s="29">
        <v>355.9</v>
      </c>
      <c r="AQ446" s="29">
        <v>563.1</v>
      </c>
      <c r="AR446" s="29">
        <v>336</v>
      </c>
      <c r="AS446" s="29">
        <v>331.7</v>
      </c>
      <c r="AT446" s="29">
        <v>391.7</v>
      </c>
      <c r="AU446" s="29">
        <v>328.3</v>
      </c>
      <c r="AV446" s="29">
        <v>475.7</v>
      </c>
      <c r="AW446" s="29">
        <v>714.6</v>
      </c>
      <c r="AX446" s="29">
        <v>393.4</v>
      </c>
      <c r="AY446" s="29">
        <f t="shared" si="13"/>
        <v>1.0928368121442127</v>
      </c>
      <c r="AZ446" s="29">
        <f t="shared" si="12"/>
        <v>0.68845562135813765</v>
      </c>
    </row>
    <row r="447" spans="1:52" x14ac:dyDescent="0.2">
      <c r="A447" s="47" t="s">
        <v>50</v>
      </c>
      <c r="B447" s="29" t="s">
        <v>509</v>
      </c>
      <c r="C447" s="29" t="s">
        <v>2548</v>
      </c>
      <c r="D447" s="29" t="s">
        <v>2549</v>
      </c>
      <c r="E447" s="29" t="s">
        <v>2550</v>
      </c>
      <c r="F447" s="29">
        <v>4.5720200000000003E-5</v>
      </c>
      <c r="G447" s="29">
        <v>0</v>
      </c>
      <c r="H447" s="29">
        <v>1</v>
      </c>
      <c r="I447" s="29">
        <v>1</v>
      </c>
      <c r="J447" s="29">
        <v>4</v>
      </c>
      <c r="K447" s="29" t="s">
        <v>508</v>
      </c>
      <c r="L447" s="29" t="s">
        <v>2551</v>
      </c>
      <c r="M447" s="29">
        <v>0</v>
      </c>
      <c r="N447" s="29">
        <v>3323.60178</v>
      </c>
      <c r="O447" s="29">
        <v>0</v>
      </c>
      <c r="P447" s="29">
        <v>76.7</v>
      </c>
      <c r="Q447" s="29">
        <v>81.5</v>
      </c>
      <c r="R447" s="29">
        <v>17.309999999999999</v>
      </c>
      <c r="S447" s="29">
        <v>9.84</v>
      </c>
      <c r="T447" s="29" t="s">
        <v>51</v>
      </c>
      <c r="U447" s="29" t="s">
        <v>50</v>
      </c>
      <c r="V447" s="29" t="s">
        <v>50</v>
      </c>
      <c r="W447" s="29" t="s">
        <v>50</v>
      </c>
      <c r="X447" s="29" t="s">
        <v>50</v>
      </c>
      <c r="Y447" s="29" t="s">
        <v>50</v>
      </c>
      <c r="Z447" s="29" t="s">
        <v>50</v>
      </c>
      <c r="AA447" s="29" t="s">
        <v>50</v>
      </c>
      <c r="AB447" s="29" t="s">
        <v>50</v>
      </c>
      <c r="AC447" s="29" t="s">
        <v>50</v>
      </c>
      <c r="AD447" s="29" t="s">
        <v>50</v>
      </c>
      <c r="AE447" s="29" t="s">
        <v>50</v>
      </c>
      <c r="AF447" s="29" t="s">
        <v>50</v>
      </c>
      <c r="AG447" s="29">
        <v>1.59</v>
      </c>
      <c r="AH447" s="29">
        <v>4.18</v>
      </c>
      <c r="AI447" s="29">
        <v>0</v>
      </c>
      <c r="AJ447" s="29">
        <v>0</v>
      </c>
      <c r="AK447" s="29">
        <v>6.669E-5</v>
      </c>
      <c r="AL447" s="29">
        <v>2.6970000000000002E-6</v>
      </c>
      <c r="AM447" s="29">
        <v>5.68</v>
      </c>
      <c r="AN447" s="29">
        <v>15</v>
      </c>
      <c r="AO447" s="29">
        <v>64.7</v>
      </c>
      <c r="AP447" s="29">
        <v>104.9</v>
      </c>
      <c r="AQ447" s="29">
        <v>77.7</v>
      </c>
      <c r="AR447" s="29">
        <v>84.4</v>
      </c>
      <c r="AS447" s="29">
        <v>72.099999999999994</v>
      </c>
      <c r="AT447" s="29">
        <v>81.5</v>
      </c>
      <c r="AU447" s="29">
        <v>69</v>
      </c>
      <c r="AV447" s="29">
        <v>77.8</v>
      </c>
      <c r="AW447" s="29">
        <v>89.6</v>
      </c>
      <c r="AX447" s="29">
        <v>85.9</v>
      </c>
      <c r="AY447" s="29">
        <f t="shared" si="13"/>
        <v>0.99999999999999967</v>
      </c>
      <c r="AZ447" s="29">
        <f t="shared" si="12"/>
        <v>1</v>
      </c>
    </row>
    <row r="448" spans="1:52" x14ac:dyDescent="0.2">
      <c r="A448" s="47" t="s">
        <v>56</v>
      </c>
      <c r="B448" s="29" t="s">
        <v>511</v>
      </c>
      <c r="C448" s="29" t="s">
        <v>2552</v>
      </c>
      <c r="D448" s="29" t="s">
        <v>2553</v>
      </c>
      <c r="E448" s="29" t="s">
        <v>2554</v>
      </c>
      <c r="F448" s="29">
        <v>0.46391700000000002</v>
      </c>
      <c r="G448" s="29">
        <v>4.3320999999999998E-2</v>
      </c>
      <c r="H448" s="29">
        <v>1</v>
      </c>
      <c r="I448" s="29">
        <v>1</v>
      </c>
      <c r="J448" s="29">
        <v>1</v>
      </c>
      <c r="K448" s="29" t="s">
        <v>510</v>
      </c>
      <c r="L448" s="29" t="s">
        <v>2555</v>
      </c>
      <c r="M448" s="29">
        <v>0</v>
      </c>
      <c r="N448" s="29">
        <v>1901.1359500000001</v>
      </c>
      <c r="O448" s="29">
        <v>0</v>
      </c>
      <c r="P448" s="29">
        <v>48.9</v>
      </c>
      <c r="Q448" s="29">
        <v>51.4</v>
      </c>
      <c r="R448" s="29">
        <v>20.18</v>
      </c>
      <c r="S448" s="29">
        <v>13.12</v>
      </c>
      <c r="T448" s="29" t="s">
        <v>51</v>
      </c>
      <c r="U448" s="29" t="s">
        <v>56</v>
      </c>
      <c r="V448" s="29" t="s">
        <v>56</v>
      </c>
      <c r="W448" s="29" t="s">
        <v>56</v>
      </c>
      <c r="X448" s="29" t="s">
        <v>56</v>
      </c>
      <c r="Y448" s="29" t="s">
        <v>56</v>
      </c>
      <c r="Z448" s="29" t="s">
        <v>56</v>
      </c>
      <c r="AA448" s="29" t="s">
        <v>56</v>
      </c>
      <c r="AB448" s="29" t="s">
        <v>56</v>
      </c>
      <c r="AC448" s="29" t="s">
        <v>56</v>
      </c>
      <c r="AD448" s="29" t="s">
        <v>56</v>
      </c>
      <c r="AE448" s="29" t="s">
        <v>56</v>
      </c>
      <c r="AF448" s="29" t="s">
        <v>973</v>
      </c>
      <c r="AG448" s="29">
        <v>-0.35</v>
      </c>
      <c r="AH448" s="29" t="s">
        <v>51</v>
      </c>
      <c r="AI448" s="29">
        <v>1.3769999999999999E-2</v>
      </c>
      <c r="AJ448" s="29" t="s">
        <v>51</v>
      </c>
      <c r="AK448" s="29">
        <v>0.1951</v>
      </c>
      <c r="AL448" s="29" t="s">
        <v>51</v>
      </c>
      <c r="AM448" s="29" t="s">
        <v>51</v>
      </c>
      <c r="AN448" s="29">
        <v>10</v>
      </c>
      <c r="AO448" s="29">
        <v>49.1</v>
      </c>
      <c r="AP448" s="29">
        <v>48.6</v>
      </c>
      <c r="AQ448" s="29">
        <v>63.6</v>
      </c>
      <c r="AR448" s="29">
        <v>38.6</v>
      </c>
      <c r="AS448" s="29">
        <v>39.9</v>
      </c>
      <c r="AT448" s="29">
        <v>53.8</v>
      </c>
      <c r="AU448" s="29">
        <v>47.3</v>
      </c>
      <c r="AV448" s="29">
        <v>47.7</v>
      </c>
      <c r="AW448" s="29">
        <v>64.400000000000006</v>
      </c>
      <c r="AX448" s="29">
        <v>51.4</v>
      </c>
      <c r="AY448" s="29">
        <f t="shared" si="13"/>
        <v>1.1034195162635529</v>
      </c>
      <c r="AZ448" s="29">
        <f t="shared" si="12"/>
        <v>0.51184090011277983</v>
      </c>
    </row>
    <row r="449" spans="1:52" x14ac:dyDescent="0.2">
      <c r="A449" s="47" t="s">
        <v>56</v>
      </c>
      <c r="B449" s="29" t="s">
        <v>513</v>
      </c>
      <c r="C449" s="29" t="s">
        <v>2556</v>
      </c>
      <c r="D449" s="29" t="s">
        <v>2557</v>
      </c>
      <c r="E449" s="29" t="s">
        <v>2558</v>
      </c>
      <c r="F449" s="29">
        <v>0.31878699999999999</v>
      </c>
      <c r="G449" s="29">
        <v>2.45019E-2</v>
      </c>
      <c r="H449" s="29">
        <v>1</v>
      </c>
      <c r="I449" s="29">
        <v>1</v>
      </c>
      <c r="J449" s="29">
        <v>1</v>
      </c>
      <c r="K449" s="29" t="s">
        <v>512</v>
      </c>
      <c r="L449" s="29" t="s">
        <v>2559</v>
      </c>
      <c r="M449" s="29">
        <v>0</v>
      </c>
      <c r="N449" s="29">
        <v>2777.5246400000001</v>
      </c>
      <c r="O449" s="29">
        <v>0</v>
      </c>
      <c r="P449" s="29">
        <v>99</v>
      </c>
      <c r="Q449" s="29">
        <v>88.8</v>
      </c>
      <c r="R449" s="29">
        <v>17.07</v>
      </c>
      <c r="S449" s="29">
        <v>13.71</v>
      </c>
      <c r="T449" s="29" t="s">
        <v>51</v>
      </c>
      <c r="U449" s="29" t="s">
        <v>50</v>
      </c>
      <c r="V449" s="29" t="s">
        <v>50</v>
      </c>
      <c r="W449" s="29" t="s">
        <v>50</v>
      </c>
      <c r="X449" s="29" t="s">
        <v>50</v>
      </c>
      <c r="Y449" s="29" t="s">
        <v>50</v>
      </c>
      <c r="Z449" s="29" t="s">
        <v>50</v>
      </c>
      <c r="AA449" s="29" t="s">
        <v>50</v>
      </c>
      <c r="AB449" s="29" t="s">
        <v>50</v>
      </c>
      <c r="AC449" s="29" t="s">
        <v>50</v>
      </c>
      <c r="AD449" s="29" t="s">
        <v>50</v>
      </c>
      <c r="AE449" s="29" t="s">
        <v>973</v>
      </c>
      <c r="AF449" s="29" t="s">
        <v>50</v>
      </c>
      <c r="AG449" s="29" t="s">
        <v>51</v>
      </c>
      <c r="AH449" s="29">
        <v>-1.1399999999999999</v>
      </c>
      <c r="AI449" s="29" t="s">
        <v>51</v>
      </c>
      <c r="AJ449" s="29">
        <v>7.8840000000000004E-3</v>
      </c>
      <c r="AK449" s="29" t="s">
        <v>51</v>
      </c>
      <c r="AL449" s="29">
        <v>0.12130000000000001</v>
      </c>
      <c r="AM449" s="29">
        <v>1.84</v>
      </c>
      <c r="AN449" s="29" t="s">
        <v>51</v>
      </c>
      <c r="AO449" s="29">
        <v>102.1</v>
      </c>
      <c r="AP449" s="29">
        <v>127.9</v>
      </c>
      <c r="AQ449" s="29">
        <v>102.4</v>
      </c>
      <c r="AR449" s="29">
        <v>86</v>
      </c>
      <c r="AS449" s="29">
        <v>79.2</v>
      </c>
      <c r="AT449" s="29">
        <v>104.9</v>
      </c>
      <c r="AU449" s="29">
        <v>87.5</v>
      </c>
      <c r="AV449" s="29">
        <v>88.8</v>
      </c>
      <c r="AW449" s="29">
        <v>110.3</v>
      </c>
      <c r="AX449" s="29">
        <v>79.400000000000006</v>
      </c>
      <c r="AY449" s="29">
        <f t="shared" si="13"/>
        <v>0.9463424437299035</v>
      </c>
      <c r="AZ449" s="29">
        <f t="shared" si="12"/>
        <v>0.64273970870438801</v>
      </c>
    </row>
    <row r="450" spans="1:52" x14ac:dyDescent="0.2">
      <c r="A450" s="47" t="s">
        <v>56</v>
      </c>
      <c r="B450" s="29" t="s">
        <v>515</v>
      </c>
      <c r="C450" s="29" t="s">
        <v>2560</v>
      </c>
      <c r="D450" s="29" t="s">
        <v>2561</v>
      </c>
      <c r="E450" s="29" t="s">
        <v>2562</v>
      </c>
      <c r="F450" s="29">
        <v>0.29667500000000002</v>
      </c>
      <c r="G450" s="29">
        <v>2.2551999999999999E-2</v>
      </c>
      <c r="H450" s="29">
        <v>1</v>
      </c>
      <c r="I450" s="29">
        <v>1</v>
      </c>
      <c r="J450" s="29">
        <v>1</v>
      </c>
      <c r="K450" s="29" t="s">
        <v>514</v>
      </c>
      <c r="L450" s="29" t="s">
        <v>2563</v>
      </c>
      <c r="M450" s="29">
        <v>0</v>
      </c>
      <c r="N450" s="29">
        <v>1873.9526900000001</v>
      </c>
      <c r="O450" s="29">
        <v>0</v>
      </c>
      <c r="P450" s="29" t="s">
        <v>51</v>
      </c>
      <c r="Q450" s="29" t="s">
        <v>51</v>
      </c>
      <c r="R450" s="29" t="s">
        <v>51</v>
      </c>
      <c r="S450" s="29" t="s">
        <v>51</v>
      </c>
      <c r="T450" s="29" t="s">
        <v>982</v>
      </c>
      <c r="U450" s="29" t="s">
        <v>50</v>
      </c>
      <c r="V450" s="29" t="s">
        <v>50</v>
      </c>
      <c r="W450" s="29" t="s">
        <v>50</v>
      </c>
      <c r="X450" s="29" t="s">
        <v>50</v>
      </c>
      <c r="Y450" s="29" t="s">
        <v>50</v>
      </c>
      <c r="Z450" s="29" t="s">
        <v>50</v>
      </c>
      <c r="AA450" s="29" t="s">
        <v>50</v>
      </c>
      <c r="AB450" s="29" t="s">
        <v>50</v>
      </c>
      <c r="AC450" s="29" t="s">
        <v>50</v>
      </c>
      <c r="AD450" s="29" t="s">
        <v>50</v>
      </c>
      <c r="AE450" s="29" t="s">
        <v>50</v>
      </c>
      <c r="AF450" s="29" t="s">
        <v>1003</v>
      </c>
      <c r="AG450" s="29">
        <v>12.28</v>
      </c>
      <c r="AH450" s="29">
        <v>12.28</v>
      </c>
      <c r="AI450" s="29">
        <v>7.2030000000000002E-3</v>
      </c>
      <c r="AJ450" s="29">
        <v>0.19900000000000001</v>
      </c>
      <c r="AK450" s="29">
        <v>0.1186</v>
      </c>
      <c r="AL450" s="29">
        <v>1</v>
      </c>
      <c r="AM450" s="29">
        <v>1.29</v>
      </c>
      <c r="AN450" s="29">
        <v>9</v>
      </c>
      <c r="AO450" s="29" t="s">
        <v>51</v>
      </c>
      <c r="AP450" s="29" t="s">
        <v>51</v>
      </c>
      <c r="AQ450" s="29" t="s">
        <v>51</v>
      </c>
      <c r="AR450" s="29" t="s">
        <v>51</v>
      </c>
      <c r="AS450" s="29" t="s">
        <v>51</v>
      </c>
      <c r="AT450" s="29" t="s">
        <v>51</v>
      </c>
      <c r="AU450" s="29" t="s">
        <v>51</v>
      </c>
      <c r="AV450" s="29" t="s">
        <v>51</v>
      </c>
      <c r="AW450" s="29" t="s">
        <v>51</v>
      </c>
      <c r="AX450" s="29" t="s">
        <v>51</v>
      </c>
      <c r="AY450" s="29" t="e">
        <f t="shared" si="13"/>
        <v>#DIV/0!</v>
      </c>
      <c r="AZ450" s="29" t="e">
        <f t="shared" si="12"/>
        <v>#DIV/0!</v>
      </c>
    </row>
    <row r="451" spans="1:52" x14ac:dyDescent="0.2">
      <c r="A451" s="47" t="s">
        <v>56</v>
      </c>
      <c r="B451" s="29" t="s">
        <v>517</v>
      </c>
      <c r="C451" s="29" t="s">
        <v>2564</v>
      </c>
      <c r="D451" s="29" t="s">
        <v>2565</v>
      </c>
      <c r="E451" s="29" t="s">
        <v>2566</v>
      </c>
      <c r="F451" s="29">
        <v>0.50268500000000005</v>
      </c>
      <c r="G451" s="29">
        <v>4.8417200000000001E-2</v>
      </c>
      <c r="H451" s="29">
        <v>1</v>
      </c>
      <c r="I451" s="29">
        <v>1</v>
      </c>
      <c r="J451" s="29">
        <v>1</v>
      </c>
      <c r="K451" s="29" t="s">
        <v>516</v>
      </c>
      <c r="L451" s="29" t="s">
        <v>2567</v>
      </c>
      <c r="M451" s="29">
        <v>0</v>
      </c>
      <c r="N451" s="29">
        <v>1286.6286600000001</v>
      </c>
      <c r="O451" s="29">
        <v>0</v>
      </c>
      <c r="P451" s="29" t="s">
        <v>51</v>
      </c>
      <c r="Q451" s="29" t="s">
        <v>51</v>
      </c>
      <c r="R451" s="29" t="s">
        <v>51</v>
      </c>
      <c r="S451" s="29" t="s">
        <v>51</v>
      </c>
      <c r="T451" s="29" t="s">
        <v>982</v>
      </c>
      <c r="U451" s="29" t="s">
        <v>56</v>
      </c>
      <c r="V451" s="29" t="s">
        <v>56</v>
      </c>
      <c r="W451" s="29" t="s">
        <v>56</v>
      </c>
      <c r="X451" s="29" t="s">
        <v>56</v>
      </c>
      <c r="Y451" s="29" t="s">
        <v>56</v>
      </c>
      <c r="Z451" s="29" t="s">
        <v>56</v>
      </c>
      <c r="AA451" s="29" t="s">
        <v>56</v>
      </c>
      <c r="AB451" s="29" t="s">
        <v>56</v>
      </c>
      <c r="AC451" s="29" t="s">
        <v>56</v>
      </c>
      <c r="AD451" s="29" t="s">
        <v>56</v>
      </c>
      <c r="AE451" s="29" t="s">
        <v>973</v>
      </c>
      <c r="AF451" s="29" t="s">
        <v>56</v>
      </c>
      <c r="AG451" s="29" t="s">
        <v>51</v>
      </c>
      <c r="AH451" s="29">
        <v>-1.96</v>
      </c>
      <c r="AI451" s="29" t="s">
        <v>51</v>
      </c>
      <c r="AJ451" s="29">
        <v>1.78E-2</v>
      </c>
      <c r="AK451" s="29" t="s">
        <v>51</v>
      </c>
      <c r="AL451" s="29">
        <v>0.23069999999999999</v>
      </c>
      <c r="AM451" s="29">
        <v>1.35</v>
      </c>
      <c r="AN451" s="29" t="s">
        <v>51</v>
      </c>
      <c r="AO451" s="29" t="s">
        <v>51</v>
      </c>
      <c r="AP451" s="29" t="s">
        <v>51</v>
      </c>
      <c r="AQ451" s="29" t="s">
        <v>51</v>
      </c>
      <c r="AR451" s="29" t="s">
        <v>51</v>
      </c>
      <c r="AS451" s="29" t="s">
        <v>51</v>
      </c>
      <c r="AT451" s="29" t="s">
        <v>51</v>
      </c>
      <c r="AU451" s="29" t="s">
        <v>51</v>
      </c>
      <c r="AV451" s="29" t="s">
        <v>51</v>
      </c>
      <c r="AW451" s="29" t="s">
        <v>51</v>
      </c>
      <c r="AX451" s="29" t="s">
        <v>51</v>
      </c>
      <c r="AY451" s="29" t="e">
        <f t="shared" si="13"/>
        <v>#DIV/0!</v>
      </c>
      <c r="AZ451" s="29" t="e">
        <f t="shared" si="12"/>
        <v>#DIV/0!</v>
      </c>
    </row>
    <row r="452" spans="1:52" x14ac:dyDescent="0.2">
      <c r="A452" s="47" t="s">
        <v>56</v>
      </c>
      <c r="B452" s="29" t="s">
        <v>519</v>
      </c>
      <c r="C452" s="29" t="s">
        <v>2568</v>
      </c>
      <c r="D452" s="29" t="s">
        <v>2569</v>
      </c>
      <c r="E452" s="29" t="s">
        <v>2570</v>
      </c>
      <c r="F452" s="29">
        <v>0.37821199999999999</v>
      </c>
      <c r="G452" s="29">
        <v>3.1576399999999998E-2</v>
      </c>
      <c r="H452" s="29">
        <v>1</v>
      </c>
      <c r="I452" s="29">
        <v>2</v>
      </c>
      <c r="J452" s="29">
        <v>3</v>
      </c>
      <c r="K452" s="29" t="s">
        <v>518</v>
      </c>
      <c r="L452" s="29" t="s">
        <v>2571</v>
      </c>
      <c r="M452" s="29">
        <v>0</v>
      </c>
      <c r="N452" s="29">
        <v>2242.2119699999998</v>
      </c>
      <c r="O452" s="29">
        <v>0</v>
      </c>
      <c r="P452" s="29">
        <v>790</v>
      </c>
      <c r="Q452" s="29">
        <v>689</v>
      </c>
      <c r="R452" s="29">
        <v>18.38</v>
      </c>
      <c r="S452" s="29">
        <v>12.56</v>
      </c>
      <c r="T452" s="29" t="s">
        <v>51</v>
      </c>
      <c r="U452" s="29" t="s">
        <v>56</v>
      </c>
      <c r="V452" s="29" t="s">
        <v>56</v>
      </c>
      <c r="W452" s="29" t="s">
        <v>56</v>
      </c>
      <c r="X452" s="29" t="s">
        <v>56</v>
      </c>
      <c r="Y452" s="29" t="s">
        <v>56</v>
      </c>
      <c r="Z452" s="29" t="s">
        <v>56</v>
      </c>
      <c r="AA452" s="29" t="s">
        <v>56</v>
      </c>
      <c r="AB452" s="29" t="s">
        <v>56</v>
      </c>
      <c r="AC452" s="29" t="s">
        <v>56</v>
      </c>
      <c r="AD452" s="29" t="s">
        <v>56</v>
      </c>
      <c r="AE452" s="29" t="s">
        <v>973</v>
      </c>
      <c r="AF452" s="29" t="s">
        <v>56</v>
      </c>
      <c r="AG452" s="29" t="s">
        <v>51</v>
      </c>
      <c r="AH452" s="29">
        <v>6.76</v>
      </c>
      <c r="AI452" s="29" t="s">
        <v>51</v>
      </c>
      <c r="AJ452" s="29">
        <v>1.4789999999999999E-2</v>
      </c>
      <c r="AK452" s="29" t="s">
        <v>51</v>
      </c>
      <c r="AL452" s="29">
        <v>0.20330000000000001</v>
      </c>
      <c r="AM452" s="29">
        <v>3.21</v>
      </c>
      <c r="AN452" s="29" t="s">
        <v>51</v>
      </c>
      <c r="AO452" s="29">
        <v>876.5</v>
      </c>
      <c r="AP452" s="29">
        <v>547.4</v>
      </c>
      <c r="AQ452" s="29">
        <v>712.1</v>
      </c>
      <c r="AR452" s="29">
        <v>709.5</v>
      </c>
      <c r="AS452" s="29">
        <v>906.8</v>
      </c>
      <c r="AT452" s="29">
        <v>547.4</v>
      </c>
      <c r="AU452" s="29">
        <v>689</v>
      </c>
      <c r="AV452" s="29">
        <v>771.7</v>
      </c>
      <c r="AW452" s="29">
        <v>741.3</v>
      </c>
      <c r="AX452" s="29">
        <v>679.2</v>
      </c>
      <c r="AY452" s="29">
        <f t="shared" si="13"/>
        <v>0.91373291048157135</v>
      </c>
      <c r="AZ452" s="29">
        <f t="shared" si="12"/>
        <v>0.51387584099978878</v>
      </c>
    </row>
    <row r="453" spans="1:52" x14ac:dyDescent="0.2">
      <c r="A453" s="47" t="s">
        <v>50</v>
      </c>
      <c r="B453" s="29" t="s">
        <v>521</v>
      </c>
      <c r="C453" s="29" t="s">
        <v>2572</v>
      </c>
      <c r="D453" s="29" t="s">
        <v>2573</v>
      </c>
      <c r="E453" s="29" t="s">
        <v>2574</v>
      </c>
      <c r="F453" s="29">
        <v>6.1106700000000002E-5</v>
      </c>
      <c r="G453" s="29">
        <v>0</v>
      </c>
      <c r="H453" s="29">
        <v>1</v>
      </c>
      <c r="I453" s="29">
        <v>1</v>
      </c>
      <c r="J453" s="29">
        <v>4</v>
      </c>
      <c r="K453" s="29" t="s">
        <v>520</v>
      </c>
      <c r="L453" s="29" t="s">
        <v>2575</v>
      </c>
      <c r="M453" s="29">
        <v>0</v>
      </c>
      <c r="N453" s="29">
        <v>1917.11311</v>
      </c>
      <c r="O453" s="29">
        <v>0</v>
      </c>
      <c r="P453" s="29">
        <v>168.6</v>
      </c>
      <c r="Q453" s="29">
        <v>181.6</v>
      </c>
      <c r="R453" s="29">
        <v>5.07</v>
      </c>
      <c r="S453" s="29">
        <v>3.91</v>
      </c>
      <c r="T453" s="29" t="s">
        <v>51</v>
      </c>
      <c r="U453" s="29" t="s">
        <v>50</v>
      </c>
      <c r="V453" s="29" t="s">
        <v>50</v>
      </c>
      <c r="W453" s="29" t="s">
        <v>50</v>
      </c>
      <c r="X453" s="29" t="s">
        <v>50</v>
      </c>
      <c r="Y453" s="29" t="s">
        <v>50</v>
      </c>
      <c r="Z453" s="29" t="s">
        <v>50</v>
      </c>
      <c r="AA453" s="29" t="s">
        <v>50</v>
      </c>
      <c r="AB453" s="29" t="s">
        <v>50</v>
      </c>
      <c r="AC453" s="29" t="s">
        <v>50</v>
      </c>
      <c r="AD453" s="29" t="s">
        <v>50</v>
      </c>
      <c r="AE453" s="29" t="s">
        <v>50</v>
      </c>
      <c r="AF453" s="29" t="s">
        <v>50</v>
      </c>
      <c r="AG453" s="29">
        <v>0.68</v>
      </c>
      <c r="AH453" s="29">
        <v>0.68</v>
      </c>
      <c r="AI453" s="29">
        <v>0</v>
      </c>
      <c r="AJ453" s="29">
        <v>1.1960000000000001E-5</v>
      </c>
      <c r="AK453" s="29">
        <v>8.5350000000000004E-6</v>
      </c>
      <c r="AL453" s="29">
        <v>1.249E-4</v>
      </c>
      <c r="AM453" s="29">
        <v>4.93</v>
      </c>
      <c r="AN453" s="29">
        <v>40</v>
      </c>
      <c r="AO453" s="29">
        <v>165.4</v>
      </c>
      <c r="AP453" s="29">
        <v>178.5</v>
      </c>
      <c r="AQ453" s="29">
        <v>171.8</v>
      </c>
      <c r="AR453" s="29">
        <v>160.19999999999999</v>
      </c>
      <c r="AS453" s="29">
        <v>160.80000000000001</v>
      </c>
      <c r="AT453" s="29">
        <v>181.6</v>
      </c>
      <c r="AU453" s="29">
        <v>171.2</v>
      </c>
      <c r="AV453" s="29">
        <v>183.9</v>
      </c>
      <c r="AW453" s="29">
        <v>169.8</v>
      </c>
      <c r="AX453" s="29">
        <v>183.7</v>
      </c>
      <c r="AY453" s="29">
        <f t="shared" si="13"/>
        <v>1.0639416756304532</v>
      </c>
      <c r="AZ453" s="29">
        <f t="shared" ref="AZ453:AZ516" si="14">TTEST(AO453:AS453,AT453:AX453,2,1)</f>
        <v>0.10057743965232883</v>
      </c>
    </row>
    <row r="454" spans="1:52" x14ac:dyDescent="0.2">
      <c r="A454" s="47" t="s">
        <v>50</v>
      </c>
      <c r="B454" s="29" t="s">
        <v>523</v>
      </c>
      <c r="C454" s="29" t="s">
        <v>2576</v>
      </c>
      <c r="D454" s="29" t="s">
        <v>2577</v>
      </c>
      <c r="E454" s="29" t="s">
        <v>2578</v>
      </c>
      <c r="F454" s="29">
        <v>3.0594700000000001E-8</v>
      </c>
      <c r="G454" s="29">
        <v>0</v>
      </c>
      <c r="H454" s="29">
        <v>1</v>
      </c>
      <c r="I454" s="29">
        <v>3</v>
      </c>
      <c r="J454" s="29">
        <v>4</v>
      </c>
      <c r="K454" s="29" t="s">
        <v>522</v>
      </c>
      <c r="L454" s="29" t="s">
        <v>2579</v>
      </c>
      <c r="M454" s="29">
        <v>0</v>
      </c>
      <c r="N454" s="29">
        <v>4587.3038999999999</v>
      </c>
      <c r="O454" s="29">
        <v>0</v>
      </c>
      <c r="P454" s="29">
        <v>38.700000000000003</v>
      </c>
      <c r="Q454" s="29">
        <v>34.1</v>
      </c>
      <c r="R454" s="29">
        <v>13.73</v>
      </c>
      <c r="S454" s="29">
        <v>16.77</v>
      </c>
      <c r="T454" s="29" t="s">
        <v>51</v>
      </c>
      <c r="U454" s="29" t="s">
        <v>50</v>
      </c>
      <c r="V454" s="29" t="s">
        <v>50</v>
      </c>
      <c r="W454" s="29" t="s">
        <v>50</v>
      </c>
      <c r="X454" s="29" t="s">
        <v>50</v>
      </c>
      <c r="Y454" s="29" t="s">
        <v>50</v>
      </c>
      <c r="Z454" s="29" t="s">
        <v>50</v>
      </c>
      <c r="AA454" s="29" t="s">
        <v>50</v>
      </c>
      <c r="AB454" s="29" t="s">
        <v>50</v>
      </c>
      <c r="AC454" s="29" t="s">
        <v>50</v>
      </c>
      <c r="AD454" s="29" t="s">
        <v>50</v>
      </c>
      <c r="AE454" s="29" t="s">
        <v>50</v>
      </c>
      <c r="AF454" s="29" t="s">
        <v>50</v>
      </c>
      <c r="AG454" s="29">
        <v>2.56</v>
      </c>
      <c r="AH454" s="29">
        <v>3.06</v>
      </c>
      <c r="AI454" s="29">
        <v>0</v>
      </c>
      <c r="AJ454" s="29">
        <v>0</v>
      </c>
      <c r="AK454" s="29">
        <v>9.7289999999999995E-6</v>
      </c>
      <c r="AL454" s="29">
        <v>3.5910000000000002E-8</v>
      </c>
      <c r="AM454" s="29">
        <v>5.3</v>
      </c>
      <c r="AN454" s="29">
        <v>6</v>
      </c>
      <c r="AO454" s="29">
        <v>32.200000000000003</v>
      </c>
      <c r="AP454" s="29">
        <v>36.9</v>
      </c>
      <c r="AQ454" s="29">
        <v>44.5</v>
      </c>
      <c r="AR454" s="29">
        <v>32.6</v>
      </c>
      <c r="AS454" s="29">
        <v>40.6</v>
      </c>
      <c r="AT454" s="29">
        <v>34.1</v>
      </c>
      <c r="AU454" s="29">
        <v>34.1</v>
      </c>
      <c r="AV454" s="29">
        <v>29.1</v>
      </c>
      <c r="AW454" s="29">
        <v>44.6</v>
      </c>
      <c r="AX454" s="29">
        <v>40.700000000000003</v>
      </c>
      <c r="AY454" s="29">
        <f t="shared" ref="AY454:AY517" si="15">AVERAGE(AT454:AX454)/AVERAGE(AO454:AS454)</f>
        <v>0.9775160599571735</v>
      </c>
      <c r="AZ454" s="29">
        <f t="shared" si="14"/>
        <v>0.85823580377890152</v>
      </c>
    </row>
    <row r="455" spans="1:52" x14ac:dyDescent="0.2">
      <c r="A455" s="47" t="s">
        <v>50</v>
      </c>
      <c r="B455" s="29" t="s">
        <v>523</v>
      </c>
      <c r="C455" s="29" t="s">
        <v>2580</v>
      </c>
      <c r="D455" s="29" t="s">
        <v>2581</v>
      </c>
      <c r="E455" s="29" t="s">
        <v>2582</v>
      </c>
      <c r="F455" s="29">
        <v>9.3122800000000006E-2</v>
      </c>
      <c r="G455" s="29">
        <v>6.7076499999999999E-3</v>
      </c>
      <c r="H455" s="29">
        <v>1</v>
      </c>
      <c r="I455" s="29">
        <v>5</v>
      </c>
      <c r="J455" s="29">
        <v>1</v>
      </c>
      <c r="K455" s="29" t="s">
        <v>522</v>
      </c>
      <c r="L455" s="29" t="s">
        <v>2583</v>
      </c>
      <c r="M455" s="29">
        <v>0</v>
      </c>
      <c r="N455" s="29">
        <v>1685.84131</v>
      </c>
      <c r="O455" s="29">
        <v>0</v>
      </c>
      <c r="P455" s="29">
        <v>95.6</v>
      </c>
      <c r="Q455" s="29">
        <v>98.2</v>
      </c>
      <c r="R455" s="29">
        <v>8.43</v>
      </c>
      <c r="S455" s="29">
        <v>12.61</v>
      </c>
      <c r="T455" s="29" t="s">
        <v>51</v>
      </c>
      <c r="U455" s="29" t="s">
        <v>50</v>
      </c>
      <c r="V455" s="29" t="s">
        <v>50</v>
      </c>
      <c r="W455" s="29" t="s">
        <v>50</v>
      </c>
      <c r="X455" s="29" t="s">
        <v>50</v>
      </c>
      <c r="Y455" s="29" t="s">
        <v>50</v>
      </c>
      <c r="Z455" s="29" t="s">
        <v>50</v>
      </c>
      <c r="AA455" s="29" t="s">
        <v>50</v>
      </c>
      <c r="AB455" s="29" t="s">
        <v>50</v>
      </c>
      <c r="AC455" s="29" t="s">
        <v>50</v>
      </c>
      <c r="AD455" s="29" t="s">
        <v>50</v>
      </c>
      <c r="AE455" s="29" t="s">
        <v>973</v>
      </c>
      <c r="AF455" s="29" t="s">
        <v>50</v>
      </c>
      <c r="AG455" s="29" t="s">
        <v>51</v>
      </c>
      <c r="AH455" s="29">
        <v>0.65</v>
      </c>
      <c r="AI455" s="29" t="s">
        <v>51</v>
      </c>
      <c r="AJ455" s="29">
        <v>1.7750000000000001E-3</v>
      </c>
      <c r="AK455" s="29" t="s">
        <v>51</v>
      </c>
      <c r="AL455" s="29">
        <v>2.3910000000000001E-2</v>
      </c>
      <c r="AM455" s="29">
        <v>1.99</v>
      </c>
      <c r="AN455" s="29" t="s">
        <v>51</v>
      </c>
      <c r="AO455" s="29">
        <v>88.8</v>
      </c>
      <c r="AP455" s="29">
        <v>98.5</v>
      </c>
      <c r="AQ455" s="29">
        <v>111.3</v>
      </c>
      <c r="AR455" s="29">
        <v>97.8</v>
      </c>
      <c r="AS455" s="29">
        <v>93.6</v>
      </c>
      <c r="AT455" s="29">
        <v>98.2</v>
      </c>
      <c r="AU455" s="29">
        <v>96.3</v>
      </c>
      <c r="AV455" s="29">
        <v>109.6</v>
      </c>
      <c r="AW455" s="29">
        <v>94.2</v>
      </c>
      <c r="AX455" s="29">
        <v>125.9</v>
      </c>
      <c r="AY455" s="29">
        <f t="shared" si="15"/>
        <v>1.0697959183673469</v>
      </c>
      <c r="AZ455" s="29">
        <f t="shared" si="14"/>
        <v>0.3698951036830555</v>
      </c>
    </row>
    <row r="456" spans="1:52" x14ac:dyDescent="0.2">
      <c r="A456" s="47" t="s">
        <v>50</v>
      </c>
      <c r="B456" s="29" t="s">
        <v>523</v>
      </c>
      <c r="C456" s="29" t="s">
        <v>2584</v>
      </c>
      <c r="D456" s="29" t="s">
        <v>2585</v>
      </c>
      <c r="E456" s="29" t="s">
        <v>2586</v>
      </c>
      <c r="F456" s="29">
        <v>7.4962000000000001E-2</v>
      </c>
      <c r="G456" s="29">
        <v>5.3316400000000003E-3</v>
      </c>
      <c r="H456" s="29">
        <v>1</v>
      </c>
      <c r="I456" s="29">
        <v>1</v>
      </c>
      <c r="J456" s="29">
        <v>3</v>
      </c>
      <c r="K456" s="29" t="s">
        <v>522</v>
      </c>
      <c r="L456" s="29" t="s">
        <v>2587</v>
      </c>
      <c r="M456" s="29">
        <v>0</v>
      </c>
      <c r="N456" s="29">
        <v>3025.74503</v>
      </c>
      <c r="O456" s="29">
        <v>0</v>
      </c>
      <c r="P456" s="29">
        <v>119.8</v>
      </c>
      <c r="Q456" s="29">
        <v>127.5</v>
      </c>
      <c r="R456" s="29">
        <v>18.25</v>
      </c>
      <c r="S456" s="29">
        <v>14.93</v>
      </c>
      <c r="T456" s="29" t="s">
        <v>51</v>
      </c>
      <c r="U456" s="29" t="s">
        <v>50</v>
      </c>
      <c r="V456" s="29" t="s">
        <v>50</v>
      </c>
      <c r="W456" s="29" t="s">
        <v>50</v>
      </c>
      <c r="X456" s="29" t="s">
        <v>50</v>
      </c>
      <c r="Y456" s="29" t="s">
        <v>50</v>
      </c>
      <c r="Z456" s="29" t="s">
        <v>50</v>
      </c>
      <c r="AA456" s="29" t="s">
        <v>50</v>
      </c>
      <c r="AB456" s="29" t="s">
        <v>50</v>
      </c>
      <c r="AC456" s="29" t="s">
        <v>50</v>
      </c>
      <c r="AD456" s="29" t="s">
        <v>50</v>
      </c>
      <c r="AE456" s="29" t="s">
        <v>50</v>
      </c>
      <c r="AF456" s="29" t="s">
        <v>973</v>
      </c>
      <c r="AG456" s="29">
        <v>-3.5</v>
      </c>
      <c r="AH456" s="29" t="s">
        <v>51</v>
      </c>
      <c r="AI456" s="29">
        <v>1.603E-3</v>
      </c>
      <c r="AJ456" s="29" t="s">
        <v>51</v>
      </c>
      <c r="AK456" s="29">
        <v>2.4240000000000001E-2</v>
      </c>
      <c r="AL456" s="29" t="s">
        <v>51</v>
      </c>
      <c r="AM456" s="29" t="s">
        <v>51</v>
      </c>
      <c r="AN456" s="29">
        <v>6</v>
      </c>
      <c r="AO456" s="29">
        <v>102.2</v>
      </c>
      <c r="AP456" s="29">
        <v>163.30000000000001</v>
      </c>
      <c r="AQ456" s="29">
        <v>138.30000000000001</v>
      </c>
      <c r="AR456" s="29">
        <v>106.4</v>
      </c>
      <c r="AS456" s="29">
        <v>124.7</v>
      </c>
      <c r="AT456" s="29">
        <v>154.1</v>
      </c>
      <c r="AU456" s="29">
        <v>154.30000000000001</v>
      </c>
      <c r="AV456" s="29">
        <v>121.7</v>
      </c>
      <c r="AW456" s="29">
        <v>109.9</v>
      </c>
      <c r="AX456" s="29">
        <v>127.5</v>
      </c>
      <c r="AY456" s="29">
        <f t="shared" si="15"/>
        <v>1.0513466687667348</v>
      </c>
      <c r="AZ456" s="29">
        <f t="shared" si="14"/>
        <v>0.61443565688006041</v>
      </c>
    </row>
    <row r="457" spans="1:52" x14ac:dyDescent="0.2">
      <c r="A457" s="47" t="s">
        <v>50</v>
      </c>
      <c r="B457" s="29" t="s">
        <v>525</v>
      </c>
      <c r="C457" s="29" t="s">
        <v>2588</v>
      </c>
      <c r="D457" s="29" t="s">
        <v>2589</v>
      </c>
      <c r="E457" s="29" t="s">
        <v>2590</v>
      </c>
      <c r="F457" s="29">
        <v>1.4029399999999999E-2</v>
      </c>
      <c r="G457" s="29">
        <v>6.2980200000000005E-4</v>
      </c>
      <c r="H457" s="29">
        <v>1</v>
      </c>
      <c r="I457" s="29">
        <v>3</v>
      </c>
      <c r="J457" s="29">
        <v>2</v>
      </c>
      <c r="K457" s="29" t="s">
        <v>524</v>
      </c>
      <c r="L457" s="29" t="s">
        <v>2591</v>
      </c>
      <c r="M457" s="29">
        <v>0</v>
      </c>
      <c r="N457" s="29">
        <v>3157.6895500000001</v>
      </c>
      <c r="O457" s="29">
        <v>0</v>
      </c>
      <c r="P457" s="29">
        <v>10.4</v>
      </c>
      <c r="Q457" s="29">
        <v>8.4</v>
      </c>
      <c r="R457" s="29">
        <v>17.88</v>
      </c>
      <c r="S457" s="29">
        <v>35.049999999999997</v>
      </c>
      <c r="T457" s="29" t="s">
        <v>51</v>
      </c>
      <c r="U457" s="29" t="s">
        <v>50</v>
      </c>
      <c r="V457" s="29" t="s">
        <v>50</v>
      </c>
      <c r="W457" s="29" t="s">
        <v>50</v>
      </c>
      <c r="X457" s="29" t="s">
        <v>50</v>
      </c>
      <c r="Y457" s="29" t="s">
        <v>50</v>
      </c>
      <c r="Z457" s="29" t="s">
        <v>50</v>
      </c>
      <c r="AA457" s="29" t="s">
        <v>50</v>
      </c>
      <c r="AB457" s="29" t="s">
        <v>50</v>
      </c>
      <c r="AC457" s="29" t="s">
        <v>50</v>
      </c>
      <c r="AD457" s="29" t="s">
        <v>50</v>
      </c>
      <c r="AE457" s="29" t="s">
        <v>50</v>
      </c>
      <c r="AF457" s="29" t="s">
        <v>50</v>
      </c>
      <c r="AG457" s="29">
        <v>3.11</v>
      </c>
      <c r="AH457" s="29">
        <v>3.11</v>
      </c>
      <c r="AI457" s="29">
        <v>2.8959999999999999E-4</v>
      </c>
      <c r="AJ457" s="29">
        <v>1.9689999999999999E-4</v>
      </c>
      <c r="AK457" s="29">
        <v>5.6889999999999996E-3</v>
      </c>
      <c r="AL457" s="29">
        <v>2.408E-3</v>
      </c>
      <c r="AM457" s="29">
        <v>2.4900000000000002</v>
      </c>
      <c r="AN457" s="29">
        <v>17</v>
      </c>
      <c r="AO457" s="29">
        <v>9.1</v>
      </c>
      <c r="AP457" s="29">
        <v>12.1</v>
      </c>
      <c r="AQ457" s="29">
        <v>8.8000000000000007</v>
      </c>
      <c r="AR457" s="29">
        <v>10.1</v>
      </c>
      <c r="AS457" s="29">
        <v>13.8</v>
      </c>
      <c r="AT457" s="29">
        <v>6.1</v>
      </c>
      <c r="AU457" s="29">
        <v>10.4</v>
      </c>
      <c r="AV457" s="29">
        <v>8.4</v>
      </c>
      <c r="AW457" s="29">
        <v>10.3</v>
      </c>
      <c r="AX457" s="29">
        <v>4</v>
      </c>
      <c r="AY457" s="29">
        <f t="shared" si="15"/>
        <v>0.72727272727272729</v>
      </c>
      <c r="AZ457" s="29">
        <f t="shared" si="14"/>
        <v>0.17803163634735295</v>
      </c>
    </row>
    <row r="458" spans="1:52" x14ac:dyDescent="0.2">
      <c r="A458" s="47" t="s">
        <v>50</v>
      </c>
      <c r="B458" s="29" t="s">
        <v>527</v>
      </c>
      <c r="C458" s="29" t="s">
        <v>2592</v>
      </c>
      <c r="D458" s="29" t="s">
        <v>2593</v>
      </c>
      <c r="E458" s="29" t="s">
        <v>2594</v>
      </c>
      <c r="F458" s="29">
        <v>1.6783999999999999E-4</v>
      </c>
      <c r="G458" s="29">
        <v>0</v>
      </c>
      <c r="H458" s="29">
        <v>1</v>
      </c>
      <c r="I458" s="29">
        <v>3</v>
      </c>
      <c r="J458" s="29">
        <v>14</v>
      </c>
      <c r="K458" s="29" t="s">
        <v>526</v>
      </c>
      <c r="L458" s="29" t="s">
        <v>2595</v>
      </c>
      <c r="M458" s="29">
        <v>0</v>
      </c>
      <c r="N458" s="29">
        <v>1704.85365</v>
      </c>
      <c r="O458" s="29">
        <v>0</v>
      </c>
      <c r="P458" s="29">
        <v>320.89999999999998</v>
      </c>
      <c r="Q458" s="29">
        <v>348.3</v>
      </c>
      <c r="R458" s="29">
        <v>4.9000000000000004</v>
      </c>
      <c r="S458" s="29">
        <v>4.41</v>
      </c>
      <c r="T458" s="29" t="s">
        <v>51</v>
      </c>
      <c r="U458" s="29" t="s">
        <v>50</v>
      </c>
      <c r="V458" s="29" t="s">
        <v>50</v>
      </c>
      <c r="W458" s="29" t="s">
        <v>50</v>
      </c>
      <c r="X458" s="29" t="s">
        <v>50</v>
      </c>
      <c r="Y458" s="29" t="s">
        <v>50</v>
      </c>
      <c r="Z458" s="29" t="s">
        <v>50</v>
      </c>
      <c r="AA458" s="29" t="s">
        <v>50</v>
      </c>
      <c r="AB458" s="29" t="s">
        <v>50</v>
      </c>
      <c r="AC458" s="29" t="s">
        <v>50</v>
      </c>
      <c r="AD458" s="29" t="s">
        <v>50</v>
      </c>
      <c r="AE458" s="29" t="s">
        <v>50</v>
      </c>
      <c r="AF458" s="29" t="s">
        <v>50</v>
      </c>
      <c r="AG458" s="29">
        <v>-1.53</v>
      </c>
      <c r="AH458" s="29">
        <v>1.87</v>
      </c>
      <c r="AI458" s="29">
        <v>0</v>
      </c>
      <c r="AJ458" s="29">
        <v>0</v>
      </c>
      <c r="AK458" s="29">
        <v>2.6420000000000001E-5</v>
      </c>
      <c r="AL458" s="29">
        <v>6.3559999999999995E-5</v>
      </c>
      <c r="AM458" s="29">
        <v>3.15</v>
      </c>
      <c r="AN458" s="29">
        <v>6</v>
      </c>
      <c r="AO458" s="29">
        <v>311.7</v>
      </c>
      <c r="AP458" s="29">
        <v>309.8</v>
      </c>
      <c r="AQ458" s="29">
        <v>332.8</v>
      </c>
      <c r="AR458" s="29">
        <v>319.60000000000002</v>
      </c>
      <c r="AS458" s="29">
        <v>322.3</v>
      </c>
      <c r="AT458" s="29">
        <v>349.1</v>
      </c>
      <c r="AU458" s="29">
        <v>318.7</v>
      </c>
      <c r="AV458" s="29">
        <v>348.3</v>
      </c>
      <c r="AW458" s="29">
        <v>353.7</v>
      </c>
      <c r="AX458" s="29">
        <v>329.7</v>
      </c>
      <c r="AY458" s="29">
        <f t="shared" si="15"/>
        <v>1.064716200977321</v>
      </c>
      <c r="AZ458" s="29">
        <f t="shared" si="14"/>
        <v>3.0982848878167817E-2</v>
      </c>
    </row>
    <row r="459" spans="1:52" x14ac:dyDescent="0.2">
      <c r="A459" s="47" t="s">
        <v>50</v>
      </c>
      <c r="B459" s="29" t="s">
        <v>2596</v>
      </c>
      <c r="C459" s="29" t="s">
        <v>2597</v>
      </c>
      <c r="D459" s="29" t="s">
        <v>2598</v>
      </c>
      <c r="E459" s="29" t="s">
        <v>2599</v>
      </c>
      <c r="F459" s="29">
        <v>7.3466999999999998E-4</v>
      </c>
      <c r="G459" s="29">
        <v>2.6006399999999999E-5</v>
      </c>
      <c r="H459" s="29">
        <v>2</v>
      </c>
      <c r="I459" s="29">
        <v>2</v>
      </c>
      <c r="J459" s="29">
        <v>2</v>
      </c>
      <c r="K459" s="29" t="s">
        <v>2600</v>
      </c>
      <c r="L459" s="29" t="s">
        <v>2601</v>
      </c>
      <c r="M459" s="29">
        <v>0</v>
      </c>
      <c r="N459" s="29">
        <v>1940.0563199999999</v>
      </c>
      <c r="O459" s="29">
        <v>0</v>
      </c>
      <c r="P459" s="29" t="s">
        <v>51</v>
      </c>
      <c r="Q459" s="29" t="s">
        <v>51</v>
      </c>
      <c r="R459" s="29" t="s">
        <v>51</v>
      </c>
      <c r="S459" s="29" t="s">
        <v>51</v>
      </c>
      <c r="T459" s="29" t="s">
        <v>982</v>
      </c>
      <c r="U459" s="29" t="s">
        <v>50</v>
      </c>
      <c r="V459" s="29" t="s">
        <v>50</v>
      </c>
      <c r="W459" s="29" t="s">
        <v>50</v>
      </c>
      <c r="X459" s="29" t="s">
        <v>50</v>
      </c>
      <c r="Y459" s="29" t="s">
        <v>50</v>
      </c>
      <c r="Z459" s="29" t="s">
        <v>50</v>
      </c>
      <c r="AA459" s="29" t="s">
        <v>50</v>
      </c>
      <c r="AB459" s="29" t="s">
        <v>50</v>
      </c>
      <c r="AC459" s="29" t="s">
        <v>50</v>
      </c>
      <c r="AD459" s="29" t="s">
        <v>50</v>
      </c>
      <c r="AE459" s="29" t="s">
        <v>50</v>
      </c>
      <c r="AF459" s="29" t="s">
        <v>50</v>
      </c>
      <c r="AG459" s="29">
        <v>1.9</v>
      </c>
      <c r="AH459" s="29">
        <v>1.9</v>
      </c>
      <c r="AI459" s="29">
        <v>2.781E-5</v>
      </c>
      <c r="AJ459" s="29">
        <v>6.99E-6</v>
      </c>
      <c r="AK459" s="29">
        <v>3.0449999999999997E-4</v>
      </c>
      <c r="AL459" s="29">
        <v>7.2089999999999996E-5</v>
      </c>
      <c r="AM459" s="29">
        <v>2.11</v>
      </c>
      <c r="AN459" s="29">
        <v>18</v>
      </c>
      <c r="AO459" s="29" t="s">
        <v>51</v>
      </c>
      <c r="AP459" s="29" t="s">
        <v>51</v>
      </c>
      <c r="AQ459" s="29" t="s">
        <v>51</v>
      </c>
      <c r="AR459" s="29" t="s">
        <v>51</v>
      </c>
      <c r="AS459" s="29" t="s">
        <v>51</v>
      </c>
      <c r="AT459" s="29" t="s">
        <v>51</v>
      </c>
      <c r="AU459" s="29" t="s">
        <v>51</v>
      </c>
      <c r="AV459" s="29" t="s">
        <v>51</v>
      </c>
      <c r="AW459" s="29" t="s">
        <v>51</v>
      </c>
      <c r="AX459" s="29" t="s">
        <v>51</v>
      </c>
      <c r="AY459" s="29" t="e">
        <f t="shared" si="15"/>
        <v>#DIV/0!</v>
      </c>
      <c r="AZ459" s="29" t="e">
        <f t="shared" si="14"/>
        <v>#DIV/0!</v>
      </c>
    </row>
    <row r="460" spans="1:52" x14ac:dyDescent="0.2">
      <c r="A460" s="47" t="s">
        <v>56</v>
      </c>
      <c r="B460" s="29" t="s">
        <v>529</v>
      </c>
      <c r="C460" s="29" t="s">
        <v>2602</v>
      </c>
      <c r="D460" s="29" t="s">
        <v>1920</v>
      </c>
      <c r="E460" s="29" t="s">
        <v>2603</v>
      </c>
      <c r="F460" s="29">
        <v>0.48583599999999999</v>
      </c>
      <c r="G460" s="29">
        <v>4.61897E-2</v>
      </c>
      <c r="H460" s="29">
        <v>1</v>
      </c>
      <c r="I460" s="29">
        <v>1</v>
      </c>
      <c r="J460" s="29">
        <v>1</v>
      </c>
      <c r="K460" s="29" t="s">
        <v>528</v>
      </c>
      <c r="L460" s="29" t="s">
        <v>2604</v>
      </c>
      <c r="M460" s="29">
        <v>0</v>
      </c>
      <c r="N460" s="29">
        <v>1403.8146200000001</v>
      </c>
      <c r="O460" s="29">
        <v>0</v>
      </c>
      <c r="P460" s="29">
        <v>137.9</v>
      </c>
      <c r="Q460" s="29">
        <v>182.6</v>
      </c>
      <c r="R460" s="29">
        <v>18.8</v>
      </c>
      <c r="S460" s="29">
        <v>85.99</v>
      </c>
      <c r="T460" s="29" t="s">
        <v>51</v>
      </c>
      <c r="U460" s="29" t="s">
        <v>56</v>
      </c>
      <c r="V460" s="29" t="s">
        <v>56</v>
      </c>
      <c r="W460" s="29" t="s">
        <v>56</v>
      </c>
      <c r="X460" s="29" t="s">
        <v>56</v>
      </c>
      <c r="Y460" s="29" t="s">
        <v>56</v>
      </c>
      <c r="Z460" s="29" t="s">
        <v>56</v>
      </c>
      <c r="AA460" s="29" t="s">
        <v>56</v>
      </c>
      <c r="AB460" s="29" t="s">
        <v>56</v>
      </c>
      <c r="AC460" s="29" t="s">
        <v>56</v>
      </c>
      <c r="AD460" s="29" t="s">
        <v>56</v>
      </c>
      <c r="AE460" s="29" t="s">
        <v>56</v>
      </c>
      <c r="AF460" s="29" t="s">
        <v>1003</v>
      </c>
      <c r="AG460" s="29">
        <v>-0.3</v>
      </c>
      <c r="AH460" s="29">
        <v>-0.3</v>
      </c>
      <c r="AI460" s="29">
        <v>1.494E-2</v>
      </c>
      <c r="AJ460" s="29">
        <v>5.2220000000000003E-2</v>
      </c>
      <c r="AK460" s="29">
        <v>0.20649999999999999</v>
      </c>
      <c r="AL460" s="29">
        <v>0.58520000000000005</v>
      </c>
      <c r="AM460" s="29">
        <v>2.31</v>
      </c>
      <c r="AN460" s="29">
        <v>16</v>
      </c>
      <c r="AO460" s="29">
        <v>130.5</v>
      </c>
      <c r="AP460" s="29">
        <v>200.4</v>
      </c>
      <c r="AQ460" s="29">
        <v>141.30000000000001</v>
      </c>
      <c r="AR460" s="29">
        <v>124.9</v>
      </c>
      <c r="AS460" s="29">
        <v>134.6</v>
      </c>
      <c r="AT460" s="29">
        <v>182.6</v>
      </c>
      <c r="AU460" s="29">
        <v>153.5</v>
      </c>
      <c r="AV460" s="29">
        <v>114.7</v>
      </c>
      <c r="AW460" s="29">
        <v>213.5</v>
      </c>
      <c r="AX460" s="29">
        <v>674.4</v>
      </c>
      <c r="AY460" s="29">
        <f t="shared" si="15"/>
        <v>1.8295749624162905</v>
      </c>
      <c r="AZ460" s="29">
        <f t="shared" si="14"/>
        <v>0.32194501543416482</v>
      </c>
    </row>
    <row r="461" spans="1:52" x14ac:dyDescent="0.2">
      <c r="A461" s="47" t="s">
        <v>56</v>
      </c>
      <c r="B461" s="29" t="s">
        <v>531</v>
      </c>
      <c r="C461" s="29" t="s">
        <v>2605</v>
      </c>
      <c r="D461" s="29" t="s">
        <v>2606</v>
      </c>
      <c r="E461" s="29" t="s">
        <v>2607</v>
      </c>
      <c r="F461" s="29">
        <v>0.42970199999999997</v>
      </c>
      <c r="G461" s="29">
        <v>3.79916E-2</v>
      </c>
      <c r="H461" s="29">
        <v>1</v>
      </c>
      <c r="I461" s="29">
        <v>1</v>
      </c>
      <c r="J461" s="29">
        <v>1</v>
      </c>
      <c r="K461" s="29" t="s">
        <v>530</v>
      </c>
      <c r="L461" s="29" t="s">
        <v>2608</v>
      </c>
      <c r="M461" s="29">
        <v>0</v>
      </c>
      <c r="N461" s="29">
        <v>3078.5519300000001</v>
      </c>
      <c r="O461" s="29">
        <v>0</v>
      </c>
      <c r="P461" s="29">
        <v>6.2</v>
      </c>
      <c r="Q461" s="29">
        <v>8.8000000000000007</v>
      </c>
      <c r="R461" s="29">
        <v>22</v>
      </c>
      <c r="S461" s="29">
        <v>31.47</v>
      </c>
      <c r="T461" s="29" t="s">
        <v>51</v>
      </c>
      <c r="U461" s="29" t="s">
        <v>56</v>
      </c>
      <c r="V461" s="29" t="s">
        <v>56</v>
      </c>
      <c r="W461" s="29" t="s">
        <v>56</v>
      </c>
      <c r="X461" s="29" t="s">
        <v>56</v>
      </c>
      <c r="Y461" s="29" t="s">
        <v>56</v>
      </c>
      <c r="Z461" s="29" t="s">
        <v>56</v>
      </c>
      <c r="AA461" s="29" t="s">
        <v>56</v>
      </c>
      <c r="AB461" s="29" t="s">
        <v>56</v>
      </c>
      <c r="AC461" s="29" t="s">
        <v>56</v>
      </c>
      <c r="AD461" s="29" t="s">
        <v>56</v>
      </c>
      <c r="AE461" s="29" t="s">
        <v>973</v>
      </c>
      <c r="AF461" s="29" t="s">
        <v>56</v>
      </c>
      <c r="AG461" s="29" t="s">
        <v>51</v>
      </c>
      <c r="AH461" s="29">
        <v>10.38</v>
      </c>
      <c r="AI461" s="29" t="s">
        <v>51</v>
      </c>
      <c r="AJ461" s="29">
        <v>1.261E-2</v>
      </c>
      <c r="AK461" s="29" t="s">
        <v>51</v>
      </c>
      <c r="AL461" s="29">
        <v>0.185</v>
      </c>
      <c r="AM461" s="29">
        <v>0.87</v>
      </c>
      <c r="AN461" s="29" t="s">
        <v>51</v>
      </c>
      <c r="AO461" s="29">
        <v>9.4</v>
      </c>
      <c r="AP461" s="29">
        <v>5.5</v>
      </c>
      <c r="AQ461" s="29">
        <v>5.8</v>
      </c>
      <c r="AR461" s="29">
        <v>6.1</v>
      </c>
      <c r="AS461" s="29">
        <v>6.3</v>
      </c>
      <c r="AT461" s="29">
        <v>9.9</v>
      </c>
      <c r="AU461" s="29">
        <v>8.8000000000000007</v>
      </c>
      <c r="AV461" s="29">
        <v>4.7</v>
      </c>
      <c r="AW461" s="29">
        <v>5.5</v>
      </c>
      <c r="AX461" s="29">
        <v>9.8000000000000007</v>
      </c>
      <c r="AY461" s="29">
        <f t="shared" si="15"/>
        <v>1.1691842900302116</v>
      </c>
      <c r="AZ461" s="29">
        <f t="shared" si="14"/>
        <v>0.31106076733437088</v>
      </c>
    </row>
    <row r="462" spans="1:52" x14ac:dyDescent="0.2">
      <c r="A462" s="47" t="s">
        <v>56</v>
      </c>
      <c r="B462" s="29" t="s">
        <v>533</v>
      </c>
      <c r="C462" s="29" t="s">
        <v>2609</v>
      </c>
      <c r="D462" s="29" t="s">
        <v>2610</v>
      </c>
      <c r="E462" s="29" t="s">
        <v>2611</v>
      </c>
      <c r="F462" s="29">
        <v>0.31672699999999998</v>
      </c>
      <c r="G462" s="29">
        <v>2.43342E-2</v>
      </c>
      <c r="H462" s="29">
        <v>1</v>
      </c>
      <c r="I462" s="29">
        <v>3</v>
      </c>
      <c r="J462" s="29">
        <v>1</v>
      </c>
      <c r="K462" s="29" t="s">
        <v>532</v>
      </c>
      <c r="L462" s="29" t="s">
        <v>2612</v>
      </c>
      <c r="M462" s="29">
        <v>0</v>
      </c>
      <c r="N462" s="29">
        <v>2320.2840700000002</v>
      </c>
      <c r="O462" s="29">
        <v>0</v>
      </c>
      <c r="P462" s="29">
        <v>464.3</v>
      </c>
      <c r="Q462" s="29">
        <v>522.79999999999995</v>
      </c>
      <c r="R462" s="29">
        <v>48.93</v>
      </c>
      <c r="S462" s="29">
        <v>19.75</v>
      </c>
      <c r="T462" s="29" t="s">
        <v>51</v>
      </c>
      <c r="U462" s="29" t="s">
        <v>50</v>
      </c>
      <c r="V462" s="29" t="s">
        <v>50</v>
      </c>
      <c r="W462" s="29" t="s">
        <v>50</v>
      </c>
      <c r="X462" s="29" t="s">
        <v>50</v>
      </c>
      <c r="Y462" s="29" t="s">
        <v>50</v>
      </c>
      <c r="Z462" s="29" t="s">
        <v>50</v>
      </c>
      <c r="AA462" s="29" t="s">
        <v>50</v>
      </c>
      <c r="AB462" s="29" t="s">
        <v>50</v>
      </c>
      <c r="AC462" s="29" t="s">
        <v>50</v>
      </c>
      <c r="AD462" s="29" t="s">
        <v>50</v>
      </c>
      <c r="AE462" s="29" t="s">
        <v>973</v>
      </c>
      <c r="AF462" s="29" t="s">
        <v>50</v>
      </c>
      <c r="AG462" s="29" t="s">
        <v>51</v>
      </c>
      <c r="AH462" s="29">
        <v>1.72</v>
      </c>
      <c r="AI462" s="29" t="s">
        <v>51</v>
      </c>
      <c r="AJ462" s="29">
        <v>7.7499999999999999E-3</v>
      </c>
      <c r="AK462" s="29" t="s">
        <v>51</v>
      </c>
      <c r="AL462" s="29">
        <v>0.1196</v>
      </c>
      <c r="AM462" s="29">
        <v>2.59</v>
      </c>
      <c r="AN462" s="29" t="s">
        <v>51</v>
      </c>
      <c r="AO462" s="29">
        <v>579.20000000000005</v>
      </c>
      <c r="AP462" s="29">
        <v>759.7</v>
      </c>
      <c r="AQ462" s="29">
        <v>422.2</v>
      </c>
      <c r="AR462" s="29">
        <v>326.7</v>
      </c>
      <c r="AS462" s="29">
        <v>114.6</v>
      </c>
      <c r="AT462" s="29">
        <v>536</v>
      </c>
      <c r="AU462" s="29">
        <v>614.6</v>
      </c>
      <c r="AV462" s="29">
        <v>377.9</v>
      </c>
      <c r="AW462" s="29">
        <v>409.3</v>
      </c>
      <c r="AX462" s="29">
        <v>522.79999999999995</v>
      </c>
      <c r="AY462" s="29">
        <f t="shared" si="15"/>
        <v>1.117235742826008</v>
      </c>
      <c r="AZ462" s="29">
        <f t="shared" si="14"/>
        <v>0.61979100747389726</v>
      </c>
    </row>
    <row r="463" spans="1:52" x14ac:dyDescent="0.2">
      <c r="A463" s="47" t="s">
        <v>50</v>
      </c>
      <c r="B463" s="29" t="s">
        <v>535</v>
      </c>
      <c r="C463" s="29" t="s">
        <v>2613</v>
      </c>
      <c r="D463" s="29" t="s">
        <v>2614</v>
      </c>
      <c r="E463" s="29" t="s">
        <v>2615</v>
      </c>
      <c r="F463" s="29">
        <v>6.7549099999999996E-4</v>
      </c>
      <c r="G463" s="29">
        <v>0</v>
      </c>
      <c r="H463" s="29">
        <v>1</v>
      </c>
      <c r="I463" s="29">
        <v>2</v>
      </c>
      <c r="J463" s="29">
        <v>14</v>
      </c>
      <c r="K463" s="29" t="s">
        <v>534</v>
      </c>
      <c r="L463" s="29" t="s">
        <v>2616</v>
      </c>
      <c r="M463" s="29">
        <v>0</v>
      </c>
      <c r="N463" s="29">
        <v>2233.22624</v>
      </c>
      <c r="O463" s="29">
        <v>0</v>
      </c>
      <c r="P463" s="29">
        <v>1313.3</v>
      </c>
      <c r="Q463" s="29">
        <v>1283.3</v>
      </c>
      <c r="R463" s="29">
        <v>8.5</v>
      </c>
      <c r="S463" s="29">
        <v>5.61</v>
      </c>
      <c r="T463" s="29" t="s">
        <v>51</v>
      </c>
      <c r="U463" s="29" t="s">
        <v>50</v>
      </c>
      <c r="V463" s="29" t="s">
        <v>50</v>
      </c>
      <c r="W463" s="29" t="s">
        <v>50</v>
      </c>
      <c r="X463" s="29" t="s">
        <v>50</v>
      </c>
      <c r="Y463" s="29" t="s">
        <v>50</v>
      </c>
      <c r="Z463" s="29" t="s">
        <v>50</v>
      </c>
      <c r="AA463" s="29" t="s">
        <v>50</v>
      </c>
      <c r="AB463" s="29" t="s">
        <v>50</v>
      </c>
      <c r="AC463" s="29" t="s">
        <v>50</v>
      </c>
      <c r="AD463" s="29" t="s">
        <v>50</v>
      </c>
      <c r="AE463" s="29" t="s">
        <v>50</v>
      </c>
      <c r="AF463" s="29" t="s">
        <v>50</v>
      </c>
      <c r="AG463" s="29">
        <v>-0.51</v>
      </c>
      <c r="AH463" s="29">
        <v>-1.52</v>
      </c>
      <c r="AI463" s="29">
        <v>0</v>
      </c>
      <c r="AJ463" s="29">
        <v>2.3609999999999999E-4</v>
      </c>
      <c r="AK463" s="29">
        <v>1.26E-4</v>
      </c>
      <c r="AL463" s="29">
        <v>3.016E-3</v>
      </c>
      <c r="AM463" s="29">
        <v>4.1900000000000004</v>
      </c>
      <c r="AN463" s="29">
        <v>26</v>
      </c>
      <c r="AO463" s="29">
        <v>1344.3</v>
      </c>
      <c r="AP463" s="29">
        <v>1243.0999999999999</v>
      </c>
      <c r="AQ463" s="29">
        <v>1283.0999999999999</v>
      </c>
      <c r="AR463" s="29">
        <v>1099.4000000000001</v>
      </c>
      <c r="AS463" s="29">
        <v>1390.9</v>
      </c>
      <c r="AT463" s="29">
        <v>1260.7</v>
      </c>
      <c r="AU463" s="29">
        <v>1299.0999999999999</v>
      </c>
      <c r="AV463" s="29">
        <v>1283.3</v>
      </c>
      <c r="AW463" s="29">
        <v>1227.5999999999999</v>
      </c>
      <c r="AX463" s="29">
        <v>1418.9</v>
      </c>
      <c r="AY463" s="29">
        <f t="shared" si="15"/>
        <v>1.0202490252798393</v>
      </c>
      <c r="AZ463" s="29">
        <f t="shared" si="14"/>
        <v>0.49862964402432436</v>
      </c>
    </row>
    <row r="464" spans="1:52" x14ac:dyDescent="0.2">
      <c r="A464" s="47" t="s">
        <v>50</v>
      </c>
      <c r="B464" s="29" t="s">
        <v>535</v>
      </c>
      <c r="C464" s="29" t="s">
        <v>2613</v>
      </c>
      <c r="D464" s="29" t="s">
        <v>2617</v>
      </c>
      <c r="E464" s="29" t="s">
        <v>2615</v>
      </c>
      <c r="F464" s="29">
        <v>2.8869200000000001E-4</v>
      </c>
      <c r="G464" s="29">
        <v>0</v>
      </c>
      <c r="H464" s="29">
        <v>1</v>
      </c>
      <c r="I464" s="29">
        <v>2</v>
      </c>
      <c r="J464" s="29">
        <v>42</v>
      </c>
      <c r="K464" s="29" t="s">
        <v>534</v>
      </c>
      <c r="L464" s="29" t="s">
        <v>2616</v>
      </c>
      <c r="M464" s="29">
        <v>0</v>
      </c>
      <c r="N464" s="29">
        <v>2232.2422200000001</v>
      </c>
      <c r="O464" s="29">
        <v>0</v>
      </c>
      <c r="P464" s="29">
        <v>2684</v>
      </c>
      <c r="Q464" s="29">
        <v>2714</v>
      </c>
      <c r="R464" s="29">
        <v>5.79</v>
      </c>
      <c r="S464" s="29">
        <v>2.2999999999999998</v>
      </c>
      <c r="T464" s="29" t="s">
        <v>51</v>
      </c>
      <c r="U464" s="29" t="s">
        <v>50</v>
      </c>
      <c r="V464" s="29" t="s">
        <v>50</v>
      </c>
      <c r="W464" s="29" t="s">
        <v>50</v>
      </c>
      <c r="X464" s="29" t="s">
        <v>50</v>
      </c>
      <c r="Y464" s="29" t="s">
        <v>50</v>
      </c>
      <c r="Z464" s="29" t="s">
        <v>50</v>
      </c>
      <c r="AA464" s="29" t="s">
        <v>50</v>
      </c>
      <c r="AB464" s="29" t="s">
        <v>50</v>
      </c>
      <c r="AC464" s="29" t="s">
        <v>50</v>
      </c>
      <c r="AD464" s="29" t="s">
        <v>50</v>
      </c>
      <c r="AE464" s="29" t="s">
        <v>50</v>
      </c>
      <c r="AF464" s="29" t="s">
        <v>50</v>
      </c>
      <c r="AG464" s="29">
        <v>-1.4</v>
      </c>
      <c r="AH464" s="29">
        <v>-1.17</v>
      </c>
      <c r="AI464" s="29">
        <v>0</v>
      </c>
      <c r="AJ464" s="29">
        <v>4.0620000000000001E-4</v>
      </c>
      <c r="AK464" s="29">
        <v>1.6679999999999999E-4</v>
      </c>
      <c r="AL464" s="29">
        <v>5.7850000000000002E-3</v>
      </c>
      <c r="AM464" s="29">
        <v>3.63</v>
      </c>
      <c r="AN464" s="29">
        <v>28</v>
      </c>
      <c r="AO464" s="29">
        <v>2726.5</v>
      </c>
      <c r="AP464" s="29">
        <v>2556.8000000000002</v>
      </c>
      <c r="AQ464" s="29">
        <v>2756.4</v>
      </c>
      <c r="AR464" s="29">
        <v>2519.3000000000002</v>
      </c>
      <c r="AS464" s="29">
        <v>2642</v>
      </c>
      <c r="AT464" s="29">
        <v>2646.1</v>
      </c>
      <c r="AU464" s="29">
        <v>2714</v>
      </c>
      <c r="AV464" s="29">
        <v>2793</v>
      </c>
      <c r="AW464" s="29">
        <v>2672.6</v>
      </c>
      <c r="AX464" s="29">
        <v>2770.5</v>
      </c>
      <c r="AY464" s="29">
        <f t="shared" si="15"/>
        <v>1.029937125975305</v>
      </c>
      <c r="AZ464" s="29">
        <f t="shared" si="14"/>
        <v>0.15692674681171365</v>
      </c>
    </row>
    <row r="465" spans="1:52" x14ac:dyDescent="0.2">
      <c r="A465" s="47" t="s">
        <v>50</v>
      </c>
      <c r="B465" s="29" t="s">
        <v>537</v>
      </c>
      <c r="C465" s="29" t="s">
        <v>2618</v>
      </c>
      <c r="D465" s="29" t="s">
        <v>2619</v>
      </c>
      <c r="E465" s="29" t="s">
        <v>2620</v>
      </c>
      <c r="F465" s="29">
        <v>1.3790699999999999E-4</v>
      </c>
      <c r="G465" s="29">
        <v>0</v>
      </c>
      <c r="H465" s="29">
        <v>1</v>
      </c>
      <c r="I465" s="29">
        <v>2</v>
      </c>
      <c r="J465" s="29">
        <v>55</v>
      </c>
      <c r="K465" s="29" t="s">
        <v>536</v>
      </c>
      <c r="L465" s="29" t="s">
        <v>2621</v>
      </c>
      <c r="M465" s="29">
        <v>0</v>
      </c>
      <c r="N465" s="29">
        <v>1964.0563199999999</v>
      </c>
      <c r="O465" s="29">
        <v>0</v>
      </c>
      <c r="P465" s="29">
        <v>4837.8999999999996</v>
      </c>
      <c r="Q465" s="29">
        <v>5005.5</v>
      </c>
      <c r="R465" s="29">
        <v>3.97</v>
      </c>
      <c r="S465" s="29">
        <v>1.6</v>
      </c>
      <c r="T465" s="29" t="s">
        <v>51</v>
      </c>
      <c r="U465" s="29" t="s">
        <v>50</v>
      </c>
      <c r="V465" s="29" t="s">
        <v>50</v>
      </c>
      <c r="W465" s="29" t="s">
        <v>50</v>
      </c>
      <c r="X465" s="29" t="s">
        <v>50</v>
      </c>
      <c r="Y465" s="29" t="s">
        <v>50</v>
      </c>
      <c r="Z465" s="29" t="s">
        <v>50</v>
      </c>
      <c r="AA465" s="29" t="s">
        <v>50</v>
      </c>
      <c r="AB465" s="29" t="s">
        <v>50</v>
      </c>
      <c r="AC465" s="29" t="s">
        <v>50</v>
      </c>
      <c r="AD465" s="29" t="s">
        <v>50</v>
      </c>
      <c r="AE465" s="29" t="s">
        <v>50</v>
      </c>
      <c r="AF465" s="29" t="s">
        <v>50</v>
      </c>
      <c r="AG465" s="29">
        <v>0.1</v>
      </c>
      <c r="AH465" s="29">
        <v>-0.67</v>
      </c>
      <c r="AI465" s="29">
        <v>0</v>
      </c>
      <c r="AJ465" s="29">
        <v>1.1960000000000001E-5</v>
      </c>
      <c r="AK465" s="29">
        <v>1.9100000000000001E-4</v>
      </c>
      <c r="AL465" s="29">
        <v>1.227E-4</v>
      </c>
      <c r="AM465" s="29">
        <v>3.65</v>
      </c>
      <c r="AN465" s="29">
        <v>22</v>
      </c>
      <c r="AO465" s="29">
        <v>4940</v>
      </c>
      <c r="AP465" s="29">
        <v>4738</v>
      </c>
      <c r="AQ465" s="29">
        <v>5057.7</v>
      </c>
      <c r="AR465" s="29">
        <v>4672.1000000000004</v>
      </c>
      <c r="AS465" s="29">
        <v>4605</v>
      </c>
      <c r="AT465" s="29">
        <v>4906</v>
      </c>
      <c r="AU465" s="29">
        <v>4906.7</v>
      </c>
      <c r="AV465" s="29">
        <v>5087.8999999999996</v>
      </c>
      <c r="AW465" s="29">
        <v>5005.5</v>
      </c>
      <c r="AX465" s="29">
        <v>5032.5</v>
      </c>
      <c r="AY465" s="29">
        <f t="shared" si="15"/>
        <v>1.0385544376332621</v>
      </c>
      <c r="AZ465" s="29">
        <f t="shared" si="14"/>
        <v>0.10170213323367604</v>
      </c>
    </row>
    <row r="466" spans="1:52" x14ac:dyDescent="0.2">
      <c r="A466" s="47" t="s">
        <v>50</v>
      </c>
      <c r="B466" s="29" t="s">
        <v>537</v>
      </c>
      <c r="C466" s="29" t="s">
        <v>2622</v>
      </c>
      <c r="D466" s="29" t="s">
        <v>2623</v>
      </c>
      <c r="E466" s="29" t="s">
        <v>2624</v>
      </c>
      <c r="F466" s="29">
        <v>2.9140299999999997E-4</v>
      </c>
      <c r="G466" s="29">
        <v>0</v>
      </c>
      <c r="H466" s="29">
        <v>1</v>
      </c>
      <c r="I466" s="29">
        <v>2</v>
      </c>
      <c r="J466" s="29">
        <v>3</v>
      </c>
      <c r="K466" s="29" t="s">
        <v>536</v>
      </c>
      <c r="L466" s="29" t="s">
        <v>2625</v>
      </c>
      <c r="M466" s="29">
        <v>0</v>
      </c>
      <c r="N466" s="29">
        <v>1583.8776800000001</v>
      </c>
      <c r="O466" s="29">
        <v>0</v>
      </c>
      <c r="P466" s="29">
        <v>5.4</v>
      </c>
      <c r="Q466" s="29">
        <v>7.9</v>
      </c>
      <c r="R466" s="29">
        <v>37.17</v>
      </c>
      <c r="S466" s="29">
        <v>15.64</v>
      </c>
      <c r="T466" s="29" t="s">
        <v>51</v>
      </c>
      <c r="U466" s="29" t="s">
        <v>50</v>
      </c>
      <c r="V466" s="29" t="s">
        <v>50</v>
      </c>
      <c r="W466" s="29" t="s">
        <v>50</v>
      </c>
      <c r="X466" s="29" t="s">
        <v>50</v>
      </c>
      <c r="Y466" s="29" t="s">
        <v>50</v>
      </c>
      <c r="Z466" s="29" t="s">
        <v>50</v>
      </c>
      <c r="AA466" s="29" t="s">
        <v>50</v>
      </c>
      <c r="AB466" s="29" t="s">
        <v>50</v>
      </c>
      <c r="AC466" s="29" t="s">
        <v>50</v>
      </c>
      <c r="AD466" s="29" t="s">
        <v>50</v>
      </c>
      <c r="AE466" s="29" t="s">
        <v>50</v>
      </c>
      <c r="AF466" s="29" t="s">
        <v>50</v>
      </c>
      <c r="AG466" s="29">
        <v>-1.59</v>
      </c>
      <c r="AH466" s="29">
        <v>-1.59</v>
      </c>
      <c r="AI466" s="29">
        <v>0</v>
      </c>
      <c r="AJ466" s="29">
        <v>1.1960000000000001E-5</v>
      </c>
      <c r="AK466" s="29">
        <v>4.9079999999999998E-5</v>
      </c>
      <c r="AL466" s="29">
        <v>1.2679999999999999E-4</v>
      </c>
      <c r="AM466" s="29">
        <v>2.81</v>
      </c>
      <c r="AN466" s="29">
        <v>23</v>
      </c>
      <c r="AO466" s="29">
        <v>5.9</v>
      </c>
      <c r="AP466" s="29">
        <v>2.2000000000000002</v>
      </c>
      <c r="AQ466" s="29">
        <v>5.9</v>
      </c>
      <c r="AR466" s="29">
        <v>5</v>
      </c>
      <c r="AS466" s="29">
        <v>4.5999999999999996</v>
      </c>
      <c r="AT466" s="29">
        <v>8.6999999999999993</v>
      </c>
      <c r="AU466" s="29">
        <v>7.8</v>
      </c>
      <c r="AV466" s="29">
        <v>7.9</v>
      </c>
      <c r="AW466" s="29">
        <v>5.7</v>
      </c>
      <c r="AX466" s="29">
        <v>8.5</v>
      </c>
      <c r="AY466" s="29">
        <f t="shared" si="15"/>
        <v>1.6355932203389827</v>
      </c>
      <c r="AZ466" s="29">
        <f t="shared" si="14"/>
        <v>2.2787319099488675E-2</v>
      </c>
    </row>
    <row r="467" spans="1:52" x14ac:dyDescent="0.2">
      <c r="A467" s="47" t="s">
        <v>50</v>
      </c>
      <c r="B467" s="29" t="s">
        <v>537</v>
      </c>
      <c r="C467" s="29" t="s">
        <v>2626</v>
      </c>
      <c r="D467" s="29" t="s">
        <v>2627</v>
      </c>
      <c r="E467" s="29" t="s">
        <v>2628</v>
      </c>
      <c r="F467" s="29">
        <v>1.1121E-4</v>
      </c>
      <c r="G467" s="29">
        <v>0</v>
      </c>
      <c r="H467" s="29">
        <v>1</v>
      </c>
      <c r="I467" s="29">
        <v>1</v>
      </c>
      <c r="J467" s="29">
        <v>35</v>
      </c>
      <c r="K467" s="29" t="s">
        <v>536</v>
      </c>
      <c r="L467" s="29" t="s">
        <v>2629</v>
      </c>
      <c r="M467" s="29">
        <v>0</v>
      </c>
      <c r="N467" s="29">
        <v>2233.18264</v>
      </c>
      <c r="O467" s="29">
        <v>0</v>
      </c>
      <c r="P467" s="29">
        <v>2606.8000000000002</v>
      </c>
      <c r="Q467" s="29">
        <v>2590</v>
      </c>
      <c r="R467" s="29">
        <v>5.62</v>
      </c>
      <c r="S467" s="29">
        <v>1.58</v>
      </c>
      <c r="T467" s="29" t="s">
        <v>51</v>
      </c>
      <c r="U467" s="29" t="s">
        <v>50</v>
      </c>
      <c r="V467" s="29" t="s">
        <v>50</v>
      </c>
      <c r="W467" s="29" t="s">
        <v>50</v>
      </c>
      <c r="X467" s="29" t="s">
        <v>50</v>
      </c>
      <c r="Y467" s="29" t="s">
        <v>50</v>
      </c>
      <c r="Z467" s="29" t="s">
        <v>50</v>
      </c>
      <c r="AA467" s="29" t="s">
        <v>50</v>
      </c>
      <c r="AB467" s="29" t="s">
        <v>50</v>
      </c>
      <c r="AC467" s="29" t="s">
        <v>50</v>
      </c>
      <c r="AD467" s="29" t="s">
        <v>50</v>
      </c>
      <c r="AE467" s="29" t="s">
        <v>50</v>
      </c>
      <c r="AF467" s="29" t="s">
        <v>50</v>
      </c>
      <c r="AG467" s="29">
        <v>-3.86</v>
      </c>
      <c r="AH467" s="29">
        <v>-3.86</v>
      </c>
      <c r="AI467" s="29">
        <v>0</v>
      </c>
      <c r="AJ467" s="29">
        <v>0</v>
      </c>
      <c r="AK467" s="29">
        <v>1.6699999999999999E-5</v>
      </c>
      <c r="AL467" s="29">
        <v>6.1909999999999995E-5</v>
      </c>
      <c r="AM467" s="29">
        <v>4.16</v>
      </c>
      <c r="AN467" s="29">
        <v>31</v>
      </c>
      <c r="AO467" s="29">
        <v>2706.6</v>
      </c>
      <c r="AP467" s="29">
        <v>2546.3000000000002</v>
      </c>
      <c r="AQ467" s="29">
        <v>2668.8</v>
      </c>
      <c r="AR467" s="29">
        <v>2322.4</v>
      </c>
      <c r="AS467" s="29">
        <v>2514.9</v>
      </c>
      <c r="AT467" s="29">
        <v>2657</v>
      </c>
      <c r="AU467" s="29">
        <v>2567.6</v>
      </c>
      <c r="AV467" s="29">
        <v>2590</v>
      </c>
      <c r="AW467" s="29">
        <v>2571</v>
      </c>
      <c r="AX467" s="29">
        <v>2640.6</v>
      </c>
      <c r="AY467" s="29">
        <f t="shared" si="15"/>
        <v>1.0209420801003213</v>
      </c>
      <c r="AZ467" s="29">
        <f t="shared" si="14"/>
        <v>0.42475278740985178</v>
      </c>
    </row>
    <row r="468" spans="1:52" x14ac:dyDescent="0.2">
      <c r="A468" s="47" t="s">
        <v>50</v>
      </c>
      <c r="B468" s="29" t="s">
        <v>537</v>
      </c>
      <c r="C468" s="29" t="s">
        <v>2630</v>
      </c>
      <c r="D468" s="29" t="s">
        <v>2631</v>
      </c>
      <c r="E468" s="29" t="s">
        <v>2632</v>
      </c>
      <c r="F468" s="29">
        <v>5.5620500000000003E-2</v>
      </c>
      <c r="G468" s="29">
        <v>4.1149200000000002E-3</v>
      </c>
      <c r="H468" s="29">
        <v>1</v>
      </c>
      <c r="I468" s="29">
        <v>1</v>
      </c>
      <c r="J468" s="29">
        <v>2</v>
      </c>
      <c r="K468" s="29" t="s">
        <v>536</v>
      </c>
      <c r="L468" s="29" t="s">
        <v>2633</v>
      </c>
      <c r="M468" s="29">
        <v>0</v>
      </c>
      <c r="N468" s="29">
        <v>1846.07599</v>
      </c>
      <c r="O468" s="29">
        <v>0</v>
      </c>
      <c r="P468" s="29">
        <v>165</v>
      </c>
      <c r="Q468" s="29">
        <v>172.6</v>
      </c>
      <c r="R468" s="29">
        <v>8.32</v>
      </c>
      <c r="S468" s="29">
        <v>2.7</v>
      </c>
      <c r="T468" s="29" t="s">
        <v>51</v>
      </c>
      <c r="U468" s="29" t="s">
        <v>50</v>
      </c>
      <c r="V468" s="29" t="s">
        <v>50</v>
      </c>
      <c r="W468" s="29" t="s">
        <v>50</v>
      </c>
      <c r="X468" s="29" t="s">
        <v>50</v>
      </c>
      <c r="Y468" s="29" t="s">
        <v>50</v>
      </c>
      <c r="Z468" s="29" t="s">
        <v>50</v>
      </c>
      <c r="AA468" s="29" t="s">
        <v>50</v>
      </c>
      <c r="AB468" s="29" t="s">
        <v>50</v>
      </c>
      <c r="AC468" s="29" t="s">
        <v>50</v>
      </c>
      <c r="AD468" s="29" t="s">
        <v>50</v>
      </c>
      <c r="AE468" s="29" t="s">
        <v>50</v>
      </c>
      <c r="AF468" s="29" t="s">
        <v>50</v>
      </c>
      <c r="AG468" s="29">
        <v>10.79</v>
      </c>
      <c r="AH468" s="29">
        <v>10.79</v>
      </c>
      <c r="AI468" s="29">
        <v>1.1490000000000001E-3</v>
      </c>
      <c r="AJ468" s="29">
        <v>8.4209999999999997E-3</v>
      </c>
      <c r="AK468" s="29">
        <v>1.7430000000000001E-2</v>
      </c>
      <c r="AL468" s="29">
        <v>0.1293</v>
      </c>
      <c r="AM468" s="29">
        <v>2.35</v>
      </c>
      <c r="AN468" s="29">
        <v>8</v>
      </c>
      <c r="AO468" s="29">
        <v>163.30000000000001</v>
      </c>
      <c r="AP468" s="29">
        <v>147.1</v>
      </c>
      <c r="AQ468" s="29">
        <v>173.3</v>
      </c>
      <c r="AR468" s="29">
        <v>149.5</v>
      </c>
      <c r="AS468" s="29">
        <v>166.8</v>
      </c>
      <c r="AT468" s="29">
        <v>171.5</v>
      </c>
      <c r="AU468" s="29">
        <v>174.4</v>
      </c>
      <c r="AV468" s="29">
        <v>173</v>
      </c>
      <c r="AW468" s="29">
        <v>172.6</v>
      </c>
      <c r="AX468" s="29">
        <v>162.80000000000001</v>
      </c>
      <c r="AY468" s="29">
        <f t="shared" si="15"/>
        <v>1.0678749999999999</v>
      </c>
      <c r="AZ468" s="29">
        <f t="shared" si="14"/>
        <v>0.15549191840113982</v>
      </c>
    </row>
    <row r="469" spans="1:52" x14ac:dyDescent="0.2">
      <c r="A469" s="47" t="s">
        <v>50</v>
      </c>
      <c r="B469" s="29" t="s">
        <v>537</v>
      </c>
      <c r="C469" s="29" t="s">
        <v>2630</v>
      </c>
      <c r="D469" s="29" t="s">
        <v>2634</v>
      </c>
      <c r="E469" s="29" t="s">
        <v>2632</v>
      </c>
      <c r="F469" s="29">
        <v>1.57723E-3</v>
      </c>
      <c r="G469" s="29">
        <v>1.7058500000000001E-4</v>
      </c>
      <c r="H469" s="29">
        <v>1</v>
      </c>
      <c r="I469" s="29">
        <v>1</v>
      </c>
      <c r="J469" s="29">
        <v>38</v>
      </c>
      <c r="K469" s="29" t="s">
        <v>536</v>
      </c>
      <c r="L469" s="29" t="s">
        <v>2633</v>
      </c>
      <c r="M469" s="29">
        <v>0</v>
      </c>
      <c r="N469" s="29">
        <v>1845.0919799999999</v>
      </c>
      <c r="O469" s="29">
        <v>1</v>
      </c>
      <c r="P469" s="29">
        <v>1808.5</v>
      </c>
      <c r="Q469" s="29">
        <v>1976.5</v>
      </c>
      <c r="R469" s="29">
        <v>9.92</v>
      </c>
      <c r="S469" s="29">
        <v>5.48</v>
      </c>
      <c r="T469" s="29" t="s">
        <v>51</v>
      </c>
      <c r="U469" s="29" t="s">
        <v>50</v>
      </c>
      <c r="V469" s="29" t="s">
        <v>50</v>
      </c>
      <c r="W469" s="29" t="s">
        <v>50</v>
      </c>
      <c r="X469" s="29" t="s">
        <v>50</v>
      </c>
      <c r="Y469" s="29" t="s">
        <v>50</v>
      </c>
      <c r="Z469" s="29" t="s">
        <v>50</v>
      </c>
      <c r="AA469" s="29" t="s">
        <v>50</v>
      </c>
      <c r="AB469" s="29" t="s">
        <v>50</v>
      </c>
      <c r="AC469" s="29" t="s">
        <v>50</v>
      </c>
      <c r="AD469" s="29" t="s">
        <v>50</v>
      </c>
      <c r="AE469" s="29" t="s">
        <v>50</v>
      </c>
      <c r="AF469" s="29" t="s">
        <v>50</v>
      </c>
      <c r="AG469" s="29">
        <v>-0.25</v>
      </c>
      <c r="AH469" s="29">
        <v>0.76</v>
      </c>
      <c r="AI469" s="29">
        <v>1.2569999999999999E-4</v>
      </c>
      <c r="AJ469" s="29">
        <v>1.448E-4</v>
      </c>
      <c r="AK469" s="29">
        <v>1.366E-3</v>
      </c>
      <c r="AL469" s="29">
        <v>1.848E-3</v>
      </c>
      <c r="AM469" s="29">
        <v>3.08</v>
      </c>
      <c r="AN469" s="29">
        <v>16</v>
      </c>
      <c r="AO469" s="29">
        <v>1884.2</v>
      </c>
      <c r="AP469" s="29">
        <v>1730.6</v>
      </c>
      <c r="AQ469" s="29">
        <v>1997</v>
      </c>
      <c r="AR469" s="29">
        <v>1626</v>
      </c>
      <c r="AS469" s="29">
        <v>1735.8</v>
      </c>
      <c r="AT469" s="29">
        <v>1842.9</v>
      </c>
      <c r="AU469" s="29">
        <v>1920.5</v>
      </c>
      <c r="AV469" s="29">
        <v>1978.6</v>
      </c>
      <c r="AW469" s="29">
        <v>1976.5</v>
      </c>
      <c r="AX469" s="29">
        <v>2137.3000000000002</v>
      </c>
      <c r="AY469" s="29">
        <f t="shared" si="15"/>
        <v>1.0983105999821698</v>
      </c>
      <c r="AZ469" s="29">
        <f t="shared" si="14"/>
        <v>0.12527391191097895</v>
      </c>
    </row>
    <row r="470" spans="1:52" x14ac:dyDescent="0.2">
      <c r="A470" s="47" t="s">
        <v>50</v>
      </c>
      <c r="B470" s="29" t="s">
        <v>537</v>
      </c>
      <c r="C470" s="29" t="s">
        <v>2635</v>
      </c>
      <c r="D470" s="29" t="s">
        <v>1535</v>
      </c>
      <c r="E470" s="29" t="s">
        <v>2636</v>
      </c>
      <c r="F470" s="29">
        <v>5.02333E-7</v>
      </c>
      <c r="G470" s="29">
        <v>0</v>
      </c>
      <c r="H470" s="29">
        <v>1</v>
      </c>
      <c r="I470" s="29">
        <v>3</v>
      </c>
      <c r="J470" s="29">
        <v>8</v>
      </c>
      <c r="K470" s="29" t="s">
        <v>536</v>
      </c>
      <c r="L470" s="29" t="s">
        <v>2637</v>
      </c>
      <c r="M470" s="29">
        <v>0</v>
      </c>
      <c r="N470" s="29">
        <v>2638.4038</v>
      </c>
      <c r="O470" s="29">
        <v>0</v>
      </c>
      <c r="P470" s="29">
        <v>83.7</v>
      </c>
      <c r="Q470" s="29">
        <v>92.2</v>
      </c>
      <c r="R470" s="29">
        <v>10.06</v>
      </c>
      <c r="S470" s="29">
        <v>3.88</v>
      </c>
      <c r="T470" s="29" t="s">
        <v>51</v>
      </c>
      <c r="U470" s="29" t="s">
        <v>50</v>
      </c>
      <c r="V470" s="29" t="s">
        <v>50</v>
      </c>
      <c r="W470" s="29" t="s">
        <v>50</v>
      </c>
      <c r="X470" s="29" t="s">
        <v>50</v>
      </c>
      <c r="Y470" s="29" t="s">
        <v>50</v>
      </c>
      <c r="Z470" s="29" t="s">
        <v>50</v>
      </c>
      <c r="AA470" s="29" t="s">
        <v>50</v>
      </c>
      <c r="AB470" s="29" t="s">
        <v>50</v>
      </c>
      <c r="AC470" s="29" t="s">
        <v>50</v>
      </c>
      <c r="AD470" s="29" t="s">
        <v>50</v>
      </c>
      <c r="AE470" s="29" t="s">
        <v>50</v>
      </c>
      <c r="AF470" s="29" t="s">
        <v>50</v>
      </c>
      <c r="AG470" s="29">
        <v>-2.85</v>
      </c>
      <c r="AH470" s="29">
        <v>1.52</v>
      </c>
      <c r="AI470" s="29">
        <v>0</v>
      </c>
      <c r="AJ470" s="29">
        <v>0</v>
      </c>
      <c r="AK470" s="29">
        <v>9.0820000000000005E-6</v>
      </c>
      <c r="AL470" s="29">
        <v>1.1710000000000001E-6</v>
      </c>
      <c r="AM470" s="29">
        <v>4.71</v>
      </c>
      <c r="AN470" s="29">
        <v>22</v>
      </c>
      <c r="AO470" s="29">
        <v>75.8</v>
      </c>
      <c r="AP470" s="29">
        <v>90</v>
      </c>
      <c r="AQ470" s="29">
        <v>94.3</v>
      </c>
      <c r="AR470" s="29">
        <v>76.599999999999994</v>
      </c>
      <c r="AS470" s="29">
        <v>77.900000000000006</v>
      </c>
      <c r="AT470" s="29">
        <v>95.9</v>
      </c>
      <c r="AU470" s="29">
        <v>86.1</v>
      </c>
      <c r="AV470" s="29">
        <v>92.2</v>
      </c>
      <c r="AW470" s="29">
        <v>90.7</v>
      </c>
      <c r="AX470" s="29">
        <v>92.7</v>
      </c>
      <c r="AY470" s="29">
        <f t="shared" si="15"/>
        <v>1.1037144235407621</v>
      </c>
      <c r="AZ470" s="29">
        <f t="shared" si="14"/>
        <v>0.15128382638815813</v>
      </c>
    </row>
    <row r="471" spans="1:52" x14ac:dyDescent="0.2">
      <c r="A471" s="47" t="s">
        <v>50</v>
      </c>
      <c r="B471" s="29" t="s">
        <v>537</v>
      </c>
      <c r="C471" s="29" t="s">
        <v>2638</v>
      </c>
      <c r="D471" s="29" t="s">
        <v>2639</v>
      </c>
      <c r="E471" s="29" t="s">
        <v>2640</v>
      </c>
      <c r="F471" s="29">
        <v>6.5296099999999997E-8</v>
      </c>
      <c r="G471" s="29">
        <v>0</v>
      </c>
      <c r="H471" s="29">
        <v>1</v>
      </c>
      <c r="I471" s="29">
        <v>2</v>
      </c>
      <c r="J471" s="29">
        <v>4</v>
      </c>
      <c r="K471" s="29" t="s">
        <v>536</v>
      </c>
      <c r="L471" s="29" t="s">
        <v>2641</v>
      </c>
      <c r="M471" s="29">
        <v>0</v>
      </c>
      <c r="N471" s="29">
        <v>2267.4102699999999</v>
      </c>
      <c r="O471" s="29">
        <v>0</v>
      </c>
      <c r="P471" s="29">
        <v>37.299999999999997</v>
      </c>
      <c r="Q471" s="29">
        <v>47.4</v>
      </c>
      <c r="R471" s="29">
        <v>26.48</v>
      </c>
      <c r="S471" s="29">
        <v>20.73</v>
      </c>
      <c r="T471" s="29" t="s">
        <v>51</v>
      </c>
      <c r="U471" s="29" t="s">
        <v>50</v>
      </c>
      <c r="V471" s="29" t="s">
        <v>50</v>
      </c>
      <c r="W471" s="29" t="s">
        <v>50</v>
      </c>
      <c r="X471" s="29" t="s">
        <v>50</v>
      </c>
      <c r="Y471" s="29" t="s">
        <v>50</v>
      </c>
      <c r="Z471" s="29" t="s">
        <v>50</v>
      </c>
      <c r="AA471" s="29" t="s">
        <v>50</v>
      </c>
      <c r="AB471" s="29" t="s">
        <v>50</v>
      </c>
      <c r="AC471" s="29" t="s">
        <v>50</v>
      </c>
      <c r="AD471" s="29" t="s">
        <v>50</v>
      </c>
      <c r="AE471" s="29" t="s">
        <v>50</v>
      </c>
      <c r="AF471" s="29" t="s">
        <v>50</v>
      </c>
      <c r="AG471" s="29">
        <v>-0.94</v>
      </c>
      <c r="AH471" s="29">
        <v>0.92</v>
      </c>
      <c r="AI471" s="29">
        <v>0</v>
      </c>
      <c r="AJ471" s="29">
        <v>0</v>
      </c>
      <c r="AK471" s="29">
        <v>4.0359999999999997E-9</v>
      </c>
      <c r="AL471" s="29">
        <v>3.3360000000000002E-7</v>
      </c>
      <c r="AM471" s="29">
        <v>4.46</v>
      </c>
      <c r="AN471" s="29">
        <v>34</v>
      </c>
      <c r="AO471" s="29">
        <v>49.9</v>
      </c>
      <c r="AP471" s="29">
        <v>39.299999999999997</v>
      </c>
      <c r="AQ471" s="29">
        <v>55.8</v>
      </c>
      <c r="AR471" s="29">
        <v>28.3</v>
      </c>
      <c r="AS471" s="29">
        <v>32.200000000000003</v>
      </c>
      <c r="AT471" s="29">
        <v>47.4</v>
      </c>
      <c r="AU471" s="29">
        <v>34</v>
      </c>
      <c r="AV471" s="29">
        <v>33.700000000000003</v>
      </c>
      <c r="AW471" s="29">
        <v>48.4</v>
      </c>
      <c r="AX471" s="29">
        <v>53.4</v>
      </c>
      <c r="AY471" s="29">
        <f t="shared" si="15"/>
        <v>1.0554744525547446</v>
      </c>
      <c r="AZ471" s="29">
        <f t="shared" si="14"/>
        <v>0.79515397272216126</v>
      </c>
    </row>
    <row r="472" spans="1:52" x14ac:dyDescent="0.2">
      <c r="A472" s="47" t="s">
        <v>56</v>
      </c>
      <c r="B472" s="29" t="s">
        <v>539</v>
      </c>
      <c r="C472" s="29" t="s">
        <v>2642</v>
      </c>
      <c r="D472" s="29" t="s">
        <v>2643</v>
      </c>
      <c r="E472" s="29" t="s">
        <v>2644</v>
      </c>
      <c r="F472" s="29">
        <v>0.15160699999999999</v>
      </c>
      <c r="G472" s="29">
        <v>1.09985E-2</v>
      </c>
      <c r="H472" s="29">
        <v>1</v>
      </c>
      <c r="I472" s="29">
        <v>1</v>
      </c>
      <c r="J472" s="29">
        <v>1</v>
      </c>
      <c r="K472" s="29" t="s">
        <v>538</v>
      </c>
      <c r="L472" s="29" t="s">
        <v>2645</v>
      </c>
      <c r="M472" s="29">
        <v>0</v>
      </c>
      <c r="N472" s="29">
        <v>2552.2659100000001</v>
      </c>
      <c r="O472" s="29">
        <v>0</v>
      </c>
      <c r="P472" s="29">
        <v>10.6</v>
      </c>
      <c r="Q472" s="29">
        <v>11.7</v>
      </c>
      <c r="R472" s="29">
        <v>24.25</v>
      </c>
      <c r="S472" s="29">
        <v>25.31</v>
      </c>
      <c r="T472" s="29" t="s">
        <v>51</v>
      </c>
      <c r="U472" s="29" t="s">
        <v>50</v>
      </c>
      <c r="V472" s="29" t="s">
        <v>50</v>
      </c>
      <c r="W472" s="29" t="s">
        <v>50</v>
      </c>
      <c r="X472" s="29" t="s">
        <v>50</v>
      </c>
      <c r="Y472" s="29" t="s">
        <v>50</v>
      </c>
      <c r="Z472" s="29" t="s">
        <v>50</v>
      </c>
      <c r="AA472" s="29" t="s">
        <v>50</v>
      </c>
      <c r="AB472" s="29" t="s">
        <v>50</v>
      </c>
      <c r="AC472" s="29" t="s">
        <v>50</v>
      </c>
      <c r="AD472" s="29" t="s">
        <v>50</v>
      </c>
      <c r="AE472" s="29" t="s">
        <v>50</v>
      </c>
      <c r="AF472" s="29" t="s">
        <v>973</v>
      </c>
      <c r="AG472" s="29">
        <v>12.85</v>
      </c>
      <c r="AH472" s="29" t="s">
        <v>51</v>
      </c>
      <c r="AI472" s="29">
        <v>3.2919999999999998E-3</v>
      </c>
      <c r="AJ472" s="29" t="s">
        <v>51</v>
      </c>
      <c r="AK472" s="29">
        <v>5.398E-2</v>
      </c>
      <c r="AL472" s="29" t="s">
        <v>51</v>
      </c>
      <c r="AM472" s="29" t="s">
        <v>51</v>
      </c>
      <c r="AN472" s="29">
        <v>1</v>
      </c>
      <c r="AO472" s="29">
        <v>9.6</v>
      </c>
      <c r="AP472" s="29">
        <v>10.199999999999999</v>
      </c>
      <c r="AQ472" s="29">
        <v>11</v>
      </c>
      <c r="AR472" s="29">
        <v>11.5</v>
      </c>
      <c r="AS472" s="29">
        <v>11</v>
      </c>
      <c r="AT472" s="29">
        <v>6.7</v>
      </c>
      <c r="AU472" s="29">
        <v>13.9</v>
      </c>
      <c r="AV472" s="29">
        <v>10.4</v>
      </c>
      <c r="AW472" s="29">
        <v>13.1</v>
      </c>
      <c r="AX472" s="29">
        <v>11.7</v>
      </c>
      <c r="AY472" s="29">
        <f t="shared" si="15"/>
        <v>1.0469043151969981</v>
      </c>
      <c r="AZ472" s="29">
        <f t="shared" si="14"/>
        <v>0.67338288878524777</v>
      </c>
    </row>
    <row r="473" spans="1:52" x14ac:dyDescent="0.2">
      <c r="A473" s="47" t="s">
        <v>50</v>
      </c>
      <c r="B473" s="29" t="s">
        <v>541</v>
      </c>
      <c r="C473" s="29" t="s">
        <v>2646</v>
      </c>
      <c r="D473" s="29" t="s">
        <v>2647</v>
      </c>
      <c r="E473" s="29" t="s">
        <v>2648</v>
      </c>
      <c r="F473" s="29">
        <v>4.2349199999999998E-4</v>
      </c>
      <c r="G473" s="29">
        <v>0</v>
      </c>
      <c r="H473" s="29">
        <v>1</v>
      </c>
      <c r="I473" s="29">
        <v>2</v>
      </c>
      <c r="J473" s="29">
        <v>2</v>
      </c>
      <c r="K473" s="29" t="s">
        <v>540</v>
      </c>
      <c r="L473" s="29" t="s">
        <v>2649</v>
      </c>
      <c r="M473" s="29">
        <v>0</v>
      </c>
      <c r="N473" s="29">
        <v>4078.0301899999999</v>
      </c>
      <c r="O473" s="29">
        <v>0</v>
      </c>
      <c r="P473" s="29">
        <v>61.7</v>
      </c>
      <c r="Q473" s="29">
        <v>69.900000000000006</v>
      </c>
      <c r="R473" s="29">
        <v>5.92</v>
      </c>
      <c r="S473" s="29">
        <v>11.59</v>
      </c>
      <c r="T473" s="29" t="s">
        <v>51</v>
      </c>
      <c r="U473" s="29" t="s">
        <v>50</v>
      </c>
      <c r="V473" s="29" t="s">
        <v>50</v>
      </c>
      <c r="W473" s="29" t="s">
        <v>50</v>
      </c>
      <c r="X473" s="29" t="s">
        <v>50</v>
      </c>
      <c r="Y473" s="29" t="s">
        <v>50</v>
      </c>
      <c r="Z473" s="29" t="s">
        <v>50</v>
      </c>
      <c r="AA473" s="29" t="s">
        <v>50</v>
      </c>
      <c r="AB473" s="29" t="s">
        <v>50</v>
      </c>
      <c r="AC473" s="29" t="s">
        <v>50</v>
      </c>
      <c r="AD473" s="29" t="s">
        <v>50</v>
      </c>
      <c r="AE473" s="29" t="s">
        <v>50</v>
      </c>
      <c r="AF473" s="29" t="s">
        <v>50</v>
      </c>
      <c r="AG473" s="29">
        <v>2.86</v>
      </c>
      <c r="AH473" s="29">
        <v>2.86</v>
      </c>
      <c r="AI473" s="29">
        <v>0</v>
      </c>
      <c r="AJ473" s="29">
        <v>0</v>
      </c>
      <c r="AK473" s="29">
        <v>8.3780000000000001E-5</v>
      </c>
      <c r="AL473" s="29">
        <v>3.7589999999999998E-5</v>
      </c>
      <c r="AM473" s="29">
        <v>6.12</v>
      </c>
      <c r="AN473" s="29">
        <v>21</v>
      </c>
      <c r="AO473" s="29">
        <v>65.400000000000006</v>
      </c>
      <c r="AP473" s="29">
        <v>56.4</v>
      </c>
      <c r="AQ473" s="29">
        <v>57.8</v>
      </c>
      <c r="AR473" s="29">
        <v>60.5</v>
      </c>
      <c r="AS473" s="29">
        <v>63</v>
      </c>
      <c r="AT473" s="29">
        <v>56.9</v>
      </c>
      <c r="AU473" s="29">
        <v>59.6</v>
      </c>
      <c r="AV473" s="29">
        <v>69.900000000000006</v>
      </c>
      <c r="AW473" s="29">
        <v>73.900000000000006</v>
      </c>
      <c r="AX473" s="29">
        <v>72.2</v>
      </c>
      <c r="AY473" s="29">
        <f t="shared" si="15"/>
        <v>1.0969976905311778</v>
      </c>
      <c r="AZ473" s="29">
        <f t="shared" si="14"/>
        <v>0.21564023338988175</v>
      </c>
    </row>
    <row r="474" spans="1:52" x14ac:dyDescent="0.2">
      <c r="A474" s="47" t="s">
        <v>50</v>
      </c>
      <c r="B474" s="29" t="s">
        <v>541</v>
      </c>
      <c r="C474" s="29" t="s">
        <v>2650</v>
      </c>
      <c r="D474" s="29" t="s">
        <v>2651</v>
      </c>
      <c r="E474" s="29" t="s">
        <v>2652</v>
      </c>
      <c r="F474" s="29">
        <v>9.5454499999999998E-2</v>
      </c>
      <c r="G474" s="29">
        <v>6.8666899999999999E-3</v>
      </c>
      <c r="H474" s="29">
        <v>1</v>
      </c>
      <c r="I474" s="29">
        <v>1</v>
      </c>
      <c r="J474" s="29">
        <v>3</v>
      </c>
      <c r="K474" s="29" t="s">
        <v>540</v>
      </c>
      <c r="L474" s="29" t="s">
        <v>2653</v>
      </c>
      <c r="M474" s="29">
        <v>0</v>
      </c>
      <c r="N474" s="29">
        <v>3529.7853</v>
      </c>
      <c r="O474" s="29">
        <v>0</v>
      </c>
      <c r="P474" s="29">
        <v>17.2</v>
      </c>
      <c r="Q474" s="29">
        <v>16.8</v>
      </c>
      <c r="R474" s="29">
        <v>16.27</v>
      </c>
      <c r="S474" s="29">
        <v>21.78</v>
      </c>
      <c r="T474" s="29" t="s">
        <v>51</v>
      </c>
      <c r="U474" s="29" t="s">
        <v>50</v>
      </c>
      <c r="V474" s="29" t="s">
        <v>50</v>
      </c>
      <c r="W474" s="29" t="s">
        <v>50</v>
      </c>
      <c r="X474" s="29" t="s">
        <v>50</v>
      </c>
      <c r="Y474" s="29" t="s">
        <v>50</v>
      </c>
      <c r="Z474" s="29" t="s">
        <v>50</v>
      </c>
      <c r="AA474" s="29" t="s">
        <v>50</v>
      </c>
      <c r="AB474" s="29" t="s">
        <v>50</v>
      </c>
      <c r="AC474" s="29" t="s">
        <v>50</v>
      </c>
      <c r="AD474" s="29" t="s">
        <v>50</v>
      </c>
      <c r="AE474" s="29" t="s">
        <v>56</v>
      </c>
      <c r="AF474" s="29" t="s">
        <v>50</v>
      </c>
      <c r="AG474" s="29">
        <v>11.05</v>
      </c>
      <c r="AH474" s="29">
        <v>9.7899999999999991</v>
      </c>
      <c r="AI474" s="29">
        <v>1.721E-2</v>
      </c>
      <c r="AJ474" s="29">
        <v>1.833E-3</v>
      </c>
      <c r="AK474" s="29">
        <v>0.2288</v>
      </c>
      <c r="AL474" s="29">
        <v>2.4680000000000001E-2</v>
      </c>
      <c r="AM474" s="29">
        <v>3.47</v>
      </c>
      <c r="AN474" s="29">
        <v>23</v>
      </c>
      <c r="AO474" s="29">
        <v>17.5</v>
      </c>
      <c r="AP474" s="29">
        <v>18.899999999999999</v>
      </c>
      <c r="AQ474" s="29">
        <v>22.3</v>
      </c>
      <c r="AR474" s="29">
        <v>14.7</v>
      </c>
      <c r="AS474" s="29">
        <v>14.8</v>
      </c>
      <c r="AT474" s="29">
        <v>19.7</v>
      </c>
      <c r="AU474" s="29">
        <v>11.3</v>
      </c>
      <c r="AV474" s="29">
        <v>16.8</v>
      </c>
      <c r="AW474" s="29">
        <v>15.8</v>
      </c>
      <c r="AX474" s="29">
        <v>20.6</v>
      </c>
      <c r="AY474" s="29">
        <f t="shared" si="15"/>
        <v>0.95464852607709727</v>
      </c>
      <c r="AZ474" s="29">
        <f t="shared" si="14"/>
        <v>0.7645341437283264</v>
      </c>
    </row>
    <row r="475" spans="1:52" x14ac:dyDescent="0.2">
      <c r="A475" s="47" t="s">
        <v>56</v>
      </c>
      <c r="B475" s="29" t="s">
        <v>543</v>
      </c>
      <c r="C475" s="29" t="s">
        <v>2654</v>
      </c>
      <c r="D475" s="29" t="s">
        <v>2655</v>
      </c>
      <c r="E475" s="29" t="s">
        <v>2656</v>
      </c>
      <c r="F475" s="29">
        <v>0.474796</v>
      </c>
      <c r="G475" s="29">
        <v>4.4687600000000001E-2</v>
      </c>
      <c r="H475" s="29">
        <v>1</v>
      </c>
      <c r="I475" s="29">
        <v>1</v>
      </c>
      <c r="J475" s="29">
        <v>1</v>
      </c>
      <c r="K475" s="29" t="s">
        <v>542</v>
      </c>
      <c r="L475" s="29" t="s">
        <v>2657</v>
      </c>
      <c r="M475" s="29">
        <v>0</v>
      </c>
      <c r="N475" s="29">
        <v>1118.6821500000001</v>
      </c>
      <c r="O475" s="29">
        <v>0</v>
      </c>
      <c r="P475" s="29">
        <v>640.29999999999995</v>
      </c>
      <c r="Q475" s="29">
        <v>692.9</v>
      </c>
      <c r="R475" s="29">
        <v>4.54</v>
      </c>
      <c r="S475" s="29">
        <v>6.35</v>
      </c>
      <c r="T475" s="29" t="s">
        <v>51</v>
      </c>
      <c r="U475" s="29" t="s">
        <v>56</v>
      </c>
      <c r="V475" s="29" t="s">
        <v>56</v>
      </c>
      <c r="W475" s="29" t="s">
        <v>56</v>
      </c>
      <c r="X475" s="29" t="s">
        <v>56</v>
      </c>
      <c r="Y475" s="29" t="s">
        <v>56</v>
      </c>
      <c r="Z475" s="29" t="s">
        <v>56</v>
      </c>
      <c r="AA475" s="29" t="s">
        <v>56</v>
      </c>
      <c r="AB475" s="29" t="s">
        <v>56</v>
      </c>
      <c r="AC475" s="29" t="s">
        <v>56</v>
      </c>
      <c r="AD475" s="29" t="s">
        <v>56</v>
      </c>
      <c r="AE475" s="29" t="s">
        <v>56</v>
      </c>
      <c r="AF475" s="29" t="s">
        <v>973</v>
      </c>
      <c r="AG475" s="29">
        <v>1.91</v>
      </c>
      <c r="AH475" s="29" t="s">
        <v>51</v>
      </c>
      <c r="AI475" s="29">
        <v>1.434E-2</v>
      </c>
      <c r="AJ475" s="29" t="s">
        <v>51</v>
      </c>
      <c r="AK475" s="29">
        <v>0.20069999999999999</v>
      </c>
      <c r="AL475" s="29" t="s">
        <v>51</v>
      </c>
      <c r="AM475" s="29" t="s">
        <v>51</v>
      </c>
      <c r="AN475" s="29">
        <v>22</v>
      </c>
      <c r="AO475" s="29">
        <v>659</v>
      </c>
      <c r="AP475" s="29">
        <v>579.9</v>
      </c>
      <c r="AQ475" s="29">
        <v>635.9</v>
      </c>
      <c r="AR475" s="29">
        <v>656.9</v>
      </c>
      <c r="AS475" s="29">
        <v>641.9</v>
      </c>
      <c r="AT475" s="29">
        <v>732.9</v>
      </c>
      <c r="AU475" s="29">
        <v>693.7</v>
      </c>
      <c r="AV475" s="29">
        <v>636.79999999999995</v>
      </c>
      <c r="AW475" s="29">
        <v>692.9</v>
      </c>
      <c r="AX475" s="29">
        <v>630.9</v>
      </c>
      <c r="AY475" s="29">
        <f t="shared" si="15"/>
        <v>1.0673052684648348</v>
      </c>
      <c r="AZ475" s="29">
        <f t="shared" si="14"/>
        <v>0.13854051511594506</v>
      </c>
    </row>
    <row r="476" spans="1:52" x14ac:dyDescent="0.2">
      <c r="A476" s="47" t="s">
        <v>56</v>
      </c>
      <c r="B476" s="29" t="s">
        <v>545</v>
      </c>
      <c r="C476" s="29" t="s">
        <v>2658</v>
      </c>
      <c r="D476" s="29" t="s">
        <v>2659</v>
      </c>
      <c r="E476" s="29" t="s">
        <v>2660</v>
      </c>
      <c r="F476" s="29">
        <v>0.417016</v>
      </c>
      <c r="G476" s="29">
        <v>3.6339900000000001E-2</v>
      </c>
      <c r="H476" s="29">
        <v>1</v>
      </c>
      <c r="I476" s="29">
        <v>1</v>
      </c>
      <c r="J476" s="29">
        <v>1</v>
      </c>
      <c r="K476" s="29" t="s">
        <v>544</v>
      </c>
      <c r="L476" s="29" t="s">
        <v>2661</v>
      </c>
      <c r="M476" s="29">
        <v>0</v>
      </c>
      <c r="N476" s="29">
        <v>3308.6041500000001</v>
      </c>
      <c r="O476" s="29">
        <v>0</v>
      </c>
      <c r="P476" s="29" t="s">
        <v>51</v>
      </c>
      <c r="Q476" s="29" t="s">
        <v>51</v>
      </c>
      <c r="R476" s="29" t="s">
        <v>51</v>
      </c>
      <c r="S476" s="29" t="s">
        <v>51</v>
      </c>
      <c r="T476" s="29" t="s">
        <v>982</v>
      </c>
      <c r="U476" s="29" t="s">
        <v>56</v>
      </c>
      <c r="V476" s="29" t="s">
        <v>56</v>
      </c>
      <c r="W476" s="29" t="s">
        <v>56</v>
      </c>
      <c r="X476" s="29" t="s">
        <v>56</v>
      </c>
      <c r="Y476" s="29" t="s">
        <v>56</v>
      </c>
      <c r="Z476" s="29" t="s">
        <v>56</v>
      </c>
      <c r="AA476" s="29" t="s">
        <v>56</v>
      </c>
      <c r="AB476" s="29" t="s">
        <v>56</v>
      </c>
      <c r="AC476" s="29" t="s">
        <v>56</v>
      </c>
      <c r="AD476" s="29" t="s">
        <v>56</v>
      </c>
      <c r="AE476" s="29" t="s">
        <v>56</v>
      </c>
      <c r="AF476" s="29" t="s">
        <v>973</v>
      </c>
      <c r="AG476" s="29">
        <v>10.34</v>
      </c>
      <c r="AH476" s="29" t="s">
        <v>51</v>
      </c>
      <c r="AI476" s="29">
        <v>1.174E-2</v>
      </c>
      <c r="AJ476" s="29" t="s">
        <v>51</v>
      </c>
      <c r="AK476" s="29">
        <v>0.17430000000000001</v>
      </c>
      <c r="AL476" s="29" t="s">
        <v>51</v>
      </c>
      <c r="AM476" s="29" t="s">
        <v>51</v>
      </c>
      <c r="AN476" s="29">
        <v>2</v>
      </c>
      <c r="AO476" s="29" t="s">
        <v>51</v>
      </c>
      <c r="AP476" s="29" t="s">
        <v>51</v>
      </c>
      <c r="AQ476" s="29" t="s">
        <v>51</v>
      </c>
      <c r="AR476" s="29" t="s">
        <v>51</v>
      </c>
      <c r="AS476" s="29" t="s">
        <v>51</v>
      </c>
      <c r="AT476" s="29" t="s">
        <v>51</v>
      </c>
      <c r="AU476" s="29" t="s">
        <v>51</v>
      </c>
      <c r="AV476" s="29" t="s">
        <v>51</v>
      </c>
      <c r="AW476" s="29" t="s">
        <v>51</v>
      </c>
      <c r="AX476" s="29" t="s">
        <v>51</v>
      </c>
      <c r="AY476" s="29" t="e">
        <f t="shared" si="15"/>
        <v>#DIV/0!</v>
      </c>
      <c r="AZ476" s="29" t="e">
        <f t="shared" si="14"/>
        <v>#DIV/0!</v>
      </c>
    </row>
    <row r="477" spans="1:52" x14ac:dyDescent="0.2">
      <c r="A477" s="47" t="s">
        <v>50</v>
      </c>
      <c r="B477" s="29" t="s">
        <v>547</v>
      </c>
      <c r="C477" s="29" t="s">
        <v>2662</v>
      </c>
      <c r="D477" s="29" t="s">
        <v>2663</v>
      </c>
      <c r="E477" s="29" t="s">
        <v>2664</v>
      </c>
      <c r="F477" s="29">
        <v>3.0015500000000001E-6</v>
      </c>
      <c r="G477" s="29">
        <v>0</v>
      </c>
      <c r="H477" s="29">
        <v>1</v>
      </c>
      <c r="I477" s="29">
        <v>4</v>
      </c>
      <c r="J477" s="29">
        <v>6</v>
      </c>
      <c r="K477" s="29" t="s">
        <v>546</v>
      </c>
      <c r="L477" s="29" t="s">
        <v>2665</v>
      </c>
      <c r="M477" s="29">
        <v>0</v>
      </c>
      <c r="N477" s="29">
        <v>2899.5486999999998</v>
      </c>
      <c r="O477" s="29">
        <v>0</v>
      </c>
      <c r="P477" s="29">
        <v>146.30000000000001</v>
      </c>
      <c r="Q477" s="29">
        <v>135.4</v>
      </c>
      <c r="R477" s="29">
        <v>9.2200000000000006</v>
      </c>
      <c r="S477" s="29">
        <v>8.6199999999999992</v>
      </c>
      <c r="T477" s="29" t="s">
        <v>51</v>
      </c>
      <c r="U477" s="29" t="s">
        <v>50</v>
      </c>
      <c r="V477" s="29" t="s">
        <v>50</v>
      </c>
      <c r="W477" s="29" t="s">
        <v>50</v>
      </c>
      <c r="X477" s="29" t="s">
        <v>50</v>
      </c>
      <c r="Y477" s="29" t="s">
        <v>50</v>
      </c>
      <c r="Z477" s="29" t="s">
        <v>50</v>
      </c>
      <c r="AA477" s="29" t="s">
        <v>50</v>
      </c>
      <c r="AB477" s="29" t="s">
        <v>50</v>
      </c>
      <c r="AC477" s="29" t="s">
        <v>50</v>
      </c>
      <c r="AD477" s="29" t="s">
        <v>50</v>
      </c>
      <c r="AE477" s="29" t="s">
        <v>50</v>
      </c>
      <c r="AF477" s="29" t="s">
        <v>50</v>
      </c>
      <c r="AG477" s="29">
        <v>1.64</v>
      </c>
      <c r="AH477" s="29">
        <v>3.11</v>
      </c>
      <c r="AI477" s="29">
        <v>0</v>
      </c>
      <c r="AJ477" s="29">
        <v>0</v>
      </c>
      <c r="AK477" s="29">
        <v>6.3980000000000004E-6</v>
      </c>
      <c r="AL477" s="29">
        <v>4.4970000000000003E-6</v>
      </c>
      <c r="AM477" s="29">
        <v>4.93</v>
      </c>
      <c r="AN477" s="29">
        <v>28</v>
      </c>
      <c r="AO477" s="29">
        <v>173.5</v>
      </c>
      <c r="AP477" s="29">
        <v>146</v>
      </c>
      <c r="AQ477" s="29">
        <v>153.69999999999999</v>
      </c>
      <c r="AR477" s="29">
        <v>133.19999999999999</v>
      </c>
      <c r="AS477" s="29">
        <v>141.30000000000001</v>
      </c>
      <c r="AT477" s="29">
        <v>124.8</v>
      </c>
      <c r="AU477" s="29">
        <v>129.9</v>
      </c>
      <c r="AV477" s="29">
        <v>135.4</v>
      </c>
      <c r="AW477" s="29">
        <v>155.69999999999999</v>
      </c>
      <c r="AX477" s="29">
        <v>138.80000000000001</v>
      </c>
      <c r="AY477" s="29">
        <f t="shared" si="15"/>
        <v>0.91560786411662409</v>
      </c>
      <c r="AZ477" s="29">
        <f t="shared" si="14"/>
        <v>0.3370553141811653</v>
      </c>
    </row>
    <row r="478" spans="1:52" x14ac:dyDescent="0.2">
      <c r="A478" s="47" t="s">
        <v>50</v>
      </c>
      <c r="B478" s="29" t="s">
        <v>549</v>
      </c>
      <c r="C478" s="29" t="s">
        <v>2666</v>
      </c>
      <c r="D478" s="29" t="s">
        <v>2667</v>
      </c>
      <c r="E478" s="29" t="s">
        <v>2668</v>
      </c>
      <c r="F478" s="29">
        <v>0.13178699999999999</v>
      </c>
      <c r="G478" s="29">
        <v>9.4644499999999993E-3</v>
      </c>
      <c r="H478" s="29">
        <v>1</v>
      </c>
      <c r="I478" s="29">
        <v>2</v>
      </c>
      <c r="J478" s="29">
        <v>2</v>
      </c>
      <c r="K478" s="29" t="s">
        <v>548</v>
      </c>
      <c r="L478" s="29" t="s">
        <v>2669</v>
      </c>
      <c r="M478" s="29">
        <v>0</v>
      </c>
      <c r="N478" s="29">
        <v>2180.18642</v>
      </c>
      <c r="O478" s="29">
        <v>0</v>
      </c>
      <c r="P478" s="29">
        <v>85.9</v>
      </c>
      <c r="Q478" s="29">
        <v>86.4</v>
      </c>
      <c r="R478" s="29">
        <v>8.0399999999999991</v>
      </c>
      <c r="S478" s="29">
        <v>8.43</v>
      </c>
      <c r="T478" s="29" t="s">
        <v>51</v>
      </c>
      <c r="U478" s="29" t="s">
        <v>50</v>
      </c>
      <c r="V478" s="29" t="s">
        <v>50</v>
      </c>
      <c r="W478" s="29" t="s">
        <v>50</v>
      </c>
      <c r="X478" s="29" t="s">
        <v>50</v>
      </c>
      <c r="Y478" s="29" t="s">
        <v>50</v>
      </c>
      <c r="Z478" s="29" t="s">
        <v>50</v>
      </c>
      <c r="AA478" s="29" t="s">
        <v>50</v>
      </c>
      <c r="AB478" s="29" t="s">
        <v>50</v>
      </c>
      <c r="AC478" s="29" t="s">
        <v>50</v>
      </c>
      <c r="AD478" s="29" t="s">
        <v>50</v>
      </c>
      <c r="AE478" s="29" t="s">
        <v>50</v>
      </c>
      <c r="AF478" s="29" t="s">
        <v>56</v>
      </c>
      <c r="AG478" s="29">
        <v>-2.7</v>
      </c>
      <c r="AH478" s="29">
        <v>-2.7</v>
      </c>
      <c r="AI478" s="29">
        <v>2.8530000000000001E-3</v>
      </c>
      <c r="AJ478" s="29">
        <v>3.9649999999999998E-2</v>
      </c>
      <c r="AK478" s="29">
        <v>4.6190000000000002E-2</v>
      </c>
      <c r="AL478" s="29">
        <v>0.44940000000000002</v>
      </c>
      <c r="AM478" s="29">
        <v>1.98</v>
      </c>
      <c r="AN478" s="29">
        <v>11</v>
      </c>
      <c r="AO478" s="29">
        <v>87.7</v>
      </c>
      <c r="AP478" s="29">
        <v>76.2</v>
      </c>
      <c r="AQ478" s="29">
        <v>84.1</v>
      </c>
      <c r="AR478" s="29">
        <v>77.3</v>
      </c>
      <c r="AS478" s="29">
        <v>93.5</v>
      </c>
      <c r="AT478" s="29">
        <v>75.900000000000006</v>
      </c>
      <c r="AU478" s="29">
        <v>94.5</v>
      </c>
      <c r="AV478" s="29">
        <v>86.4</v>
      </c>
      <c r="AW478" s="29">
        <v>81.3</v>
      </c>
      <c r="AX478" s="29">
        <v>89.6</v>
      </c>
      <c r="AY478" s="29">
        <f t="shared" si="15"/>
        <v>1.021251193887297</v>
      </c>
      <c r="AZ478" s="29">
        <f t="shared" si="14"/>
        <v>0.73852602392334199</v>
      </c>
    </row>
    <row r="479" spans="1:52" x14ac:dyDescent="0.2">
      <c r="A479" s="47" t="s">
        <v>50</v>
      </c>
      <c r="B479" s="29" t="s">
        <v>551</v>
      </c>
      <c r="C479" s="29" t="s">
        <v>2670</v>
      </c>
      <c r="D479" s="29" t="s">
        <v>2671</v>
      </c>
      <c r="E479" s="29" t="s">
        <v>2672</v>
      </c>
      <c r="F479" s="29">
        <v>2.8912599999999999E-6</v>
      </c>
      <c r="G479" s="29">
        <v>0</v>
      </c>
      <c r="H479" s="29">
        <v>1</v>
      </c>
      <c r="I479" s="29">
        <v>1</v>
      </c>
      <c r="J479" s="29">
        <v>15</v>
      </c>
      <c r="K479" s="29" t="s">
        <v>550</v>
      </c>
      <c r="L479" s="29" t="s">
        <v>2673</v>
      </c>
      <c r="M479" s="29">
        <v>0</v>
      </c>
      <c r="N479" s="29">
        <v>3380.7473599999998</v>
      </c>
      <c r="O479" s="29">
        <v>0</v>
      </c>
      <c r="P479" s="29">
        <v>688.3</v>
      </c>
      <c r="Q479" s="29">
        <v>707.1</v>
      </c>
      <c r="R479" s="29">
        <v>6.13</v>
      </c>
      <c r="S479" s="29">
        <v>7.78</v>
      </c>
      <c r="T479" s="29" t="s">
        <v>51</v>
      </c>
      <c r="U479" s="29" t="s">
        <v>50</v>
      </c>
      <c r="V479" s="29" t="s">
        <v>50</v>
      </c>
      <c r="W479" s="29" t="s">
        <v>50</v>
      </c>
      <c r="X479" s="29" t="s">
        <v>50</v>
      </c>
      <c r="Y479" s="29" t="s">
        <v>50</v>
      </c>
      <c r="Z479" s="29" t="s">
        <v>50</v>
      </c>
      <c r="AA479" s="29" t="s">
        <v>50</v>
      </c>
      <c r="AB479" s="29" t="s">
        <v>50</v>
      </c>
      <c r="AC479" s="29" t="s">
        <v>50</v>
      </c>
      <c r="AD479" s="29" t="s">
        <v>50</v>
      </c>
      <c r="AE479" s="29" t="s">
        <v>50</v>
      </c>
      <c r="AF479" s="29" t="s">
        <v>50</v>
      </c>
      <c r="AG479" s="29">
        <v>3.53</v>
      </c>
      <c r="AH479" s="29">
        <v>2.2000000000000002</v>
      </c>
      <c r="AI479" s="29">
        <v>0</v>
      </c>
      <c r="AJ479" s="29">
        <v>0</v>
      </c>
      <c r="AK479" s="29">
        <v>1.1759999999999999E-5</v>
      </c>
      <c r="AL479" s="29">
        <v>2.9569999999999998E-6</v>
      </c>
      <c r="AM479" s="29">
        <v>6.28</v>
      </c>
      <c r="AN479" s="29">
        <v>23</v>
      </c>
      <c r="AO479" s="29">
        <v>680.4</v>
      </c>
      <c r="AP479" s="29">
        <v>691.3</v>
      </c>
      <c r="AQ479" s="29">
        <v>720.6</v>
      </c>
      <c r="AR479" s="29">
        <v>637.4</v>
      </c>
      <c r="AS479" s="29">
        <v>685.4</v>
      </c>
      <c r="AT479" s="29">
        <v>686.4</v>
      </c>
      <c r="AU479" s="29">
        <v>664.4</v>
      </c>
      <c r="AV479" s="29">
        <v>760.1</v>
      </c>
      <c r="AW479" s="29">
        <v>802.2</v>
      </c>
      <c r="AX479" s="29">
        <v>707.1</v>
      </c>
      <c r="AY479" s="29">
        <f t="shared" si="15"/>
        <v>1.0600568065356799</v>
      </c>
      <c r="AZ479" s="29">
        <f t="shared" si="14"/>
        <v>0.2794281036789813</v>
      </c>
    </row>
    <row r="480" spans="1:52" x14ac:dyDescent="0.2">
      <c r="A480" s="47" t="s">
        <v>50</v>
      </c>
      <c r="B480" s="29" t="s">
        <v>551</v>
      </c>
      <c r="C480" s="29" t="s">
        <v>2674</v>
      </c>
      <c r="D480" s="29" t="s">
        <v>2675</v>
      </c>
      <c r="E480" s="29" t="s">
        <v>2672</v>
      </c>
      <c r="F480" s="29">
        <v>1.6472899999999999E-4</v>
      </c>
      <c r="G480" s="29">
        <v>0</v>
      </c>
      <c r="H480" s="29">
        <v>1</v>
      </c>
      <c r="I480" s="29">
        <v>1</v>
      </c>
      <c r="J480" s="29">
        <v>4</v>
      </c>
      <c r="K480" s="29" t="s">
        <v>550</v>
      </c>
      <c r="L480" s="29" t="s">
        <v>2676</v>
      </c>
      <c r="M480" s="29">
        <v>0</v>
      </c>
      <c r="N480" s="29">
        <v>3985.0278199999998</v>
      </c>
      <c r="O480" s="29">
        <v>0</v>
      </c>
      <c r="P480" s="29">
        <v>218.2</v>
      </c>
      <c r="Q480" s="29">
        <v>200.3</v>
      </c>
      <c r="R480" s="29">
        <v>3.92</v>
      </c>
      <c r="S480" s="29">
        <v>9.68</v>
      </c>
      <c r="T480" s="29" t="s">
        <v>51</v>
      </c>
      <c r="U480" s="29" t="s">
        <v>50</v>
      </c>
      <c r="V480" s="29" t="s">
        <v>50</v>
      </c>
      <c r="W480" s="29" t="s">
        <v>50</v>
      </c>
      <c r="X480" s="29" t="s">
        <v>50</v>
      </c>
      <c r="Y480" s="29" t="s">
        <v>50</v>
      </c>
      <c r="Z480" s="29" t="s">
        <v>50</v>
      </c>
      <c r="AA480" s="29" t="s">
        <v>50</v>
      </c>
      <c r="AB480" s="29" t="s">
        <v>50</v>
      </c>
      <c r="AC480" s="29" t="s">
        <v>50</v>
      </c>
      <c r="AD480" s="29" t="s">
        <v>50</v>
      </c>
      <c r="AE480" s="29" t="s">
        <v>50</v>
      </c>
      <c r="AF480" s="29" t="s">
        <v>50</v>
      </c>
      <c r="AG480" s="29">
        <v>0.73</v>
      </c>
      <c r="AH480" s="29">
        <v>2.02</v>
      </c>
      <c r="AI480" s="29">
        <v>0</v>
      </c>
      <c r="AJ480" s="29">
        <v>7.1239999999999997E-4</v>
      </c>
      <c r="AK480" s="29">
        <v>2.5870000000000001E-5</v>
      </c>
      <c r="AL480" s="29">
        <v>1.073E-2</v>
      </c>
      <c r="AM480" s="29">
        <v>5.25</v>
      </c>
      <c r="AN480" s="29">
        <v>15</v>
      </c>
      <c r="AO480" s="29">
        <v>209.3</v>
      </c>
      <c r="AP480" s="29">
        <v>219.1</v>
      </c>
      <c r="AQ480" s="29">
        <v>217.3</v>
      </c>
      <c r="AR480" s="29">
        <v>199</v>
      </c>
      <c r="AS480" s="29">
        <v>219.8</v>
      </c>
      <c r="AT480" s="29">
        <v>184.6</v>
      </c>
      <c r="AU480" s="29">
        <v>196.2</v>
      </c>
      <c r="AV480" s="29">
        <v>200.3</v>
      </c>
      <c r="AW480" s="29">
        <v>237.5</v>
      </c>
      <c r="AX480" s="29">
        <v>206.7</v>
      </c>
      <c r="AY480" s="29">
        <f t="shared" si="15"/>
        <v>0.9631751996242367</v>
      </c>
      <c r="AZ480" s="29">
        <f t="shared" si="14"/>
        <v>0.54175285346875901</v>
      </c>
    </row>
    <row r="481" spans="1:52" x14ac:dyDescent="0.2">
      <c r="A481" s="47" t="s">
        <v>50</v>
      </c>
      <c r="B481" s="29" t="s">
        <v>553</v>
      </c>
      <c r="C481" s="29" t="s">
        <v>2677</v>
      </c>
      <c r="D481" s="29" t="s">
        <v>2678</v>
      </c>
      <c r="E481" s="29" t="s">
        <v>2679</v>
      </c>
      <c r="F481" s="29">
        <v>7.7245700000000001E-6</v>
      </c>
      <c r="G481" s="29">
        <v>0</v>
      </c>
      <c r="H481" s="29">
        <v>1</v>
      </c>
      <c r="I481" s="29">
        <v>1</v>
      </c>
      <c r="J481" s="29">
        <v>1</v>
      </c>
      <c r="K481" s="29" t="s">
        <v>552</v>
      </c>
      <c r="L481" s="29" t="s">
        <v>2680</v>
      </c>
      <c r="M481" s="29">
        <v>0</v>
      </c>
      <c r="N481" s="29">
        <v>4029.8936699999999</v>
      </c>
      <c r="O481" s="29">
        <v>0</v>
      </c>
      <c r="P481" s="29">
        <v>27.2</v>
      </c>
      <c r="Q481" s="29">
        <v>25.8</v>
      </c>
      <c r="R481" s="29">
        <v>7.01</v>
      </c>
      <c r="S481" s="29">
        <v>11.21</v>
      </c>
      <c r="T481" s="29" t="s">
        <v>51</v>
      </c>
      <c r="U481" s="29" t="s">
        <v>50</v>
      </c>
      <c r="V481" s="29" t="s">
        <v>50</v>
      </c>
      <c r="W481" s="29" t="s">
        <v>50</v>
      </c>
      <c r="X481" s="29" t="s">
        <v>50</v>
      </c>
      <c r="Y481" s="29" t="s">
        <v>50</v>
      </c>
      <c r="Z481" s="29" t="s">
        <v>50</v>
      </c>
      <c r="AA481" s="29" t="s">
        <v>50</v>
      </c>
      <c r="AB481" s="29" t="s">
        <v>50</v>
      </c>
      <c r="AC481" s="29" t="s">
        <v>50</v>
      </c>
      <c r="AD481" s="29" t="s">
        <v>50</v>
      </c>
      <c r="AE481" s="29" t="s">
        <v>50</v>
      </c>
      <c r="AF481" s="29" t="s">
        <v>973</v>
      </c>
      <c r="AG481" s="29">
        <v>1.69</v>
      </c>
      <c r="AH481" s="29" t="s">
        <v>51</v>
      </c>
      <c r="AI481" s="29">
        <v>0</v>
      </c>
      <c r="AJ481" s="29" t="s">
        <v>51</v>
      </c>
      <c r="AK481" s="29">
        <v>8.4489999999999995E-7</v>
      </c>
      <c r="AL481" s="29" t="s">
        <v>51</v>
      </c>
      <c r="AM481" s="29" t="s">
        <v>51</v>
      </c>
      <c r="AN481" s="29">
        <v>42</v>
      </c>
      <c r="AO481" s="29">
        <v>24.5</v>
      </c>
      <c r="AP481" s="29">
        <v>29.1</v>
      </c>
      <c r="AQ481" s="29">
        <v>29.3</v>
      </c>
      <c r="AR481" s="29">
        <v>25.7</v>
      </c>
      <c r="AS481" s="29">
        <v>27.7</v>
      </c>
      <c r="AT481" s="29">
        <v>27.9</v>
      </c>
      <c r="AU481" s="29">
        <v>21.5</v>
      </c>
      <c r="AV481" s="29">
        <v>22</v>
      </c>
      <c r="AW481" s="29">
        <v>25.8</v>
      </c>
      <c r="AX481" s="29">
        <v>25.8</v>
      </c>
      <c r="AY481" s="29">
        <f t="shared" si="15"/>
        <v>0.90242112986060163</v>
      </c>
      <c r="AZ481" s="29">
        <f t="shared" si="14"/>
        <v>0.28008411954127155</v>
      </c>
    </row>
    <row r="482" spans="1:52" x14ac:dyDescent="0.2">
      <c r="A482" s="47" t="s">
        <v>50</v>
      </c>
      <c r="B482" s="29" t="s">
        <v>555</v>
      </c>
      <c r="C482" s="29" t="s">
        <v>2681</v>
      </c>
      <c r="D482" s="29" t="s">
        <v>2682</v>
      </c>
      <c r="E482" s="29" t="s">
        <v>2683</v>
      </c>
      <c r="F482" s="29">
        <v>2.7294400000000001E-4</v>
      </c>
      <c r="G482" s="29">
        <v>0</v>
      </c>
      <c r="H482" s="29">
        <v>1</v>
      </c>
      <c r="I482" s="29">
        <v>1</v>
      </c>
      <c r="J482" s="29">
        <v>2</v>
      </c>
      <c r="K482" s="29" t="s">
        <v>554</v>
      </c>
      <c r="L482" s="29" t="s">
        <v>2684</v>
      </c>
      <c r="M482" s="29">
        <v>0</v>
      </c>
      <c r="N482" s="29">
        <v>2713.4336499999999</v>
      </c>
      <c r="O482" s="29">
        <v>0</v>
      </c>
      <c r="P482" s="29">
        <v>82.8</v>
      </c>
      <c r="Q482" s="29">
        <v>83.6</v>
      </c>
      <c r="R482" s="29">
        <v>11.28</v>
      </c>
      <c r="S482" s="29">
        <v>7.83</v>
      </c>
      <c r="T482" s="29" t="s">
        <v>51</v>
      </c>
      <c r="U482" s="29" t="s">
        <v>50</v>
      </c>
      <c r="V482" s="29" t="s">
        <v>50</v>
      </c>
      <c r="W482" s="29" t="s">
        <v>50</v>
      </c>
      <c r="X482" s="29" t="s">
        <v>50</v>
      </c>
      <c r="Y482" s="29" t="s">
        <v>50</v>
      </c>
      <c r="Z482" s="29" t="s">
        <v>50</v>
      </c>
      <c r="AA482" s="29" t="s">
        <v>50</v>
      </c>
      <c r="AB482" s="29" t="s">
        <v>50</v>
      </c>
      <c r="AC482" s="29" t="s">
        <v>50</v>
      </c>
      <c r="AD482" s="29" t="s">
        <v>50</v>
      </c>
      <c r="AE482" s="29" t="s">
        <v>50</v>
      </c>
      <c r="AF482" s="29" t="s">
        <v>50</v>
      </c>
      <c r="AG482" s="29">
        <v>14.2</v>
      </c>
      <c r="AH482" s="29">
        <v>14.2</v>
      </c>
      <c r="AI482" s="29">
        <v>0</v>
      </c>
      <c r="AJ482" s="29">
        <v>1.1960000000000001E-5</v>
      </c>
      <c r="AK482" s="29">
        <v>4.5649999999999998E-5</v>
      </c>
      <c r="AL482" s="29">
        <v>1.5809999999999999E-4</v>
      </c>
      <c r="AM482" s="29">
        <v>5.64</v>
      </c>
      <c r="AN482" s="29">
        <v>31</v>
      </c>
      <c r="AO482" s="29">
        <v>79.900000000000006</v>
      </c>
      <c r="AP482" s="29">
        <v>91.8</v>
      </c>
      <c r="AQ482" s="29">
        <v>77.099999999999994</v>
      </c>
      <c r="AR482" s="29">
        <v>103.4</v>
      </c>
      <c r="AS482" s="29">
        <v>83.5</v>
      </c>
      <c r="AT482" s="29">
        <v>87.3</v>
      </c>
      <c r="AU482" s="29">
        <v>83.6</v>
      </c>
      <c r="AV482" s="29">
        <v>86.6</v>
      </c>
      <c r="AW482" s="29">
        <v>77.7</v>
      </c>
      <c r="AX482" s="29">
        <v>72.3</v>
      </c>
      <c r="AY482" s="29">
        <f t="shared" si="15"/>
        <v>0.9352765664448015</v>
      </c>
      <c r="AZ482" s="29">
        <f t="shared" si="14"/>
        <v>0.4330441498084952</v>
      </c>
    </row>
    <row r="483" spans="1:52" x14ac:dyDescent="0.2">
      <c r="A483" s="47" t="s">
        <v>50</v>
      </c>
      <c r="B483" s="29" t="s">
        <v>557</v>
      </c>
      <c r="C483" s="29" t="s">
        <v>2685</v>
      </c>
      <c r="D483" s="29" t="s">
        <v>2686</v>
      </c>
      <c r="E483" s="29" t="s">
        <v>2687</v>
      </c>
      <c r="F483" s="29">
        <v>5.3217200000000003E-3</v>
      </c>
      <c r="G483" s="29">
        <v>4.14721E-4</v>
      </c>
      <c r="H483" s="29">
        <v>1</v>
      </c>
      <c r="I483" s="29">
        <v>2</v>
      </c>
      <c r="J483" s="29">
        <v>6</v>
      </c>
      <c r="K483" s="29" t="s">
        <v>556</v>
      </c>
      <c r="L483" s="29" t="s">
        <v>2688</v>
      </c>
      <c r="M483" s="29">
        <v>0</v>
      </c>
      <c r="N483" s="29">
        <v>2098.0679500000001</v>
      </c>
      <c r="O483" s="29">
        <v>0</v>
      </c>
      <c r="P483" s="29">
        <v>227.5</v>
      </c>
      <c r="Q483" s="29">
        <v>238</v>
      </c>
      <c r="R483" s="29">
        <v>8.5299999999999994</v>
      </c>
      <c r="S483" s="29">
        <v>10.24</v>
      </c>
      <c r="T483" s="29" t="s">
        <v>51</v>
      </c>
      <c r="U483" s="29" t="s">
        <v>50</v>
      </c>
      <c r="V483" s="29" t="s">
        <v>50</v>
      </c>
      <c r="W483" s="29" t="s">
        <v>50</v>
      </c>
      <c r="X483" s="29" t="s">
        <v>50</v>
      </c>
      <c r="Y483" s="29" t="s">
        <v>50</v>
      </c>
      <c r="Z483" s="29" t="s">
        <v>50</v>
      </c>
      <c r="AA483" s="29" t="s">
        <v>50</v>
      </c>
      <c r="AB483" s="29" t="s">
        <v>50</v>
      </c>
      <c r="AC483" s="29" t="s">
        <v>50</v>
      </c>
      <c r="AD483" s="29" t="s">
        <v>50</v>
      </c>
      <c r="AE483" s="29" t="s">
        <v>50</v>
      </c>
      <c r="AF483" s="29" t="s">
        <v>50</v>
      </c>
      <c r="AG483" s="29">
        <v>0.55000000000000004</v>
      </c>
      <c r="AH483" s="29">
        <v>0.64</v>
      </c>
      <c r="AI483" s="29">
        <v>1.2420000000000001E-4</v>
      </c>
      <c r="AJ483" s="29">
        <v>9.5489999999999995E-4</v>
      </c>
      <c r="AK483" s="29">
        <v>1.255E-3</v>
      </c>
      <c r="AL483" s="29">
        <v>1.328E-2</v>
      </c>
      <c r="AM483" s="29">
        <v>2.88</v>
      </c>
      <c r="AN483" s="29">
        <v>9</v>
      </c>
      <c r="AO483" s="29">
        <v>196.9</v>
      </c>
      <c r="AP483" s="29">
        <v>251.7</v>
      </c>
      <c r="AQ483" s="29">
        <v>247.1</v>
      </c>
      <c r="AR483" s="29">
        <v>228.7</v>
      </c>
      <c r="AS483" s="29">
        <v>226.4</v>
      </c>
      <c r="AT483" s="29">
        <v>225.7</v>
      </c>
      <c r="AU483" s="29">
        <v>202.7</v>
      </c>
      <c r="AV483" s="29">
        <v>238</v>
      </c>
      <c r="AW483" s="29">
        <v>266.2</v>
      </c>
      <c r="AX483" s="29">
        <v>251</v>
      </c>
      <c r="AY483" s="29">
        <f t="shared" si="15"/>
        <v>1.0285019117135903</v>
      </c>
      <c r="AZ483" s="29">
        <f t="shared" si="14"/>
        <v>0.70252909279557518</v>
      </c>
    </row>
    <row r="484" spans="1:52" x14ac:dyDescent="0.2">
      <c r="A484" s="47" t="s">
        <v>50</v>
      </c>
      <c r="B484" s="29" t="s">
        <v>2689</v>
      </c>
      <c r="C484" s="29" t="s">
        <v>2690</v>
      </c>
      <c r="D484" s="29" t="s">
        <v>2691</v>
      </c>
      <c r="E484" s="29" t="s">
        <v>2692</v>
      </c>
      <c r="F484" s="29">
        <v>1.40512E-4</v>
      </c>
      <c r="G484" s="29">
        <v>0</v>
      </c>
      <c r="H484" s="29">
        <v>3</v>
      </c>
      <c r="I484" s="29">
        <v>6</v>
      </c>
      <c r="J484" s="29">
        <v>2</v>
      </c>
      <c r="K484" s="29" t="s">
        <v>2693</v>
      </c>
      <c r="L484" s="29" t="s">
        <v>2694</v>
      </c>
      <c r="M484" s="29">
        <v>0</v>
      </c>
      <c r="N484" s="29">
        <v>2780.3610100000001</v>
      </c>
      <c r="O484" s="29">
        <v>0</v>
      </c>
      <c r="P484" s="29">
        <v>39.5</v>
      </c>
      <c r="Q484" s="29">
        <v>41.3</v>
      </c>
      <c r="R484" s="29">
        <v>9.9700000000000006</v>
      </c>
      <c r="S484" s="29">
        <v>12.26</v>
      </c>
      <c r="T484" s="29" t="s">
        <v>1100</v>
      </c>
      <c r="U484" s="29" t="s">
        <v>50</v>
      </c>
      <c r="V484" s="29" t="s">
        <v>50</v>
      </c>
      <c r="W484" s="29" t="s">
        <v>50</v>
      </c>
      <c r="X484" s="29" t="s">
        <v>50</v>
      </c>
      <c r="Y484" s="29" t="s">
        <v>50</v>
      </c>
      <c r="Z484" s="29" t="s">
        <v>50</v>
      </c>
      <c r="AA484" s="29" t="s">
        <v>50</v>
      </c>
      <c r="AB484" s="29" t="s">
        <v>50</v>
      </c>
      <c r="AC484" s="29" t="s">
        <v>50</v>
      </c>
      <c r="AD484" s="29" t="s">
        <v>50</v>
      </c>
      <c r="AE484" s="29" t="s">
        <v>50</v>
      </c>
      <c r="AF484" s="29" t="s">
        <v>50</v>
      </c>
      <c r="AG484" s="29">
        <v>14.61</v>
      </c>
      <c r="AH484" s="29">
        <v>14.61</v>
      </c>
      <c r="AI484" s="29">
        <v>5.7590000000000003E-5</v>
      </c>
      <c r="AJ484" s="29">
        <v>0</v>
      </c>
      <c r="AK484" s="29">
        <v>6.5099999999999999E-4</v>
      </c>
      <c r="AL484" s="29">
        <v>1.0139999999999999E-5</v>
      </c>
      <c r="AM484" s="29">
        <v>5.83</v>
      </c>
      <c r="AN484" s="29">
        <v>33</v>
      </c>
      <c r="AO484" s="29">
        <v>36.5</v>
      </c>
      <c r="AP484" s="29">
        <v>46.3</v>
      </c>
      <c r="AQ484" s="29">
        <v>39.700000000000003</v>
      </c>
      <c r="AR484" s="29">
        <v>35.700000000000003</v>
      </c>
      <c r="AS484" s="29">
        <v>43.1</v>
      </c>
      <c r="AT484" s="29">
        <v>50.4</v>
      </c>
      <c r="AU484" s="29">
        <v>38.5</v>
      </c>
      <c r="AV484" s="29">
        <v>39.9</v>
      </c>
      <c r="AW484" s="29">
        <v>48.5</v>
      </c>
      <c r="AX484" s="29">
        <v>41.3</v>
      </c>
      <c r="AY484" s="29">
        <f t="shared" si="15"/>
        <v>1.0859413810233485</v>
      </c>
      <c r="AZ484" s="29">
        <f t="shared" si="14"/>
        <v>0.46130132919253819</v>
      </c>
    </row>
    <row r="485" spans="1:52" x14ac:dyDescent="0.2">
      <c r="A485" s="47" t="s">
        <v>50</v>
      </c>
      <c r="B485" s="29" t="s">
        <v>2689</v>
      </c>
      <c r="C485" s="29" t="s">
        <v>2690</v>
      </c>
      <c r="D485" s="29" t="s">
        <v>2695</v>
      </c>
      <c r="E485" s="29" t="s">
        <v>2696</v>
      </c>
      <c r="F485" s="29">
        <v>4.51622E-2</v>
      </c>
      <c r="G485" s="29">
        <v>3.0784800000000002E-3</v>
      </c>
      <c r="H485" s="29">
        <v>3</v>
      </c>
      <c r="I485" s="29">
        <v>6</v>
      </c>
      <c r="J485" s="29">
        <v>6</v>
      </c>
      <c r="K485" s="29" t="s">
        <v>2693</v>
      </c>
      <c r="L485" s="29" t="s">
        <v>2694</v>
      </c>
      <c r="M485" s="29">
        <v>0</v>
      </c>
      <c r="N485" s="29">
        <v>2779.3769900000002</v>
      </c>
      <c r="O485" s="29">
        <v>0</v>
      </c>
      <c r="P485" s="29">
        <v>184.4</v>
      </c>
      <c r="Q485" s="29">
        <v>181.3</v>
      </c>
      <c r="R485" s="29">
        <v>4.22</v>
      </c>
      <c r="S485" s="29">
        <v>5.73</v>
      </c>
      <c r="T485" s="29" t="s">
        <v>1100</v>
      </c>
      <c r="U485" s="29" t="s">
        <v>50</v>
      </c>
      <c r="V485" s="29" t="s">
        <v>50</v>
      </c>
      <c r="W485" s="29" t="s">
        <v>50</v>
      </c>
      <c r="X485" s="29" t="s">
        <v>50</v>
      </c>
      <c r="Y485" s="29" t="s">
        <v>50</v>
      </c>
      <c r="Z485" s="29" t="s">
        <v>50</v>
      </c>
      <c r="AA485" s="29" t="s">
        <v>50</v>
      </c>
      <c r="AB485" s="29" t="s">
        <v>50</v>
      </c>
      <c r="AC485" s="29" t="s">
        <v>50</v>
      </c>
      <c r="AD485" s="29" t="s">
        <v>50</v>
      </c>
      <c r="AE485" s="29" t="s">
        <v>973</v>
      </c>
      <c r="AF485" s="29" t="s">
        <v>50</v>
      </c>
      <c r="AG485" s="29" t="s">
        <v>51</v>
      </c>
      <c r="AH485" s="29">
        <v>-2.0499999999999998</v>
      </c>
      <c r="AI485" s="29" t="s">
        <v>51</v>
      </c>
      <c r="AJ485" s="29">
        <v>6.5689999999999998E-4</v>
      </c>
      <c r="AK485" s="29" t="s">
        <v>51</v>
      </c>
      <c r="AL485" s="29">
        <v>9.8180000000000003E-3</v>
      </c>
      <c r="AM485" s="29">
        <v>3.22</v>
      </c>
      <c r="AN485" s="29" t="s">
        <v>51</v>
      </c>
      <c r="AO485" s="29">
        <v>176.7</v>
      </c>
      <c r="AP485" s="29">
        <v>179.2</v>
      </c>
      <c r="AQ485" s="29">
        <v>191.1</v>
      </c>
      <c r="AR485" s="29">
        <v>177.5</v>
      </c>
      <c r="AS485" s="29">
        <v>194.2</v>
      </c>
      <c r="AT485" s="29">
        <v>182.4</v>
      </c>
      <c r="AU485" s="29">
        <v>181.3</v>
      </c>
      <c r="AV485" s="29">
        <v>178</v>
      </c>
      <c r="AW485" s="29">
        <v>199.7</v>
      </c>
      <c r="AX485" s="29">
        <v>171.5</v>
      </c>
      <c r="AY485" s="29">
        <f t="shared" si="15"/>
        <v>0.9936867312506803</v>
      </c>
      <c r="AZ485" s="29">
        <f t="shared" si="14"/>
        <v>0.88865982000232802</v>
      </c>
    </row>
    <row r="486" spans="1:52" x14ac:dyDescent="0.2">
      <c r="A486" s="47" t="s">
        <v>50</v>
      </c>
      <c r="B486" s="29" t="s">
        <v>2689</v>
      </c>
      <c r="C486" s="29" t="s">
        <v>2697</v>
      </c>
      <c r="D486" s="29" t="s">
        <v>2698</v>
      </c>
      <c r="E486" s="29" t="s">
        <v>2699</v>
      </c>
      <c r="F486" s="29">
        <v>3.0573900000000002E-5</v>
      </c>
      <c r="G486" s="29">
        <v>0</v>
      </c>
      <c r="H486" s="29">
        <v>3</v>
      </c>
      <c r="I486" s="29">
        <v>7</v>
      </c>
      <c r="J486" s="29">
        <v>8</v>
      </c>
      <c r="K486" s="29" t="s">
        <v>2693</v>
      </c>
      <c r="L486" s="29" t="s">
        <v>2700</v>
      </c>
      <c r="M486" s="29">
        <v>0</v>
      </c>
      <c r="N486" s="29">
        <v>2046.1159399999999</v>
      </c>
      <c r="O486" s="29">
        <v>0</v>
      </c>
      <c r="P486" s="29">
        <v>667.6</v>
      </c>
      <c r="Q486" s="29">
        <v>614.79999999999995</v>
      </c>
      <c r="R486" s="29">
        <v>8.3000000000000007</v>
      </c>
      <c r="S486" s="29">
        <v>8.7899999999999991</v>
      </c>
      <c r="T486" s="29" t="s">
        <v>1100</v>
      </c>
      <c r="U486" s="29" t="s">
        <v>50</v>
      </c>
      <c r="V486" s="29" t="s">
        <v>50</v>
      </c>
      <c r="W486" s="29" t="s">
        <v>50</v>
      </c>
      <c r="X486" s="29" t="s">
        <v>50</v>
      </c>
      <c r="Y486" s="29" t="s">
        <v>50</v>
      </c>
      <c r="Z486" s="29" t="s">
        <v>50</v>
      </c>
      <c r="AA486" s="29" t="s">
        <v>50</v>
      </c>
      <c r="AB486" s="29" t="s">
        <v>50</v>
      </c>
      <c r="AC486" s="29" t="s">
        <v>50</v>
      </c>
      <c r="AD486" s="29" t="s">
        <v>50</v>
      </c>
      <c r="AE486" s="29" t="s">
        <v>50</v>
      </c>
      <c r="AF486" s="29" t="s">
        <v>50</v>
      </c>
      <c r="AG486" s="29">
        <v>-0.99</v>
      </c>
      <c r="AH486" s="29">
        <v>-0.93</v>
      </c>
      <c r="AI486" s="29">
        <v>0</v>
      </c>
      <c r="AJ486" s="29">
        <v>4.5019999999999999E-5</v>
      </c>
      <c r="AK486" s="29">
        <v>3.9559999999999999E-6</v>
      </c>
      <c r="AL486" s="29">
        <v>6.0769999999999997E-4</v>
      </c>
      <c r="AM486" s="29">
        <v>5.21</v>
      </c>
      <c r="AN486" s="29">
        <v>16</v>
      </c>
      <c r="AO486" s="29">
        <v>556.1</v>
      </c>
      <c r="AP486" s="29">
        <v>592.70000000000005</v>
      </c>
      <c r="AQ486" s="29">
        <v>688.3</v>
      </c>
      <c r="AR486" s="29">
        <v>670</v>
      </c>
      <c r="AS486" s="29">
        <v>665.2</v>
      </c>
      <c r="AT486" s="29">
        <v>582.70000000000005</v>
      </c>
      <c r="AU486" s="29">
        <v>614.79999999999995</v>
      </c>
      <c r="AV486" s="29">
        <v>672</v>
      </c>
      <c r="AW486" s="29">
        <v>711.6</v>
      </c>
      <c r="AX486" s="29">
        <v>589.79999999999995</v>
      </c>
      <c r="AY486" s="29">
        <f t="shared" si="15"/>
        <v>0.99955867982221092</v>
      </c>
      <c r="AZ486" s="29">
        <f t="shared" si="14"/>
        <v>0.99003251720037433</v>
      </c>
    </row>
    <row r="487" spans="1:52" x14ac:dyDescent="0.2">
      <c r="A487" s="47" t="s">
        <v>50</v>
      </c>
      <c r="B487" s="29" t="s">
        <v>2689</v>
      </c>
      <c r="C487" s="29" t="s">
        <v>2697</v>
      </c>
      <c r="D487" s="29" t="s">
        <v>2701</v>
      </c>
      <c r="E487" s="29" t="s">
        <v>2702</v>
      </c>
      <c r="F487" s="29">
        <v>7.7528299999999994E-2</v>
      </c>
      <c r="G487" s="29">
        <v>5.4893199999999998E-3</v>
      </c>
      <c r="H487" s="29">
        <v>3</v>
      </c>
      <c r="I487" s="29">
        <v>7</v>
      </c>
      <c r="J487" s="29">
        <v>3</v>
      </c>
      <c r="K487" s="29" t="s">
        <v>2693</v>
      </c>
      <c r="L487" s="29" t="s">
        <v>2700</v>
      </c>
      <c r="M487" s="29">
        <v>0</v>
      </c>
      <c r="N487" s="29">
        <v>2062.1108599999998</v>
      </c>
      <c r="O487" s="29">
        <v>0</v>
      </c>
      <c r="P487" s="29">
        <v>331.8</v>
      </c>
      <c r="Q487" s="29">
        <v>366.9</v>
      </c>
      <c r="R487" s="29">
        <v>5.13</v>
      </c>
      <c r="S487" s="29">
        <v>6.01</v>
      </c>
      <c r="T487" s="29" t="s">
        <v>1100</v>
      </c>
      <c r="U487" s="29" t="s">
        <v>50</v>
      </c>
      <c r="V487" s="29" t="s">
        <v>50</v>
      </c>
      <c r="W487" s="29" t="s">
        <v>50</v>
      </c>
      <c r="X487" s="29" t="s">
        <v>50</v>
      </c>
      <c r="Y487" s="29" t="s">
        <v>50</v>
      </c>
      <c r="Z487" s="29" t="s">
        <v>50</v>
      </c>
      <c r="AA487" s="29" t="s">
        <v>50</v>
      </c>
      <c r="AB487" s="29" t="s">
        <v>50</v>
      </c>
      <c r="AC487" s="29" t="s">
        <v>50</v>
      </c>
      <c r="AD487" s="29" t="s">
        <v>50</v>
      </c>
      <c r="AE487" s="29" t="s">
        <v>50</v>
      </c>
      <c r="AF487" s="29" t="s">
        <v>50</v>
      </c>
      <c r="AG487" s="29">
        <v>-1.08</v>
      </c>
      <c r="AH487" s="29">
        <v>0.53</v>
      </c>
      <c r="AI487" s="29">
        <v>2.0479999999999999E-3</v>
      </c>
      <c r="AJ487" s="29">
        <v>1.2960000000000001E-3</v>
      </c>
      <c r="AK487" s="29">
        <v>3.083E-2</v>
      </c>
      <c r="AL487" s="29">
        <v>1.9040000000000001E-2</v>
      </c>
      <c r="AM487" s="29">
        <v>1.62</v>
      </c>
      <c r="AN487" s="29">
        <v>1</v>
      </c>
      <c r="AO487" s="29">
        <v>329.3</v>
      </c>
      <c r="AP487" s="29">
        <v>304.3</v>
      </c>
      <c r="AQ487" s="29">
        <v>353.6</v>
      </c>
      <c r="AR487" s="29">
        <v>320.10000000000002</v>
      </c>
      <c r="AS487" s="29">
        <v>340.2</v>
      </c>
      <c r="AT487" s="29">
        <v>319.3</v>
      </c>
      <c r="AU487" s="29">
        <v>370.4</v>
      </c>
      <c r="AV487" s="29">
        <v>368.6</v>
      </c>
      <c r="AW487" s="29">
        <v>356.1</v>
      </c>
      <c r="AX487" s="29">
        <v>366.9</v>
      </c>
      <c r="AY487" s="29">
        <f t="shared" si="15"/>
        <v>1.0812139605462823</v>
      </c>
      <c r="AZ487" s="29">
        <f t="shared" si="14"/>
        <v>9.8907846607278263E-2</v>
      </c>
    </row>
    <row r="488" spans="1:52" x14ac:dyDescent="0.2">
      <c r="A488" s="47" t="s">
        <v>50</v>
      </c>
      <c r="B488" s="29" t="s">
        <v>559</v>
      </c>
      <c r="C488" s="29" t="s">
        <v>2703</v>
      </c>
      <c r="D488" s="29" t="s">
        <v>2704</v>
      </c>
      <c r="E488" s="29" t="s">
        <v>2705</v>
      </c>
      <c r="F488" s="29">
        <v>6.3500400000000001E-9</v>
      </c>
      <c r="G488" s="29">
        <v>0</v>
      </c>
      <c r="H488" s="29">
        <v>1</v>
      </c>
      <c r="I488" s="29">
        <v>1</v>
      </c>
      <c r="J488" s="29">
        <v>49</v>
      </c>
      <c r="K488" s="29" t="s">
        <v>558</v>
      </c>
      <c r="L488" s="29" t="s">
        <v>2706</v>
      </c>
      <c r="M488" s="29">
        <v>0</v>
      </c>
      <c r="N488" s="29">
        <v>2933.3105700000001</v>
      </c>
      <c r="O488" s="29">
        <v>0</v>
      </c>
      <c r="P488" s="29">
        <v>1631.3</v>
      </c>
      <c r="Q488" s="29">
        <v>1657.9</v>
      </c>
      <c r="R488" s="29">
        <v>6.16</v>
      </c>
      <c r="S488" s="29">
        <v>2.96</v>
      </c>
      <c r="T488" s="29" t="s">
        <v>51</v>
      </c>
      <c r="U488" s="29" t="s">
        <v>50</v>
      </c>
      <c r="V488" s="29" t="s">
        <v>50</v>
      </c>
      <c r="W488" s="29" t="s">
        <v>50</v>
      </c>
      <c r="X488" s="29" t="s">
        <v>50</v>
      </c>
      <c r="Y488" s="29" t="s">
        <v>50</v>
      </c>
      <c r="Z488" s="29" t="s">
        <v>50</v>
      </c>
      <c r="AA488" s="29" t="s">
        <v>50</v>
      </c>
      <c r="AB488" s="29" t="s">
        <v>50</v>
      </c>
      <c r="AC488" s="29" t="s">
        <v>50</v>
      </c>
      <c r="AD488" s="29" t="s">
        <v>50</v>
      </c>
      <c r="AE488" s="29" t="s">
        <v>50</v>
      </c>
      <c r="AF488" s="29" t="s">
        <v>50</v>
      </c>
      <c r="AG488" s="29">
        <v>-0.23</v>
      </c>
      <c r="AH488" s="29">
        <v>2.95</v>
      </c>
      <c r="AI488" s="29">
        <v>0</v>
      </c>
      <c r="AJ488" s="29">
        <v>0</v>
      </c>
      <c r="AK488" s="29">
        <v>1.539E-9</v>
      </c>
      <c r="AL488" s="29">
        <v>4.7680000000000001E-8</v>
      </c>
      <c r="AM488" s="29">
        <v>6.12</v>
      </c>
      <c r="AN488" s="29">
        <v>46</v>
      </c>
      <c r="AO488" s="29">
        <v>1624.1</v>
      </c>
      <c r="AP488" s="29">
        <v>1842.7</v>
      </c>
      <c r="AQ488" s="29">
        <v>1638.4</v>
      </c>
      <c r="AR488" s="29">
        <v>1622.2</v>
      </c>
      <c r="AS488" s="29">
        <v>1660.3</v>
      </c>
      <c r="AT488" s="29">
        <v>1688.9</v>
      </c>
      <c r="AU488" s="29">
        <v>1625.6</v>
      </c>
      <c r="AV488" s="29">
        <v>1641</v>
      </c>
      <c r="AW488" s="29">
        <v>1750.9</v>
      </c>
      <c r="AX488" s="29">
        <v>1657.9</v>
      </c>
      <c r="AY488" s="29">
        <f t="shared" si="15"/>
        <v>0.997210200650953</v>
      </c>
      <c r="AZ488" s="29">
        <f t="shared" si="14"/>
        <v>0.93979546419130544</v>
      </c>
    </row>
    <row r="489" spans="1:52" x14ac:dyDescent="0.2">
      <c r="A489" s="47" t="s">
        <v>50</v>
      </c>
      <c r="B489" s="29" t="s">
        <v>559</v>
      </c>
      <c r="C489" s="29" t="s">
        <v>2703</v>
      </c>
      <c r="D489" s="29" t="s">
        <v>2707</v>
      </c>
      <c r="E489" s="29" t="s">
        <v>2705</v>
      </c>
      <c r="F489" s="29">
        <v>4.7021899999999998E-5</v>
      </c>
      <c r="G489" s="29">
        <v>0</v>
      </c>
      <c r="H489" s="29">
        <v>1</v>
      </c>
      <c r="I489" s="29">
        <v>1</v>
      </c>
      <c r="J489" s="29">
        <v>4</v>
      </c>
      <c r="K489" s="29" t="s">
        <v>558</v>
      </c>
      <c r="L489" s="29" t="s">
        <v>2706</v>
      </c>
      <c r="M489" s="29">
        <v>0</v>
      </c>
      <c r="N489" s="29">
        <v>2932.3265500000002</v>
      </c>
      <c r="O489" s="29">
        <v>0</v>
      </c>
      <c r="P489" s="29">
        <v>88.4</v>
      </c>
      <c r="Q489" s="29">
        <v>85.6</v>
      </c>
      <c r="R489" s="29">
        <v>11.66</v>
      </c>
      <c r="S489" s="29">
        <v>11.48</v>
      </c>
      <c r="T489" s="29" t="s">
        <v>51</v>
      </c>
      <c r="U489" s="29" t="s">
        <v>50</v>
      </c>
      <c r="V489" s="29" t="s">
        <v>50</v>
      </c>
      <c r="W489" s="29" t="s">
        <v>50</v>
      </c>
      <c r="X489" s="29" t="s">
        <v>50</v>
      </c>
      <c r="Y489" s="29" t="s">
        <v>50</v>
      </c>
      <c r="Z489" s="29" t="s">
        <v>50</v>
      </c>
      <c r="AA489" s="29" t="s">
        <v>50</v>
      </c>
      <c r="AB489" s="29" t="s">
        <v>50</v>
      </c>
      <c r="AC489" s="29" t="s">
        <v>50</v>
      </c>
      <c r="AD489" s="29" t="s">
        <v>50</v>
      </c>
      <c r="AE489" s="29" t="s">
        <v>50</v>
      </c>
      <c r="AF489" s="29" t="s">
        <v>50</v>
      </c>
      <c r="AG489" s="29">
        <v>-3.33</v>
      </c>
      <c r="AH489" s="29">
        <v>-3.33</v>
      </c>
      <c r="AI489" s="29">
        <v>0</v>
      </c>
      <c r="AJ489" s="29">
        <v>2.007E-4</v>
      </c>
      <c r="AK489" s="29">
        <v>7.5560000000000002E-5</v>
      </c>
      <c r="AL489" s="29">
        <v>2.5230000000000001E-3</v>
      </c>
      <c r="AM489" s="29">
        <v>3.08</v>
      </c>
      <c r="AN489" s="29">
        <v>15</v>
      </c>
      <c r="AO489" s="29">
        <v>78.400000000000006</v>
      </c>
      <c r="AP489" s="29">
        <v>100.3</v>
      </c>
      <c r="AQ489" s="29">
        <v>97.9</v>
      </c>
      <c r="AR489" s="29">
        <v>74.599999999999994</v>
      </c>
      <c r="AS489" s="29">
        <v>89.9</v>
      </c>
      <c r="AT489" s="29">
        <v>108.8</v>
      </c>
      <c r="AU489" s="29">
        <v>84.5</v>
      </c>
      <c r="AV489" s="29">
        <v>84.3</v>
      </c>
      <c r="AW489" s="29">
        <v>91</v>
      </c>
      <c r="AX489" s="29">
        <v>85.6</v>
      </c>
      <c r="AY489" s="29">
        <f t="shared" si="15"/>
        <v>1.0296984810700522</v>
      </c>
      <c r="AZ489" s="29">
        <f t="shared" si="14"/>
        <v>0.78491695244253235</v>
      </c>
    </row>
    <row r="490" spans="1:52" x14ac:dyDescent="0.2">
      <c r="A490" s="47" t="s">
        <v>50</v>
      </c>
      <c r="B490" s="29" t="s">
        <v>559</v>
      </c>
      <c r="C490" s="29" t="s">
        <v>2708</v>
      </c>
      <c r="D490" s="29" t="s">
        <v>2709</v>
      </c>
      <c r="E490" s="29" t="s">
        <v>2705</v>
      </c>
      <c r="F490" s="29">
        <v>3.8299999999999999E-8</v>
      </c>
      <c r="G490" s="29">
        <v>0</v>
      </c>
      <c r="H490" s="29">
        <v>1</v>
      </c>
      <c r="I490" s="29">
        <v>1</v>
      </c>
      <c r="J490" s="29">
        <v>11</v>
      </c>
      <c r="K490" s="29" t="s">
        <v>558</v>
      </c>
      <c r="L490" s="29" t="s">
        <v>2710</v>
      </c>
      <c r="M490" s="29">
        <v>1</v>
      </c>
      <c r="N490" s="29">
        <v>3453.6317899999999</v>
      </c>
      <c r="O490" s="29">
        <v>0</v>
      </c>
      <c r="P490" s="29">
        <v>298.10000000000002</v>
      </c>
      <c r="Q490" s="29">
        <v>315.39999999999998</v>
      </c>
      <c r="R490" s="29">
        <v>7.65</v>
      </c>
      <c r="S490" s="29">
        <v>10.210000000000001</v>
      </c>
      <c r="T490" s="29" t="s">
        <v>51</v>
      </c>
      <c r="U490" s="29" t="s">
        <v>50</v>
      </c>
      <c r="V490" s="29" t="s">
        <v>50</v>
      </c>
      <c r="W490" s="29" t="s">
        <v>50</v>
      </c>
      <c r="X490" s="29" t="s">
        <v>50</v>
      </c>
      <c r="Y490" s="29" t="s">
        <v>50</v>
      </c>
      <c r="Z490" s="29" t="s">
        <v>50</v>
      </c>
      <c r="AA490" s="29" t="s">
        <v>50</v>
      </c>
      <c r="AB490" s="29" t="s">
        <v>50</v>
      </c>
      <c r="AC490" s="29" t="s">
        <v>50</v>
      </c>
      <c r="AD490" s="29" t="s">
        <v>50</v>
      </c>
      <c r="AE490" s="29" t="s">
        <v>50</v>
      </c>
      <c r="AF490" s="29" t="s">
        <v>50</v>
      </c>
      <c r="AG490" s="29">
        <v>0</v>
      </c>
      <c r="AH490" s="29">
        <v>3.24</v>
      </c>
      <c r="AI490" s="29">
        <v>0</v>
      </c>
      <c r="AJ490" s="29">
        <v>0</v>
      </c>
      <c r="AK490" s="29">
        <v>1.235E-8</v>
      </c>
      <c r="AL490" s="29">
        <v>9.0429999999999996E-8</v>
      </c>
      <c r="AM490" s="29">
        <v>6.48</v>
      </c>
      <c r="AN490" s="29">
        <v>27</v>
      </c>
      <c r="AO490" s="29">
        <v>294.3</v>
      </c>
      <c r="AP490" s="29">
        <v>343.3</v>
      </c>
      <c r="AQ490" s="29">
        <v>315.10000000000002</v>
      </c>
      <c r="AR490" s="29">
        <v>276.5</v>
      </c>
      <c r="AS490" s="29">
        <v>290.7</v>
      </c>
      <c r="AT490" s="29">
        <v>315.39999999999998</v>
      </c>
      <c r="AU490" s="29">
        <v>285.5</v>
      </c>
      <c r="AV490" s="29">
        <v>295.60000000000002</v>
      </c>
      <c r="AW490" s="29">
        <v>333</v>
      </c>
      <c r="AX490" s="29">
        <v>367.7</v>
      </c>
      <c r="AY490" s="29">
        <f t="shared" si="15"/>
        <v>1.0508586091190208</v>
      </c>
      <c r="AZ490" s="29">
        <f t="shared" si="14"/>
        <v>0.56364068034136083</v>
      </c>
    </row>
    <row r="491" spans="1:52" x14ac:dyDescent="0.2">
      <c r="A491" s="47" t="s">
        <v>56</v>
      </c>
      <c r="B491" s="29" t="s">
        <v>561</v>
      </c>
      <c r="C491" s="29" t="s">
        <v>2711</v>
      </c>
      <c r="D491" s="29" t="s">
        <v>2712</v>
      </c>
      <c r="E491" s="29" t="s">
        <v>2713</v>
      </c>
      <c r="F491" s="29">
        <v>0.33135100000000001</v>
      </c>
      <c r="G491" s="29">
        <v>2.6059100000000002E-2</v>
      </c>
      <c r="H491" s="29">
        <v>1</v>
      </c>
      <c r="I491" s="29">
        <v>1</v>
      </c>
      <c r="J491" s="29">
        <v>1</v>
      </c>
      <c r="K491" s="29" t="s">
        <v>560</v>
      </c>
      <c r="L491" s="29" t="s">
        <v>2714</v>
      </c>
      <c r="M491" s="29">
        <v>0</v>
      </c>
      <c r="N491" s="29">
        <v>1895.0236199999999</v>
      </c>
      <c r="O491" s="29">
        <v>0</v>
      </c>
      <c r="P491" s="29">
        <v>79.5</v>
      </c>
      <c r="Q491" s="29">
        <v>93.7</v>
      </c>
      <c r="R491" s="29">
        <v>2.61</v>
      </c>
      <c r="S491" s="29">
        <v>14.72</v>
      </c>
      <c r="T491" s="29" t="s">
        <v>51</v>
      </c>
      <c r="U491" s="29" t="s">
        <v>50</v>
      </c>
      <c r="V491" s="29" t="s">
        <v>50</v>
      </c>
      <c r="W491" s="29" t="s">
        <v>50</v>
      </c>
      <c r="X491" s="29" t="s">
        <v>50</v>
      </c>
      <c r="Y491" s="29" t="s">
        <v>50</v>
      </c>
      <c r="Z491" s="29" t="s">
        <v>50</v>
      </c>
      <c r="AA491" s="29" t="s">
        <v>50</v>
      </c>
      <c r="AB491" s="29" t="s">
        <v>50</v>
      </c>
      <c r="AC491" s="29" t="s">
        <v>50</v>
      </c>
      <c r="AD491" s="29" t="s">
        <v>50</v>
      </c>
      <c r="AE491" s="29" t="s">
        <v>50</v>
      </c>
      <c r="AF491" s="29" t="s">
        <v>1003</v>
      </c>
      <c r="AG491" s="29">
        <v>14.66</v>
      </c>
      <c r="AH491" s="29">
        <v>14.66</v>
      </c>
      <c r="AI491" s="29">
        <v>8.3850000000000001E-3</v>
      </c>
      <c r="AJ491" s="29">
        <v>0.3145</v>
      </c>
      <c r="AK491" s="29">
        <v>0.13439999999999999</v>
      </c>
      <c r="AL491" s="29">
        <v>1</v>
      </c>
      <c r="AM491" s="29">
        <v>2.3199999999999998</v>
      </c>
      <c r="AN491" s="29">
        <v>5</v>
      </c>
      <c r="AO491" s="29">
        <v>75.5</v>
      </c>
      <c r="AP491" s="29">
        <v>77.8</v>
      </c>
      <c r="AQ491" s="29">
        <v>79.900000000000006</v>
      </c>
      <c r="AR491" s="29">
        <v>79.099999999999994</v>
      </c>
      <c r="AS491" s="29">
        <v>81.099999999999994</v>
      </c>
      <c r="AT491" s="29">
        <v>95.2</v>
      </c>
      <c r="AU491" s="29">
        <v>93.7</v>
      </c>
      <c r="AV491" s="29">
        <v>93.7</v>
      </c>
      <c r="AW491" s="29">
        <v>67.900000000000006</v>
      </c>
      <c r="AX491" s="29">
        <v>75.900000000000006</v>
      </c>
      <c r="AY491" s="29">
        <f t="shared" si="15"/>
        <v>1.0838840874428064</v>
      </c>
      <c r="AZ491" s="29">
        <f t="shared" si="14"/>
        <v>0.34631281732550501</v>
      </c>
    </row>
    <row r="492" spans="1:52" x14ac:dyDescent="0.2">
      <c r="A492" s="47" t="s">
        <v>56</v>
      </c>
      <c r="B492" s="29" t="s">
        <v>563</v>
      </c>
      <c r="C492" s="29" t="s">
        <v>2715</v>
      </c>
      <c r="D492" s="29" t="s">
        <v>2716</v>
      </c>
      <c r="E492" s="29" t="s">
        <v>2717</v>
      </c>
      <c r="F492" s="29">
        <v>0.36208499999999999</v>
      </c>
      <c r="G492" s="29">
        <v>2.9682099999999999E-2</v>
      </c>
      <c r="H492" s="29">
        <v>1</v>
      </c>
      <c r="I492" s="29">
        <v>5</v>
      </c>
      <c r="J492" s="29">
        <v>1</v>
      </c>
      <c r="K492" s="29" t="s">
        <v>562</v>
      </c>
      <c r="L492" s="29" t="s">
        <v>2718</v>
      </c>
      <c r="M492" s="29">
        <v>0</v>
      </c>
      <c r="N492" s="29">
        <v>2635.4131900000002</v>
      </c>
      <c r="O492" s="29">
        <v>0</v>
      </c>
      <c r="P492" s="29">
        <v>75.099999999999994</v>
      </c>
      <c r="Q492" s="29">
        <v>81.900000000000006</v>
      </c>
      <c r="R492" s="29">
        <v>11.21</v>
      </c>
      <c r="S492" s="29">
        <v>5.75</v>
      </c>
      <c r="T492" s="29" t="s">
        <v>51</v>
      </c>
      <c r="U492" s="29" t="s">
        <v>50</v>
      </c>
      <c r="V492" s="29" t="s">
        <v>50</v>
      </c>
      <c r="W492" s="29" t="s">
        <v>50</v>
      </c>
      <c r="X492" s="29" t="s">
        <v>50</v>
      </c>
      <c r="Y492" s="29" t="s">
        <v>50</v>
      </c>
      <c r="Z492" s="29" t="s">
        <v>50</v>
      </c>
      <c r="AA492" s="29" t="s">
        <v>50</v>
      </c>
      <c r="AB492" s="29" t="s">
        <v>50</v>
      </c>
      <c r="AC492" s="29" t="s">
        <v>50</v>
      </c>
      <c r="AD492" s="29" t="s">
        <v>50</v>
      </c>
      <c r="AE492" s="29" t="s">
        <v>973</v>
      </c>
      <c r="AF492" s="29" t="s">
        <v>50</v>
      </c>
      <c r="AG492" s="29" t="s">
        <v>51</v>
      </c>
      <c r="AH492" s="29">
        <v>2.38</v>
      </c>
      <c r="AI492" s="29" t="s">
        <v>51</v>
      </c>
      <c r="AJ492" s="29">
        <v>9.3939999999999996E-3</v>
      </c>
      <c r="AK492" s="29" t="s">
        <v>51</v>
      </c>
      <c r="AL492" s="29">
        <v>0.14499999999999999</v>
      </c>
      <c r="AM492" s="29">
        <v>2.77</v>
      </c>
      <c r="AN492" s="29" t="s">
        <v>51</v>
      </c>
      <c r="AO492" s="29">
        <v>61</v>
      </c>
      <c r="AP492" s="29">
        <v>73.5</v>
      </c>
      <c r="AQ492" s="29">
        <v>80.900000000000006</v>
      </c>
      <c r="AR492" s="29">
        <v>68</v>
      </c>
      <c r="AS492" s="29">
        <v>76.7</v>
      </c>
      <c r="AT492" s="29">
        <v>73.5</v>
      </c>
      <c r="AU492" s="29">
        <v>82.2</v>
      </c>
      <c r="AV492" s="29">
        <v>78.8</v>
      </c>
      <c r="AW492" s="29">
        <v>85.8</v>
      </c>
      <c r="AX492" s="29">
        <v>81.900000000000006</v>
      </c>
      <c r="AY492" s="29">
        <f t="shared" si="15"/>
        <v>1.1169119688975286</v>
      </c>
      <c r="AZ492" s="29">
        <f t="shared" si="14"/>
        <v>6.6326076891143781E-2</v>
      </c>
    </row>
    <row r="493" spans="1:52" x14ac:dyDescent="0.2">
      <c r="A493" s="47" t="s">
        <v>50</v>
      </c>
      <c r="B493" s="29" t="s">
        <v>565</v>
      </c>
      <c r="C493" s="29" t="s">
        <v>2719</v>
      </c>
      <c r="D493" s="29" t="s">
        <v>2720</v>
      </c>
      <c r="E493" s="29" t="s">
        <v>2721</v>
      </c>
      <c r="F493" s="29">
        <v>4.7910200000000001E-5</v>
      </c>
      <c r="G493" s="29">
        <v>0</v>
      </c>
      <c r="H493" s="29">
        <v>1</v>
      </c>
      <c r="I493" s="29">
        <v>1</v>
      </c>
      <c r="J493" s="29">
        <v>1</v>
      </c>
      <c r="K493" s="29" t="s">
        <v>564</v>
      </c>
      <c r="L493" s="29" t="s">
        <v>2722</v>
      </c>
      <c r="M493" s="29">
        <v>0</v>
      </c>
      <c r="N493" s="29">
        <v>4330.10329</v>
      </c>
      <c r="O493" s="29">
        <v>0</v>
      </c>
      <c r="P493" s="29">
        <v>67.8</v>
      </c>
      <c r="Q493" s="29">
        <v>62.6</v>
      </c>
      <c r="R493" s="29">
        <v>10.91</v>
      </c>
      <c r="S493" s="29">
        <v>7.17</v>
      </c>
      <c r="T493" s="29" t="s">
        <v>51</v>
      </c>
      <c r="U493" s="29" t="s">
        <v>50</v>
      </c>
      <c r="V493" s="29" t="s">
        <v>50</v>
      </c>
      <c r="W493" s="29" t="s">
        <v>50</v>
      </c>
      <c r="X493" s="29" t="s">
        <v>50</v>
      </c>
      <c r="Y493" s="29" t="s">
        <v>50</v>
      </c>
      <c r="Z493" s="29" t="s">
        <v>50</v>
      </c>
      <c r="AA493" s="29" t="s">
        <v>50</v>
      </c>
      <c r="AB493" s="29" t="s">
        <v>50</v>
      </c>
      <c r="AC493" s="29" t="s">
        <v>50</v>
      </c>
      <c r="AD493" s="29" t="s">
        <v>50</v>
      </c>
      <c r="AE493" s="29" t="s">
        <v>50</v>
      </c>
      <c r="AF493" s="29" t="s">
        <v>973</v>
      </c>
      <c r="AG493" s="29">
        <v>1.81</v>
      </c>
      <c r="AH493" s="29" t="s">
        <v>51</v>
      </c>
      <c r="AI493" s="29">
        <v>0</v>
      </c>
      <c r="AJ493" s="29" t="s">
        <v>51</v>
      </c>
      <c r="AK493" s="29">
        <v>6.5069999999999997E-6</v>
      </c>
      <c r="AL493" s="29" t="s">
        <v>51</v>
      </c>
      <c r="AM493" s="29" t="s">
        <v>51</v>
      </c>
      <c r="AN493" s="29">
        <v>11</v>
      </c>
      <c r="AO493" s="29">
        <v>71.5</v>
      </c>
      <c r="AP493" s="29">
        <v>54.7</v>
      </c>
      <c r="AQ493" s="29">
        <v>64.400000000000006</v>
      </c>
      <c r="AR493" s="29">
        <v>72.400000000000006</v>
      </c>
      <c r="AS493" s="29">
        <v>63.8</v>
      </c>
      <c r="AT493" s="29">
        <v>62.6</v>
      </c>
      <c r="AU493" s="29">
        <v>69.3</v>
      </c>
      <c r="AV493" s="29">
        <v>71.3</v>
      </c>
      <c r="AW493" s="29">
        <v>61.1</v>
      </c>
      <c r="AX493" s="29">
        <v>62.1</v>
      </c>
      <c r="AY493" s="29">
        <f t="shared" si="15"/>
        <v>0.99877600979192172</v>
      </c>
      <c r="AZ493" s="29">
        <f t="shared" si="14"/>
        <v>0.9876305924233737</v>
      </c>
    </row>
    <row r="494" spans="1:52" x14ac:dyDescent="0.2">
      <c r="A494" s="47" t="s">
        <v>50</v>
      </c>
      <c r="B494" s="29" t="s">
        <v>565</v>
      </c>
      <c r="C494" s="29" t="s">
        <v>2719</v>
      </c>
      <c r="D494" s="29" t="s">
        <v>2723</v>
      </c>
      <c r="E494" s="29" t="s">
        <v>2721</v>
      </c>
      <c r="F494" s="29">
        <v>4.4887599999999999E-6</v>
      </c>
      <c r="G494" s="29">
        <v>0</v>
      </c>
      <c r="H494" s="29">
        <v>1</v>
      </c>
      <c r="I494" s="29">
        <v>1</v>
      </c>
      <c r="J494" s="29">
        <v>1</v>
      </c>
      <c r="K494" s="29" t="s">
        <v>564</v>
      </c>
      <c r="L494" s="29" t="s">
        <v>2722</v>
      </c>
      <c r="M494" s="29">
        <v>0</v>
      </c>
      <c r="N494" s="29">
        <v>4329.1192700000001</v>
      </c>
      <c r="O494" s="29">
        <v>0</v>
      </c>
      <c r="P494" s="29">
        <v>85.7</v>
      </c>
      <c r="Q494" s="29">
        <v>91.8</v>
      </c>
      <c r="R494" s="29">
        <v>21.81</v>
      </c>
      <c r="S494" s="29">
        <v>11.25</v>
      </c>
      <c r="T494" s="29" t="s">
        <v>51</v>
      </c>
      <c r="U494" s="29" t="s">
        <v>50</v>
      </c>
      <c r="V494" s="29" t="s">
        <v>50</v>
      </c>
      <c r="W494" s="29" t="s">
        <v>50</v>
      </c>
      <c r="X494" s="29" t="s">
        <v>50</v>
      </c>
      <c r="Y494" s="29" t="s">
        <v>50</v>
      </c>
      <c r="Z494" s="29" t="s">
        <v>50</v>
      </c>
      <c r="AA494" s="29" t="s">
        <v>50</v>
      </c>
      <c r="AB494" s="29" t="s">
        <v>50</v>
      </c>
      <c r="AC494" s="29" t="s">
        <v>50</v>
      </c>
      <c r="AD494" s="29" t="s">
        <v>50</v>
      </c>
      <c r="AE494" s="29" t="s">
        <v>50</v>
      </c>
      <c r="AF494" s="29" t="s">
        <v>973</v>
      </c>
      <c r="AG494" s="29">
        <v>1.78</v>
      </c>
      <c r="AH494" s="29" t="s">
        <v>51</v>
      </c>
      <c r="AI494" s="29">
        <v>0</v>
      </c>
      <c r="AJ494" s="29" t="s">
        <v>51</v>
      </c>
      <c r="AK494" s="29">
        <v>4.5900000000000002E-7</v>
      </c>
      <c r="AL494" s="29" t="s">
        <v>51</v>
      </c>
      <c r="AM494" s="29" t="s">
        <v>51</v>
      </c>
      <c r="AN494" s="29">
        <v>66</v>
      </c>
      <c r="AO494" s="29">
        <v>61.2</v>
      </c>
      <c r="AP494" s="29">
        <v>109.8</v>
      </c>
      <c r="AQ494" s="29">
        <v>99.3</v>
      </c>
      <c r="AR494" s="29">
        <v>77.900000000000006</v>
      </c>
      <c r="AS494" s="29">
        <v>70.3</v>
      </c>
      <c r="AT494" s="29">
        <v>101.1</v>
      </c>
      <c r="AU494" s="29">
        <v>87.9</v>
      </c>
      <c r="AV494" s="29">
        <v>93.5</v>
      </c>
      <c r="AW494" s="29">
        <v>73.8</v>
      </c>
      <c r="AX494" s="29">
        <v>91.8</v>
      </c>
      <c r="AY494" s="29">
        <f t="shared" si="15"/>
        <v>1.0707287933094383</v>
      </c>
      <c r="AZ494" s="29">
        <f t="shared" si="14"/>
        <v>0.6182348394029733</v>
      </c>
    </row>
    <row r="495" spans="1:52" x14ac:dyDescent="0.2">
      <c r="A495" s="47" t="s">
        <v>50</v>
      </c>
      <c r="B495" s="29" t="s">
        <v>567</v>
      </c>
      <c r="C495" s="29" t="s">
        <v>2724</v>
      </c>
      <c r="D495" s="29" t="s">
        <v>2725</v>
      </c>
      <c r="E495" s="29" t="s">
        <v>2726</v>
      </c>
      <c r="F495" s="29">
        <v>0.115107</v>
      </c>
      <c r="G495" s="29">
        <v>8.3734299999999994E-3</v>
      </c>
      <c r="H495" s="29">
        <v>1</v>
      </c>
      <c r="I495" s="29">
        <v>1</v>
      </c>
      <c r="J495" s="29">
        <v>1</v>
      </c>
      <c r="K495" s="29" t="s">
        <v>566</v>
      </c>
      <c r="L495" s="29" t="s">
        <v>2727</v>
      </c>
      <c r="M495" s="29">
        <v>0</v>
      </c>
      <c r="N495" s="29">
        <v>3580.7728900000002</v>
      </c>
      <c r="O495" s="29">
        <v>0</v>
      </c>
      <c r="P495" s="29">
        <v>38.4</v>
      </c>
      <c r="Q495" s="29">
        <v>35.4</v>
      </c>
      <c r="R495" s="29">
        <v>9.6300000000000008</v>
      </c>
      <c r="S495" s="29">
        <v>9.9</v>
      </c>
      <c r="T495" s="29" t="s">
        <v>51</v>
      </c>
      <c r="U495" s="29" t="s">
        <v>50</v>
      </c>
      <c r="V495" s="29" t="s">
        <v>50</v>
      </c>
      <c r="W495" s="29" t="s">
        <v>50</v>
      </c>
      <c r="X495" s="29" t="s">
        <v>50</v>
      </c>
      <c r="Y495" s="29" t="s">
        <v>50</v>
      </c>
      <c r="Z495" s="29" t="s">
        <v>50</v>
      </c>
      <c r="AA495" s="29" t="s">
        <v>50</v>
      </c>
      <c r="AB495" s="29" t="s">
        <v>50</v>
      </c>
      <c r="AC495" s="29" t="s">
        <v>50</v>
      </c>
      <c r="AD495" s="29" t="s">
        <v>50</v>
      </c>
      <c r="AE495" s="29" t="s">
        <v>973</v>
      </c>
      <c r="AF495" s="29" t="s">
        <v>50</v>
      </c>
      <c r="AG495" s="29" t="s">
        <v>51</v>
      </c>
      <c r="AH495" s="29">
        <v>4.62</v>
      </c>
      <c r="AI495" s="29" t="s">
        <v>51</v>
      </c>
      <c r="AJ495" s="29">
        <v>2.4030000000000002E-3</v>
      </c>
      <c r="AK495" s="29" t="s">
        <v>51</v>
      </c>
      <c r="AL495" s="29">
        <v>3.107E-2</v>
      </c>
      <c r="AM495" s="29">
        <v>3.05</v>
      </c>
      <c r="AN495" s="29" t="s">
        <v>51</v>
      </c>
      <c r="AO495" s="29">
        <v>39.4</v>
      </c>
      <c r="AP495" s="29">
        <v>31.3</v>
      </c>
      <c r="AQ495" s="29">
        <v>39</v>
      </c>
      <c r="AR495" s="29">
        <v>38.9</v>
      </c>
      <c r="AS495" s="29">
        <v>37.9</v>
      </c>
      <c r="AT495" s="29">
        <v>37.700000000000003</v>
      </c>
      <c r="AU495" s="29">
        <v>34.299999999999997</v>
      </c>
      <c r="AV495" s="29">
        <v>40</v>
      </c>
      <c r="AW495" s="29">
        <v>35.4</v>
      </c>
      <c r="AX495" s="29">
        <v>30.6</v>
      </c>
      <c r="AY495" s="29">
        <f t="shared" si="15"/>
        <v>0.95442359249329767</v>
      </c>
      <c r="AZ495" s="29">
        <f t="shared" si="14"/>
        <v>0.39569199967198937</v>
      </c>
    </row>
    <row r="496" spans="1:52" x14ac:dyDescent="0.2">
      <c r="A496" s="47" t="s">
        <v>56</v>
      </c>
      <c r="B496" s="29" t="s">
        <v>567</v>
      </c>
      <c r="C496" s="29" t="s">
        <v>2724</v>
      </c>
      <c r="D496" s="29" t="s">
        <v>2728</v>
      </c>
      <c r="E496" s="29" t="s">
        <v>2726</v>
      </c>
      <c r="F496" s="29">
        <v>0.250691</v>
      </c>
      <c r="G496" s="29">
        <v>1.87429E-2</v>
      </c>
      <c r="H496" s="29">
        <v>1</v>
      </c>
      <c r="I496" s="29">
        <v>1</v>
      </c>
      <c r="J496" s="29">
        <v>1</v>
      </c>
      <c r="K496" s="29" t="s">
        <v>566</v>
      </c>
      <c r="L496" s="29" t="s">
        <v>2727</v>
      </c>
      <c r="M496" s="29">
        <v>0</v>
      </c>
      <c r="N496" s="29">
        <v>3579.7888800000001</v>
      </c>
      <c r="O496" s="29">
        <v>0</v>
      </c>
      <c r="P496" s="29" t="s">
        <v>51</v>
      </c>
      <c r="Q496" s="29" t="s">
        <v>51</v>
      </c>
      <c r="R496" s="29" t="s">
        <v>51</v>
      </c>
      <c r="S496" s="29" t="s">
        <v>51</v>
      </c>
      <c r="T496" s="29" t="s">
        <v>982</v>
      </c>
      <c r="U496" s="29" t="s">
        <v>50</v>
      </c>
      <c r="V496" s="29" t="s">
        <v>50</v>
      </c>
      <c r="W496" s="29" t="s">
        <v>50</v>
      </c>
      <c r="X496" s="29" t="s">
        <v>50</v>
      </c>
      <c r="Y496" s="29" t="s">
        <v>50</v>
      </c>
      <c r="Z496" s="29" t="s">
        <v>50</v>
      </c>
      <c r="AA496" s="29" t="s">
        <v>50</v>
      </c>
      <c r="AB496" s="29" t="s">
        <v>50</v>
      </c>
      <c r="AC496" s="29" t="s">
        <v>50</v>
      </c>
      <c r="AD496" s="29" t="s">
        <v>50</v>
      </c>
      <c r="AE496" s="29" t="s">
        <v>973</v>
      </c>
      <c r="AF496" s="29" t="s">
        <v>50</v>
      </c>
      <c r="AG496" s="29" t="s">
        <v>51</v>
      </c>
      <c r="AH496" s="29">
        <v>1.05</v>
      </c>
      <c r="AI496" s="29" t="s">
        <v>51</v>
      </c>
      <c r="AJ496" s="29">
        <v>5.9030000000000003E-3</v>
      </c>
      <c r="AK496" s="29" t="s">
        <v>51</v>
      </c>
      <c r="AL496" s="29">
        <v>8.6190000000000003E-2</v>
      </c>
      <c r="AM496" s="29">
        <v>2.8</v>
      </c>
      <c r="AN496" s="29" t="s">
        <v>51</v>
      </c>
      <c r="AO496" s="29" t="s">
        <v>51</v>
      </c>
      <c r="AP496" s="29" t="s">
        <v>51</v>
      </c>
      <c r="AQ496" s="29" t="s">
        <v>51</v>
      </c>
      <c r="AR496" s="29" t="s">
        <v>51</v>
      </c>
      <c r="AS496" s="29" t="s">
        <v>51</v>
      </c>
      <c r="AT496" s="29" t="s">
        <v>51</v>
      </c>
      <c r="AU496" s="29" t="s">
        <v>51</v>
      </c>
      <c r="AV496" s="29" t="s">
        <v>51</v>
      </c>
      <c r="AW496" s="29" t="s">
        <v>51</v>
      </c>
      <c r="AX496" s="29" t="s">
        <v>51</v>
      </c>
      <c r="AY496" s="29" t="e">
        <f t="shared" si="15"/>
        <v>#DIV/0!</v>
      </c>
      <c r="AZ496" s="29" t="e">
        <f t="shared" si="14"/>
        <v>#DIV/0!</v>
      </c>
    </row>
    <row r="497" spans="1:52" x14ac:dyDescent="0.2">
      <c r="A497" s="47" t="s">
        <v>56</v>
      </c>
      <c r="B497" s="29" t="s">
        <v>569</v>
      </c>
      <c r="C497" s="29" t="s">
        <v>2729</v>
      </c>
      <c r="D497" s="29" t="s">
        <v>2730</v>
      </c>
      <c r="E497" s="29" t="s">
        <v>2731</v>
      </c>
      <c r="F497" s="29">
        <v>0.32502399999999998</v>
      </c>
      <c r="G497" s="29">
        <v>2.5248300000000001E-2</v>
      </c>
      <c r="H497" s="29">
        <v>1</v>
      </c>
      <c r="I497" s="29">
        <v>1</v>
      </c>
      <c r="J497" s="29">
        <v>1</v>
      </c>
      <c r="K497" s="29" t="s">
        <v>568</v>
      </c>
      <c r="L497" s="29" t="s">
        <v>2732</v>
      </c>
      <c r="M497" s="29">
        <v>0</v>
      </c>
      <c r="N497" s="29">
        <v>2312.3022900000001</v>
      </c>
      <c r="O497" s="29">
        <v>0</v>
      </c>
      <c r="P497" s="29">
        <v>233.2</v>
      </c>
      <c r="Q497" s="29">
        <v>240.6</v>
      </c>
      <c r="R497" s="29">
        <v>10.3</v>
      </c>
      <c r="S497" s="29">
        <v>19.41</v>
      </c>
      <c r="T497" s="29" t="s">
        <v>51</v>
      </c>
      <c r="U497" s="29" t="s">
        <v>50</v>
      </c>
      <c r="V497" s="29" t="s">
        <v>50</v>
      </c>
      <c r="W497" s="29" t="s">
        <v>50</v>
      </c>
      <c r="X497" s="29" t="s">
        <v>50</v>
      </c>
      <c r="Y497" s="29" t="s">
        <v>50</v>
      </c>
      <c r="Z497" s="29" t="s">
        <v>50</v>
      </c>
      <c r="AA497" s="29" t="s">
        <v>50</v>
      </c>
      <c r="AB497" s="29" t="s">
        <v>50</v>
      </c>
      <c r="AC497" s="29" t="s">
        <v>50</v>
      </c>
      <c r="AD497" s="29" t="s">
        <v>50</v>
      </c>
      <c r="AE497" s="29" t="s">
        <v>50</v>
      </c>
      <c r="AF497" s="29" t="s">
        <v>973</v>
      </c>
      <c r="AG497" s="29">
        <v>10.91</v>
      </c>
      <c r="AH497" s="29" t="s">
        <v>51</v>
      </c>
      <c r="AI497" s="29">
        <v>8.1580000000000003E-3</v>
      </c>
      <c r="AJ497" s="29" t="s">
        <v>51</v>
      </c>
      <c r="AK497" s="29">
        <v>0.1318</v>
      </c>
      <c r="AL497" s="29" t="s">
        <v>51</v>
      </c>
      <c r="AM497" s="29" t="s">
        <v>51</v>
      </c>
      <c r="AN497" s="29">
        <v>1</v>
      </c>
      <c r="AO497" s="29">
        <v>201</v>
      </c>
      <c r="AP497" s="29">
        <v>237.6</v>
      </c>
      <c r="AQ497" s="29">
        <v>253.6</v>
      </c>
      <c r="AR497" s="29">
        <v>201.3</v>
      </c>
      <c r="AS497" s="29">
        <v>228.8</v>
      </c>
      <c r="AT497" s="29">
        <v>315.39999999999998</v>
      </c>
      <c r="AU497" s="29">
        <v>183.4</v>
      </c>
      <c r="AV497" s="29">
        <v>240.6</v>
      </c>
      <c r="AW497" s="29">
        <v>257.5</v>
      </c>
      <c r="AX497" s="29">
        <v>231.7</v>
      </c>
      <c r="AY497" s="29">
        <f t="shared" si="15"/>
        <v>1.0947162077875789</v>
      </c>
      <c r="AZ497" s="29">
        <f t="shared" si="14"/>
        <v>0.50745967788551083</v>
      </c>
    </row>
    <row r="498" spans="1:52" x14ac:dyDescent="0.2">
      <c r="A498" s="47" t="s">
        <v>56</v>
      </c>
      <c r="B498" s="29" t="s">
        <v>571</v>
      </c>
      <c r="C498" s="29" t="s">
        <v>2733</v>
      </c>
      <c r="D498" s="29" t="s">
        <v>1118</v>
      </c>
      <c r="E498" s="29" t="s">
        <v>2734</v>
      </c>
      <c r="F498" s="29">
        <v>0.49985299999999999</v>
      </c>
      <c r="G498" s="29">
        <v>4.8114900000000002E-2</v>
      </c>
      <c r="H498" s="29">
        <v>1</v>
      </c>
      <c r="I498" s="29">
        <v>1</v>
      </c>
      <c r="J498" s="29">
        <v>1</v>
      </c>
      <c r="K498" s="29" t="s">
        <v>570</v>
      </c>
      <c r="L498" s="29" t="s">
        <v>2735</v>
      </c>
      <c r="M498" s="29">
        <v>0</v>
      </c>
      <c r="N498" s="29">
        <v>1480.8069599999999</v>
      </c>
      <c r="O498" s="29">
        <v>0</v>
      </c>
      <c r="P498" s="29" t="s">
        <v>51</v>
      </c>
      <c r="Q498" s="29" t="s">
        <v>51</v>
      </c>
      <c r="R498" s="29" t="s">
        <v>51</v>
      </c>
      <c r="S498" s="29" t="s">
        <v>51</v>
      </c>
      <c r="T498" s="29" t="s">
        <v>982</v>
      </c>
      <c r="U498" s="29" t="s">
        <v>56</v>
      </c>
      <c r="V498" s="29" t="s">
        <v>56</v>
      </c>
      <c r="W498" s="29" t="s">
        <v>56</v>
      </c>
      <c r="X498" s="29" t="s">
        <v>56</v>
      </c>
      <c r="Y498" s="29" t="s">
        <v>56</v>
      </c>
      <c r="Z498" s="29" t="s">
        <v>56</v>
      </c>
      <c r="AA498" s="29" t="s">
        <v>56</v>
      </c>
      <c r="AB498" s="29" t="s">
        <v>56</v>
      </c>
      <c r="AC498" s="29" t="s">
        <v>56</v>
      </c>
      <c r="AD498" s="29" t="s">
        <v>56</v>
      </c>
      <c r="AE498" s="29" t="s">
        <v>56</v>
      </c>
      <c r="AF498" s="29" t="s">
        <v>973</v>
      </c>
      <c r="AG498" s="29">
        <v>-8.49</v>
      </c>
      <c r="AH498" s="29" t="s">
        <v>51</v>
      </c>
      <c r="AI498" s="29">
        <v>1.559E-2</v>
      </c>
      <c r="AJ498" s="29" t="s">
        <v>51</v>
      </c>
      <c r="AK498" s="29">
        <v>0.21299999999999999</v>
      </c>
      <c r="AL498" s="29" t="s">
        <v>51</v>
      </c>
      <c r="AM498" s="29" t="s">
        <v>51</v>
      </c>
      <c r="AN498" s="29">
        <v>3</v>
      </c>
      <c r="AO498" s="29" t="s">
        <v>51</v>
      </c>
      <c r="AP498" s="29" t="s">
        <v>51</v>
      </c>
      <c r="AQ498" s="29" t="s">
        <v>51</v>
      </c>
      <c r="AR498" s="29" t="s">
        <v>51</v>
      </c>
      <c r="AS498" s="29" t="s">
        <v>51</v>
      </c>
      <c r="AT498" s="29" t="s">
        <v>51</v>
      </c>
      <c r="AU498" s="29" t="s">
        <v>51</v>
      </c>
      <c r="AV498" s="29" t="s">
        <v>51</v>
      </c>
      <c r="AW498" s="29" t="s">
        <v>51</v>
      </c>
      <c r="AX498" s="29" t="s">
        <v>51</v>
      </c>
      <c r="AY498" s="29" t="e">
        <f t="shared" si="15"/>
        <v>#DIV/0!</v>
      </c>
      <c r="AZ498" s="29" t="e">
        <f t="shared" si="14"/>
        <v>#DIV/0!</v>
      </c>
    </row>
    <row r="499" spans="1:52" x14ac:dyDescent="0.2">
      <c r="A499" s="47" t="s">
        <v>56</v>
      </c>
      <c r="B499" s="29" t="s">
        <v>573</v>
      </c>
      <c r="C499" s="29" t="s">
        <v>2736</v>
      </c>
      <c r="D499" s="29" t="s">
        <v>2737</v>
      </c>
      <c r="E499" s="29" t="s">
        <v>2738</v>
      </c>
      <c r="F499" s="29">
        <v>0.348667</v>
      </c>
      <c r="G499" s="29">
        <v>2.8296700000000001E-2</v>
      </c>
      <c r="H499" s="29">
        <v>1</v>
      </c>
      <c r="I499" s="29">
        <v>5</v>
      </c>
      <c r="J499" s="29">
        <v>2</v>
      </c>
      <c r="K499" s="29" t="s">
        <v>572</v>
      </c>
      <c r="L499" s="29" t="s">
        <v>2739</v>
      </c>
      <c r="M499" s="29">
        <v>0</v>
      </c>
      <c r="N499" s="29">
        <v>1483.83177</v>
      </c>
      <c r="O499" s="29">
        <v>0</v>
      </c>
      <c r="P499" s="29">
        <v>132.4</v>
      </c>
      <c r="Q499" s="29">
        <v>131.19999999999999</v>
      </c>
      <c r="R499" s="29">
        <v>5.21</v>
      </c>
      <c r="S499" s="29">
        <v>14.4</v>
      </c>
      <c r="T499" s="29" t="s">
        <v>51</v>
      </c>
      <c r="U499" s="29" t="s">
        <v>50</v>
      </c>
      <c r="V499" s="29" t="s">
        <v>50</v>
      </c>
      <c r="W499" s="29" t="s">
        <v>50</v>
      </c>
      <c r="X499" s="29" t="s">
        <v>50</v>
      </c>
      <c r="Y499" s="29" t="s">
        <v>50</v>
      </c>
      <c r="Z499" s="29" t="s">
        <v>50</v>
      </c>
      <c r="AA499" s="29" t="s">
        <v>50</v>
      </c>
      <c r="AB499" s="29" t="s">
        <v>50</v>
      </c>
      <c r="AC499" s="29" t="s">
        <v>50</v>
      </c>
      <c r="AD499" s="29" t="s">
        <v>50</v>
      </c>
      <c r="AE499" s="29" t="s">
        <v>56</v>
      </c>
      <c r="AF499" s="29" t="s">
        <v>50</v>
      </c>
      <c r="AG499" s="29">
        <v>0.53</v>
      </c>
      <c r="AH499" s="29">
        <v>0.53</v>
      </c>
      <c r="AI499" s="29">
        <v>2.2759999999999999E-2</v>
      </c>
      <c r="AJ499" s="29">
        <v>9.0119999999999992E-3</v>
      </c>
      <c r="AK499" s="29">
        <v>0.28739999999999999</v>
      </c>
      <c r="AL499" s="29">
        <v>0.13780000000000001</v>
      </c>
      <c r="AM499" s="29">
        <v>2.29</v>
      </c>
      <c r="AN499" s="29">
        <v>6</v>
      </c>
      <c r="AO499" s="29">
        <v>126.4</v>
      </c>
      <c r="AP499" s="29">
        <v>126.3</v>
      </c>
      <c r="AQ499" s="29">
        <v>140.19999999999999</v>
      </c>
      <c r="AR499" s="29">
        <v>130.30000000000001</v>
      </c>
      <c r="AS499" s="29">
        <v>142.6</v>
      </c>
      <c r="AT499" s="29">
        <v>129.1</v>
      </c>
      <c r="AU499" s="29">
        <v>116.7</v>
      </c>
      <c r="AV499" s="29">
        <v>131.19999999999999</v>
      </c>
      <c r="AW499" s="29">
        <v>146</v>
      </c>
      <c r="AX499" s="29">
        <v>168.8</v>
      </c>
      <c r="AY499" s="29">
        <f t="shared" si="15"/>
        <v>1.0390507659957942</v>
      </c>
      <c r="AZ499" s="29">
        <f t="shared" si="14"/>
        <v>0.49845127572086367</v>
      </c>
    </row>
    <row r="500" spans="1:52" x14ac:dyDescent="0.2">
      <c r="A500" s="47" t="s">
        <v>56</v>
      </c>
      <c r="B500" s="29" t="s">
        <v>575</v>
      </c>
      <c r="C500" s="29" t="s">
        <v>2740</v>
      </c>
      <c r="D500" s="29" t="s">
        <v>1251</v>
      </c>
      <c r="E500" s="29" t="s">
        <v>2741</v>
      </c>
      <c r="F500" s="29">
        <v>0.49421700000000002</v>
      </c>
      <c r="G500" s="29">
        <v>4.7426200000000002E-2</v>
      </c>
      <c r="H500" s="29">
        <v>1</v>
      </c>
      <c r="I500" s="29">
        <v>1</v>
      </c>
      <c r="J500" s="29">
        <v>4</v>
      </c>
      <c r="K500" s="29" t="s">
        <v>574</v>
      </c>
      <c r="L500" s="29" t="s">
        <v>2742</v>
      </c>
      <c r="M500" s="29">
        <v>0</v>
      </c>
      <c r="N500" s="29">
        <v>987.54206999999997</v>
      </c>
      <c r="O500" s="29">
        <v>0</v>
      </c>
      <c r="P500" s="29">
        <v>319.89999999999998</v>
      </c>
      <c r="Q500" s="29">
        <v>286.5</v>
      </c>
      <c r="R500" s="29">
        <v>10.26</v>
      </c>
      <c r="S500" s="29">
        <v>7.38</v>
      </c>
      <c r="T500" s="29" t="s">
        <v>51</v>
      </c>
      <c r="U500" s="29" t="s">
        <v>56</v>
      </c>
      <c r="V500" s="29" t="s">
        <v>56</v>
      </c>
      <c r="W500" s="29" t="s">
        <v>56</v>
      </c>
      <c r="X500" s="29" t="s">
        <v>56</v>
      </c>
      <c r="Y500" s="29" t="s">
        <v>56</v>
      </c>
      <c r="Z500" s="29" t="s">
        <v>56</v>
      </c>
      <c r="AA500" s="29" t="s">
        <v>56</v>
      </c>
      <c r="AB500" s="29" t="s">
        <v>56</v>
      </c>
      <c r="AC500" s="29" t="s">
        <v>56</v>
      </c>
      <c r="AD500" s="29" t="s">
        <v>56</v>
      </c>
      <c r="AE500" s="29" t="s">
        <v>56</v>
      </c>
      <c r="AF500" s="29" t="s">
        <v>973</v>
      </c>
      <c r="AG500" s="29">
        <v>-0.49</v>
      </c>
      <c r="AH500" s="29" t="s">
        <v>51</v>
      </c>
      <c r="AI500" s="29">
        <v>1.5310000000000001E-2</v>
      </c>
      <c r="AJ500" s="29" t="s">
        <v>51</v>
      </c>
      <c r="AK500" s="29">
        <v>0.20960000000000001</v>
      </c>
      <c r="AL500" s="29" t="s">
        <v>51</v>
      </c>
      <c r="AM500" s="29" t="s">
        <v>51</v>
      </c>
      <c r="AN500" s="29">
        <v>24</v>
      </c>
      <c r="AO500" s="29">
        <v>328.6</v>
      </c>
      <c r="AP500" s="29">
        <v>319.89999999999998</v>
      </c>
      <c r="AQ500" s="29">
        <v>281.8</v>
      </c>
      <c r="AR500" s="29">
        <v>342.3</v>
      </c>
      <c r="AS500" s="29">
        <v>319.8</v>
      </c>
      <c r="AT500" s="29">
        <v>277.89999999999998</v>
      </c>
      <c r="AU500" s="29">
        <v>293.39999999999998</v>
      </c>
      <c r="AV500" s="29">
        <v>286.5</v>
      </c>
      <c r="AW500" s="29">
        <v>287.8</v>
      </c>
      <c r="AX500" s="29">
        <v>242.3</v>
      </c>
      <c r="AY500" s="29">
        <f t="shared" si="15"/>
        <v>0.8715774930921879</v>
      </c>
      <c r="AZ500" s="29">
        <f t="shared" si="14"/>
        <v>4.297735003867742E-2</v>
      </c>
    </row>
    <row r="501" spans="1:52" x14ac:dyDescent="0.2">
      <c r="A501" s="47" t="s">
        <v>56</v>
      </c>
      <c r="B501" s="29" t="s">
        <v>577</v>
      </c>
      <c r="C501" s="29" t="s">
        <v>2743</v>
      </c>
      <c r="D501" s="29" t="s">
        <v>2744</v>
      </c>
      <c r="E501" s="29" t="s">
        <v>2745</v>
      </c>
      <c r="F501" s="29">
        <v>0.38291399999999998</v>
      </c>
      <c r="G501" s="29">
        <v>3.2056000000000001E-2</v>
      </c>
      <c r="H501" s="29">
        <v>1</v>
      </c>
      <c r="I501" s="29">
        <v>3</v>
      </c>
      <c r="J501" s="29">
        <v>1</v>
      </c>
      <c r="K501" s="29" t="s">
        <v>576</v>
      </c>
      <c r="L501" s="29" t="s">
        <v>2746</v>
      </c>
      <c r="M501" s="29">
        <v>0</v>
      </c>
      <c r="N501" s="29">
        <v>1989.10169</v>
      </c>
      <c r="O501" s="29">
        <v>0</v>
      </c>
      <c r="P501" s="29">
        <v>132.6</v>
      </c>
      <c r="Q501" s="29">
        <v>148.69999999999999</v>
      </c>
      <c r="R501" s="29">
        <v>6.59</v>
      </c>
      <c r="S501" s="29">
        <v>9.67</v>
      </c>
      <c r="T501" s="29" t="s">
        <v>51</v>
      </c>
      <c r="U501" s="29" t="s">
        <v>56</v>
      </c>
      <c r="V501" s="29" t="s">
        <v>56</v>
      </c>
      <c r="W501" s="29" t="s">
        <v>56</v>
      </c>
      <c r="X501" s="29" t="s">
        <v>56</v>
      </c>
      <c r="Y501" s="29" t="s">
        <v>56</v>
      </c>
      <c r="Z501" s="29" t="s">
        <v>56</v>
      </c>
      <c r="AA501" s="29" t="s">
        <v>56</v>
      </c>
      <c r="AB501" s="29" t="s">
        <v>56</v>
      </c>
      <c r="AC501" s="29" t="s">
        <v>56</v>
      </c>
      <c r="AD501" s="29" t="s">
        <v>56</v>
      </c>
      <c r="AE501" s="29" t="s">
        <v>973</v>
      </c>
      <c r="AF501" s="29" t="s">
        <v>56</v>
      </c>
      <c r="AG501" s="29" t="s">
        <v>51</v>
      </c>
      <c r="AH501" s="29">
        <v>-6.73</v>
      </c>
      <c r="AI501" s="29" t="s">
        <v>51</v>
      </c>
      <c r="AJ501" s="29">
        <v>1.022E-2</v>
      </c>
      <c r="AK501" s="29" t="s">
        <v>51</v>
      </c>
      <c r="AL501" s="29">
        <v>0.15620000000000001</v>
      </c>
      <c r="AM501" s="29">
        <v>1.8</v>
      </c>
      <c r="AN501" s="29" t="s">
        <v>51</v>
      </c>
      <c r="AO501" s="29">
        <v>123.8</v>
      </c>
      <c r="AP501" s="29">
        <v>148.5</v>
      </c>
      <c r="AQ501" s="29">
        <v>134.1</v>
      </c>
      <c r="AR501" s="29">
        <v>125.7</v>
      </c>
      <c r="AS501" s="29">
        <v>133.5</v>
      </c>
      <c r="AT501" s="29">
        <v>164.2</v>
      </c>
      <c r="AU501" s="29">
        <v>147.6</v>
      </c>
      <c r="AV501" s="29">
        <v>125.4</v>
      </c>
      <c r="AW501" s="29">
        <v>148.69999999999999</v>
      </c>
      <c r="AX501" s="29">
        <v>154.69999999999999</v>
      </c>
      <c r="AY501" s="29">
        <f t="shared" si="15"/>
        <v>1.1126802884615383</v>
      </c>
      <c r="AZ501" s="29">
        <f t="shared" si="14"/>
        <v>0.16488094991698704</v>
      </c>
    </row>
    <row r="502" spans="1:52" x14ac:dyDescent="0.2">
      <c r="A502" s="47" t="s">
        <v>50</v>
      </c>
      <c r="B502" s="29" t="s">
        <v>579</v>
      </c>
      <c r="C502" s="29" t="s">
        <v>2747</v>
      </c>
      <c r="D502" s="29" t="s">
        <v>2748</v>
      </c>
      <c r="E502" s="29" t="s">
        <v>2749</v>
      </c>
      <c r="F502" s="29">
        <v>9.5389100000000001E-4</v>
      </c>
      <c r="G502" s="29">
        <v>5.0395100000000001E-5</v>
      </c>
      <c r="H502" s="29">
        <v>1</v>
      </c>
      <c r="I502" s="29">
        <v>2</v>
      </c>
      <c r="J502" s="29">
        <v>2</v>
      </c>
      <c r="K502" s="29" t="s">
        <v>578</v>
      </c>
      <c r="L502" s="29" t="s">
        <v>2750</v>
      </c>
      <c r="M502" s="29">
        <v>1</v>
      </c>
      <c r="N502" s="29">
        <v>2618.4981400000001</v>
      </c>
      <c r="O502" s="29">
        <v>0</v>
      </c>
      <c r="P502" s="29">
        <v>58</v>
      </c>
      <c r="Q502" s="29">
        <v>46</v>
      </c>
      <c r="R502" s="29">
        <v>7.4</v>
      </c>
      <c r="S502" s="29">
        <v>13.57</v>
      </c>
      <c r="T502" s="29" t="s">
        <v>51</v>
      </c>
      <c r="U502" s="29" t="s">
        <v>50</v>
      </c>
      <c r="V502" s="29" t="s">
        <v>50</v>
      </c>
      <c r="W502" s="29" t="s">
        <v>50</v>
      </c>
      <c r="X502" s="29" t="s">
        <v>50</v>
      </c>
      <c r="Y502" s="29" t="s">
        <v>50</v>
      </c>
      <c r="Z502" s="29" t="s">
        <v>50</v>
      </c>
      <c r="AA502" s="29" t="s">
        <v>50</v>
      </c>
      <c r="AB502" s="29" t="s">
        <v>50</v>
      </c>
      <c r="AC502" s="29" t="s">
        <v>50</v>
      </c>
      <c r="AD502" s="29" t="s">
        <v>50</v>
      </c>
      <c r="AE502" s="29" t="s">
        <v>50</v>
      </c>
      <c r="AF502" s="29" t="s">
        <v>50</v>
      </c>
      <c r="AG502" s="29">
        <v>0.56000000000000005</v>
      </c>
      <c r="AH502" s="29">
        <v>0.56000000000000005</v>
      </c>
      <c r="AI502" s="29">
        <v>2.781E-5</v>
      </c>
      <c r="AJ502" s="29">
        <v>1.1960000000000001E-5</v>
      </c>
      <c r="AK502" s="29">
        <v>3.0420000000000002E-4</v>
      </c>
      <c r="AL502" s="29">
        <v>9.9199999999999999E-5</v>
      </c>
      <c r="AM502" s="29">
        <v>5.48</v>
      </c>
      <c r="AN502" s="29">
        <v>16</v>
      </c>
      <c r="AO502" s="29">
        <v>57.2</v>
      </c>
      <c r="AP502" s="29">
        <v>59.2</v>
      </c>
      <c r="AQ502" s="29">
        <v>55.5</v>
      </c>
      <c r="AR502" s="29">
        <v>62.1</v>
      </c>
      <c r="AS502" s="29">
        <v>58.7</v>
      </c>
      <c r="AT502" s="29">
        <v>43.5</v>
      </c>
      <c r="AU502" s="29">
        <v>39.6</v>
      </c>
      <c r="AV502" s="29">
        <v>46</v>
      </c>
      <c r="AW502" s="29">
        <v>51.2</v>
      </c>
      <c r="AX502" s="29">
        <v>56</v>
      </c>
      <c r="AY502" s="29">
        <f t="shared" si="15"/>
        <v>0.80731124017765643</v>
      </c>
      <c r="AZ502" s="29">
        <f t="shared" si="14"/>
        <v>1.495577743135465E-2</v>
      </c>
    </row>
    <row r="503" spans="1:52" x14ac:dyDescent="0.2">
      <c r="A503" s="47" t="s">
        <v>56</v>
      </c>
      <c r="B503" s="29" t="s">
        <v>579</v>
      </c>
      <c r="C503" s="29" t="s">
        <v>2751</v>
      </c>
      <c r="D503" s="29" t="s">
        <v>2752</v>
      </c>
      <c r="E503" s="29" t="s">
        <v>2753</v>
      </c>
      <c r="F503" s="29">
        <v>0.18582000000000001</v>
      </c>
      <c r="G503" s="29">
        <v>1.32596E-2</v>
      </c>
      <c r="H503" s="29">
        <v>1</v>
      </c>
      <c r="I503" s="29">
        <v>2</v>
      </c>
      <c r="J503" s="29">
        <v>5</v>
      </c>
      <c r="K503" s="29" t="s">
        <v>578</v>
      </c>
      <c r="L503" s="29" t="s">
        <v>2754</v>
      </c>
      <c r="M503" s="29">
        <v>1</v>
      </c>
      <c r="N503" s="29">
        <v>2034.1474700000001</v>
      </c>
      <c r="O503" s="29">
        <v>0</v>
      </c>
      <c r="P503" s="29">
        <v>538.29999999999995</v>
      </c>
      <c r="Q503" s="29">
        <v>519.79999999999995</v>
      </c>
      <c r="R503" s="29">
        <v>8.86</v>
      </c>
      <c r="S503" s="29">
        <v>9.82</v>
      </c>
      <c r="T503" s="29" t="s">
        <v>51</v>
      </c>
      <c r="U503" s="29" t="s">
        <v>50</v>
      </c>
      <c r="V503" s="29" t="s">
        <v>50</v>
      </c>
      <c r="W503" s="29" t="s">
        <v>50</v>
      </c>
      <c r="X503" s="29" t="s">
        <v>50</v>
      </c>
      <c r="Y503" s="29" t="s">
        <v>50</v>
      </c>
      <c r="Z503" s="29" t="s">
        <v>50</v>
      </c>
      <c r="AA503" s="29" t="s">
        <v>50</v>
      </c>
      <c r="AB503" s="29" t="s">
        <v>50</v>
      </c>
      <c r="AC503" s="29" t="s">
        <v>50</v>
      </c>
      <c r="AD503" s="29" t="s">
        <v>50</v>
      </c>
      <c r="AE503" s="29" t="s">
        <v>973</v>
      </c>
      <c r="AF503" s="29" t="s">
        <v>50</v>
      </c>
      <c r="AG503" s="29" t="s">
        <v>51</v>
      </c>
      <c r="AH503" s="29">
        <v>-1.53</v>
      </c>
      <c r="AI503" s="29" t="s">
        <v>51</v>
      </c>
      <c r="AJ503" s="29">
        <v>7.6229999999999996E-3</v>
      </c>
      <c r="AK503" s="29" t="s">
        <v>51</v>
      </c>
      <c r="AL503" s="29">
        <v>0.1176</v>
      </c>
      <c r="AM503" s="29">
        <v>3.73</v>
      </c>
      <c r="AN503" s="29" t="s">
        <v>51</v>
      </c>
      <c r="AO503" s="29">
        <v>520.6</v>
      </c>
      <c r="AP503" s="29">
        <v>520.5</v>
      </c>
      <c r="AQ503" s="29">
        <v>586.1</v>
      </c>
      <c r="AR503" s="29">
        <v>472.9</v>
      </c>
      <c r="AS503" s="29">
        <v>603</v>
      </c>
      <c r="AT503" s="29">
        <v>580.70000000000005</v>
      </c>
      <c r="AU503" s="29">
        <v>464.4</v>
      </c>
      <c r="AV503" s="29">
        <v>588.4</v>
      </c>
      <c r="AW503" s="29">
        <v>519.79999999999995</v>
      </c>
      <c r="AX503" s="29">
        <v>506.6</v>
      </c>
      <c r="AY503" s="29">
        <f t="shared" si="15"/>
        <v>0.98401834930265253</v>
      </c>
      <c r="AZ503" s="29">
        <f t="shared" si="14"/>
        <v>0.78698772048006804</v>
      </c>
    </row>
    <row r="504" spans="1:52" x14ac:dyDescent="0.2">
      <c r="A504" s="47" t="s">
        <v>50</v>
      </c>
      <c r="B504" s="29" t="s">
        <v>579</v>
      </c>
      <c r="C504" s="29" t="s">
        <v>2755</v>
      </c>
      <c r="D504" s="29" t="s">
        <v>2756</v>
      </c>
      <c r="E504" s="29" t="s">
        <v>2749</v>
      </c>
      <c r="F504" s="29">
        <v>4.3630300000000001E-5</v>
      </c>
      <c r="G504" s="29">
        <v>0</v>
      </c>
      <c r="H504" s="29">
        <v>1</v>
      </c>
      <c r="I504" s="29">
        <v>2</v>
      </c>
      <c r="J504" s="29">
        <v>4</v>
      </c>
      <c r="K504" s="29" t="s">
        <v>578</v>
      </c>
      <c r="L504" s="29" t="s">
        <v>2757</v>
      </c>
      <c r="M504" s="29">
        <v>0</v>
      </c>
      <c r="N504" s="29">
        <v>2261.2402499999998</v>
      </c>
      <c r="O504" s="29">
        <v>0</v>
      </c>
      <c r="P504" s="29">
        <v>123</v>
      </c>
      <c r="Q504" s="29">
        <v>103.2</v>
      </c>
      <c r="R504" s="29">
        <v>17.100000000000001</v>
      </c>
      <c r="S504" s="29">
        <v>15.35</v>
      </c>
      <c r="T504" s="29" t="s">
        <v>51</v>
      </c>
      <c r="U504" s="29" t="s">
        <v>50</v>
      </c>
      <c r="V504" s="29" t="s">
        <v>50</v>
      </c>
      <c r="W504" s="29" t="s">
        <v>50</v>
      </c>
      <c r="X504" s="29" t="s">
        <v>50</v>
      </c>
      <c r="Y504" s="29" t="s">
        <v>50</v>
      </c>
      <c r="Z504" s="29" t="s">
        <v>50</v>
      </c>
      <c r="AA504" s="29" t="s">
        <v>50</v>
      </c>
      <c r="AB504" s="29" t="s">
        <v>50</v>
      </c>
      <c r="AC504" s="29" t="s">
        <v>50</v>
      </c>
      <c r="AD504" s="29" t="s">
        <v>50</v>
      </c>
      <c r="AE504" s="29" t="s">
        <v>50</v>
      </c>
      <c r="AF504" s="29" t="s">
        <v>50</v>
      </c>
      <c r="AG504" s="29">
        <v>0.4</v>
      </c>
      <c r="AH504" s="29">
        <v>0.4</v>
      </c>
      <c r="AI504" s="29">
        <v>0</v>
      </c>
      <c r="AJ504" s="29">
        <v>0</v>
      </c>
      <c r="AK504" s="29">
        <v>4.3869999999999998E-5</v>
      </c>
      <c r="AL504" s="29">
        <v>1.1209999999999999E-5</v>
      </c>
      <c r="AM504" s="29">
        <v>5.13</v>
      </c>
      <c r="AN504" s="29">
        <v>12</v>
      </c>
      <c r="AO504" s="29">
        <v>121.7</v>
      </c>
      <c r="AP504" s="29">
        <v>151.5</v>
      </c>
      <c r="AQ504" s="29">
        <v>129</v>
      </c>
      <c r="AR504" s="29">
        <v>101.6</v>
      </c>
      <c r="AS504" s="29">
        <v>93.8</v>
      </c>
      <c r="AT504" s="29">
        <v>103.2</v>
      </c>
      <c r="AU504" s="29">
        <v>102.7</v>
      </c>
      <c r="AV504" s="29">
        <v>99.2</v>
      </c>
      <c r="AW504" s="29">
        <v>115.5</v>
      </c>
      <c r="AX504" s="29">
        <v>141.19999999999999</v>
      </c>
      <c r="AY504" s="29">
        <f t="shared" si="15"/>
        <v>0.94009370816599735</v>
      </c>
      <c r="AZ504" s="29">
        <f t="shared" si="14"/>
        <v>0.69564868768228261</v>
      </c>
    </row>
    <row r="505" spans="1:52" x14ac:dyDescent="0.2">
      <c r="A505" s="47" t="s">
        <v>50</v>
      </c>
      <c r="B505" s="29" t="s">
        <v>581</v>
      </c>
      <c r="C505" s="29" t="s">
        <v>2758</v>
      </c>
      <c r="D505" s="29" t="s">
        <v>2759</v>
      </c>
      <c r="E505" s="29" t="s">
        <v>2760</v>
      </c>
      <c r="F505" s="29">
        <v>4.8266299999999998E-4</v>
      </c>
      <c r="G505" s="29">
        <v>0</v>
      </c>
      <c r="H505" s="29">
        <v>1</v>
      </c>
      <c r="I505" s="29">
        <v>1</v>
      </c>
      <c r="J505" s="29">
        <v>1</v>
      </c>
      <c r="K505" s="29" t="s">
        <v>580</v>
      </c>
      <c r="L505" s="29" t="s">
        <v>2761</v>
      </c>
      <c r="M505" s="29">
        <v>0</v>
      </c>
      <c r="N505" s="29">
        <v>2827.4740700000002</v>
      </c>
      <c r="O505" s="29">
        <v>0</v>
      </c>
      <c r="P505" s="29">
        <v>63.5</v>
      </c>
      <c r="Q505" s="29">
        <v>69.900000000000006</v>
      </c>
      <c r="R505" s="29">
        <v>10.24</v>
      </c>
      <c r="S505" s="29">
        <v>4.09</v>
      </c>
      <c r="T505" s="29" t="s">
        <v>51</v>
      </c>
      <c r="U505" s="29" t="s">
        <v>50</v>
      </c>
      <c r="V505" s="29" t="s">
        <v>50</v>
      </c>
      <c r="W505" s="29" t="s">
        <v>50</v>
      </c>
      <c r="X505" s="29" t="s">
        <v>50</v>
      </c>
      <c r="Y505" s="29" t="s">
        <v>50</v>
      </c>
      <c r="Z505" s="29" t="s">
        <v>50</v>
      </c>
      <c r="AA505" s="29" t="s">
        <v>50</v>
      </c>
      <c r="AB505" s="29" t="s">
        <v>50</v>
      </c>
      <c r="AC505" s="29" t="s">
        <v>50</v>
      </c>
      <c r="AD505" s="29" t="s">
        <v>50</v>
      </c>
      <c r="AE505" s="29" t="s">
        <v>973</v>
      </c>
      <c r="AF505" s="29" t="s">
        <v>50</v>
      </c>
      <c r="AG505" s="29" t="s">
        <v>51</v>
      </c>
      <c r="AH505" s="29">
        <v>2</v>
      </c>
      <c r="AI505" s="29" t="s">
        <v>51</v>
      </c>
      <c r="AJ505" s="29">
        <v>0</v>
      </c>
      <c r="AK505" s="29" t="s">
        <v>51</v>
      </c>
      <c r="AL505" s="29">
        <v>4.3789999999999999E-5</v>
      </c>
      <c r="AM505" s="29">
        <v>4.0199999999999996</v>
      </c>
      <c r="AN505" s="29" t="s">
        <v>51</v>
      </c>
      <c r="AO505" s="29">
        <v>59.5</v>
      </c>
      <c r="AP505" s="29">
        <v>56.3</v>
      </c>
      <c r="AQ505" s="29">
        <v>67.099999999999994</v>
      </c>
      <c r="AR505" s="29">
        <v>63.2</v>
      </c>
      <c r="AS505" s="29">
        <v>75.2</v>
      </c>
      <c r="AT505" s="29">
        <v>72.099999999999994</v>
      </c>
      <c r="AU505" s="29">
        <v>70.5</v>
      </c>
      <c r="AV505" s="29">
        <v>69.900000000000006</v>
      </c>
      <c r="AW505" s="29">
        <v>64.599999999999994</v>
      </c>
      <c r="AX505" s="29">
        <v>68.7</v>
      </c>
      <c r="AY505" s="29">
        <f t="shared" si="15"/>
        <v>1.0762527233115469</v>
      </c>
      <c r="AZ505" s="29">
        <f t="shared" si="14"/>
        <v>0.26925824584049896</v>
      </c>
    </row>
    <row r="506" spans="1:52" x14ac:dyDescent="0.2">
      <c r="A506" s="47" t="s">
        <v>50</v>
      </c>
      <c r="B506" s="29" t="s">
        <v>581</v>
      </c>
      <c r="C506" s="29" t="s">
        <v>2762</v>
      </c>
      <c r="D506" s="29" t="s">
        <v>2763</v>
      </c>
      <c r="E506" s="29" t="s">
        <v>2764</v>
      </c>
      <c r="F506" s="29">
        <v>1.57356E-6</v>
      </c>
      <c r="G506" s="29">
        <v>0</v>
      </c>
      <c r="H506" s="29">
        <v>1</v>
      </c>
      <c r="I506" s="29">
        <v>1</v>
      </c>
      <c r="J506" s="29">
        <v>2</v>
      </c>
      <c r="K506" s="29" t="s">
        <v>580</v>
      </c>
      <c r="L506" s="29" t="s">
        <v>2765</v>
      </c>
      <c r="M506" s="29">
        <v>0</v>
      </c>
      <c r="N506" s="29">
        <v>3414.7113899999999</v>
      </c>
      <c r="O506" s="29">
        <v>0</v>
      </c>
      <c r="P506" s="29">
        <v>26.4</v>
      </c>
      <c r="Q506" s="29">
        <v>26.6</v>
      </c>
      <c r="R506" s="29">
        <v>9.67</v>
      </c>
      <c r="S506" s="29">
        <v>8.31</v>
      </c>
      <c r="T506" s="29" t="s">
        <v>51</v>
      </c>
      <c r="U506" s="29" t="s">
        <v>50</v>
      </c>
      <c r="V506" s="29" t="s">
        <v>50</v>
      </c>
      <c r="W506" s="29" t="s">
        <v>50</v>
      </c>
      <c r="X506" s="29" t="s">
        <v>50</v>
      </c>
      <c r="Y506" s="29" t="s">
        <v>50</v>
      </c>
      <c r="Z506" s="29" t="s">
        <v>50</v>
      </c>
      <c r="AA506" s="29" t="s">
        <v>50</v>
      </c>
      <c r="AB506" s="29" t="s">
        <v>50</v>
      </c>
      <c r="AC506" s="29" t="s">
        <v>50</v>
      </c>
      <c r="AD506" s="29" t="s">
        <v>50</v>
      </c>
      <c r="AE506" s="29" t="s">
        <v>973</v>
      </c>
      <c r="AF506" s="29" t="s">
        <v>50</v>
      </c>
      <c r="AG506" s="29" t="s">
        <v>51</v>
      </c>
      <c r="AH506" s="29">
        <v>13.74</v>
      </c>
      <c r="AI506" s="29" t="s">
        <v>51</v>
      </c>
      <c r="AJ506" s="29">
        <v>0</v>
      </c>
      <c r="AK506" s="29" t="s">
        <v>51</v>
      </c>
      <c r="AL506" s="29">
        <v>4.9740000000000001E-8</v>
      </c>
      <c r="AM506" s="29">
        <v>4.7699999999999996</v>
      </c>
      <c r="AN506" s="29" t="s">
        <v>51</v>
      </c>
      <c r="AO506" s="29">
        <v>26.3</v>
      </c>
      <c r="AP506" s="29">
        <v>28.7</v>
      </c>
      <c r="AQ506" s="29">
        <v>26.5</v>
      </c>
      <c r="AR506" s="29">
        <v>24.4</v>
      </c>
      <c r="AS506" s="29">
        <v>22.1</v>
      </c>
      <c r="AT506" s="29">
        <v>24.6</v>
      </c>
      <c r="AU506" s="29">
        <v>26.6</v>
      </c>
      <c r="AV506" s="29">
        <v>26.5</v>
      </c>
      <c r="AW506" s="29">
        <v>30.7</v>
      </c>
      <c r="AX506" s="29">
        <v>26.6</v>
      </c>
      <c r="AY506" s="29">
        <f t="shared" si="15"/>
        <v>1.0546875</v>
      </c>
      <c r="AZ506" s="29">
        <f t="shared" si="14"/>
        <v>0.45516911324336656</v>
      </c>
    </row>
    <row r="507" spans="1:52" x14ac:dyDescent="0.2">
      <c r="A507" s="47" t="s">
        <v>50</v>
      </c>
      <c r="B507" s="29" t="s">
        <v>581</v>
      </c>
      <c r="C507" s="29" t="s">
        <v>2766</v>
      </c>
      <c r="D507" s="29" t="s">
        <v>2737</v>
      </c>
      <c r="E507" s="29" t="s">
        <v>2767</v>
      </c>
      <c r="F507" s="29">
        <v>2.9801500000000002E-2</v>
      </c>
      <c r="G507" s="29">
        <v>1.48964E-3</v>
      </c>
      <c r="H507" s="29">
        <v>1</v>
      </c>
      <c r="I507" s="29">
        <v>1</v>
      </c>
      <c r="J507" s="29">
        <v>1</v>
      </c>
      <c r="K507" s="29" t="s">
        <v>580</v>
      </c>
      <c r="L507" s="29" t="s">
        <v>2768</v>
      </c>
      <c r="M507" s="29">
        <v>0</v>
      </c>
      <c r="N507" s="29">
        <v>1790.9274700000001</v>
      </c>
      <c r="O507" s="29">
        <v>0</v>
      </c>
      <c r="P507" s="29">
        <v>85.5</v>
      </c>
      <c r="Q507" s="29">
        <v>87.1</v>
      </c>
      <c r="R507" s="29">
        <v>6.31</v>
      </c>
      <c r="S507" s="29">
        <v>4.12</v>
      </c>
      <c r="T507" s="29" t="s">
        <v>51</v>
      </c>
      <c r="U507" s="29" t="s">
        <v>50</v>
      </c>
      <c r="V507" s="29" t="s">
        <v>50</v>
      </c>
      <c r="W507" s="29" t="s">
        <v>50</v>
      </c>
      <c r="X507" s="29" t="s">
        <v>50</v>
      </c>
      <c r="Y507" s="29" t="s">
        <v>50</v>
      </c>
      <c r="Z507" s="29" t="s">
        <v>50</v>
      </c>
      <c r="AA507" s="29" t="s">
        <v>50</v>
      </c>
      <c r="AB507" s="29" t="s">
        <v>50</v>
      </c>
      <c r="AC507" s="29" t="s">
        <v>50</v>
      </c>
      <c r="AD507" s="29" t="s">
        <v>50</v>
      </c>
      <c r="AE507" s="29" t="s">
        <v>973</v>
      </c>
      <c r="AF507" s="29" t="s">
        <v>50</v>
      </c>
      <c r="AG507" s="29" t="s">
        <v>51</v>
      </c>
      <c r="AH507" s="29">
        <v>-1.37</v>
      </c>
      <c r="AI507" s="29" t="s">
        <v>51</v>
      </c>
      <c r="AJ507" s="29">
        <v>4.328E-4</v>
      </c>
      <c r="AK507" s="29" t="s">
        <v>51</v>
      </c>
      <c r="AL507" s="29">
        <v>5.9709999999999997E-3</v>
      </c>
      <c r="AM507" s="29">
        <v>3.94</v>
      </c>
      <c r="AN507" s="29" t="s">
        <v>51</v>
      </c>
      <c r="AO507" s="29">
        <v>84</v>
      </c>
      <c r="AP507" s="29">
        <v>85.5</v>
      </c>
      <c r="AQ507" s="29">
        <v>94</v>
      </c>
      <c r="AR507" s="29">
        <v>85.5</v>
      </c>
      <c r="AS507" s="29">
        <v>83.9</v>
      </c>
      <c r="AT507" s="29">
        <v>85.7</v>
      </c>
      <c r="AU507" s="29">
        <v>87.1</v>
      </c>
      <c r="AV507" s="29">
        <v>81.400000000000006</v>
      </c>
      <c r="AW507" s="29">
        <v>90.5</v>
      </c>
      <c r="AX507" s="29">
        <v>89.5</v>
      </c>
      <c r="AY507" s="29">
        <f t="shared" si="15"/>
        <v>1.003003003003003</v>
      </c>
      <c r="AZ507" s="29">
        <f t="shared" si="14"/>
        <v>0.941311299377807</v>
      </c>
    </row>
    <row r="508" spans="1:52" x14ac:dyDescent="0.2">
      <c r="A508" s="47" t="s">
        <v>50</v>
      </c>
      <c r="B508" s="29" t="s">
        <v>583</v>
      </c>
      <c r="C508" s="29" t="s">
        <v>2769</v>
      </c>
      <c r="D508" s="29" t="s">
        <v>2308</v>
      </c>
      <c r="E508" s="29" t="s">
        <v>2770</v>
      </c>
      <c r="F508" s="29">
        <v>1.93207E-2</v>
      </c>
      <c r="G508" s="29">
        <v>8.7508200000000001E-4</v>
      </c>
      <c r="H508" s="29">
        <v>1</v>
      </c>
      <c r="I508" s="29">
        <v>2</v>
      </c>
      <c r="J508" s="29">
        <v>2</v>
      </c>
      <c r="K508" s="29" t="s">
        <v>582</v>
      </c>
      <c r="L508" s="29" t="s">
        <v>2771</v>
      </c>
      <c r="M508" s="29">
        <v>0</v>
      </c>
      <c r="N508" s="29">
        <v>1984.0679299999999</v>
      </c>
      <c r="O508" s="29">
        <v>0</v>
      </c>
      <c r="P508" s="29">
        <v>248.1</v>
      </c>
      <c r="Q508" s="29">
        <v>202.9</v>
      </c>
      <c r="R508" s="29">
        <v>31.34</v>
      </c>
      <c r="S508" s="29">
        <v>8.1999999999999993</v>
      </c>
      <c r="T508" s="29" t="s">
        <v>51</v>
      </c>
      <c r="U508" s="29" t="s">
        <v>50</v>
      </c>
      <c r="V508" s="29" t="s">
        <v>50</v>
      </c>
      <c r="W508" s="29" t="s">
        <v>50</v>
      </c>
      <c r="X508" s="29" t="s">
        <v>50</v>
      </c>
      <c r="Y508" s="29" t="s">
        <v>50</v>
      </c>
      <c r="Z508" s="29" t="s">
        <v>50</v>
      </c>
      <c r="AA508" s="29" t="s">
        <v>50</v>
      </c>
      <c r="AB508" s="29" t="s">
        <v>50</v>
      </c>
      <c r="AC508" s="29" t="s">
        <v>50</v>
      </c>
      <c r="AD508" s="29" t="s">
        <v>50</v>
      </c>
      <c r="AE508" s="29" t="s">
        <v>50</v>
      </c>
      <c r="AF508" s="29" t="s">
        <v>50</v>
      </c>
      <c r="AG508" s="29">
        <v>14.49</v>
      </c>
      <c r="AH508" s="29">
        <v>14.49</v>
      </c>
      <c r="AI508" s="29">
        <v>2.6400000000000002E-4</v>
      </c>
      <c r="AJ508" s="29">
        <v>3.8609999999999998E-3</v>
      </c>
      <c r="AK508" s="29">
        <v>5.2900000000000004E-3</v>
      </c>
      <c r="AL508" s="29">
        <v>5.2209999999999999E-2</v>
      </c>
      <c r="AM508" s="29">
        <v>2.88</v>
      </c>
      <c r="AN508" s="29">
        <v>13</v>
      </c>
      <c r="AO508" s="29">
        <v>384.3</v>
      </c>
      <c r="AP508" s="29">
        <v>193</v>
      </c>
      <c r="AQ508" s="29">
        <v>247.5</v>
      </c>
      <c r="AR508" s="29">
        <v>155.4</v>
      </c>
      <c r="AS508" s="29">
        <v>270</v>
      </c>
      <c r="AT508" s="29">
        <v>228.8</v>
      </c>
      <c r="AU508" s="29">
        <v>187.2</v>
      </c>
      <c r="AV508" s="29">
        <v>217.9</v>
      </c>
      <c r="AW508" s="29">
        <v>194.8</v>
      </c>
      <c r="AX508" s="29">
        <v>202.9</v>
      </c>
      <c r="AY508" s="29">
        <f t="shared" si="15"/>
        <v>0.82514797632378845</v>
      </c>
      <c r="AZ508" s="29">
        <f t="shared" si="14"/>
        <v>0.2540654925593106</v>
      </c>
    </row>
    <row r="509" spans="1:52" x14ac:dyDescent="0.2">
      <c r="A509" s="47" t="s">
        <v>50</v>
      </c>
      <c r="B509" s="29" t="s">
        <v>585</v>
      </c>
      <c r="C509" s="29" t="s">
        <v>2772</v>
      </c>
      <c r="D509" s="29" t="s">
        <v>2773</v>
      </c>
      <c r="E509" s="29" t="s">
        <v>2774</v>
      </c>
      <c r="F509" s="29">
        <v>2.7855800000000003E-7</v>
      </c>
      <c r="G509" s="29">
        <v>0</v>
      </c>
      <c r="H509" s="29">
        <v>1</v>
      </c>
      <c r="I509" s="29">
        <v>1</v>
      </c>
      <c r="J509" s="29">
        <v>2</v>
      </c>
      <c r="K509" s="29" t="s">
        <v>584</v>
      </c>
      <c r="L509" s="29" t="s">
        <v>2775</v>
      </c>
      <c r="M509" s="29">
        <v>0</v>
      </c>
      <c r="N509" s="29">
        <v>3041.59926</v>
      </c>
      <c r="O509" s="29">
        <v>0</v>
      </c>
      <c r="P509" s="29">
        <v>40.1</v>
      </c>
      <c r="Q509" s="29">
        <v>43.3</v>
      </c>
      <c r="R509" s="29">
        <v>15.22</v>
      </c>
      <c r="S509" s="29">
        <v>7.89</v>
      </c>
      <c r="T509" s="29" t="s">
        <v>51</v>
      </c>
      <c r="U509" s="29" t="s">
        <v>50</v>
      </c>
      <c r="V509" s="29" t="s">
        <v>50</v>
      </c>
      <c r="W509" s="29" t="s">
        <v>50</v>
      </c>
      <c r="X509" s="29" t="s">
        <v>50</v>
      </c>
      <c r="Y509" s="29" t="s">
        <v>50</v>
      </c>
      <c r="Z509" s="29" t="s">
        <v>50</v>
      </c>
      <c r="AA509" s="29" t="s">
        <v>50</v>
      </c>
      <c r="AB509" s="29" t="s">
        <v>50</v>
      </c>
      <c r="AC509" s="29" t="s">
        <v>50</v>
      </c>
      <c r="AD509" s="29" t="s">
        <v>50</v>
      </c>
      <c r="AE509" s="29" t="s">
        <v>50</v>
      </c>
      <c r="AF509" s="29" t="s">
        <v>50</v>
      </c>
      <c r="AG509" s="29">
        <v>1.36</v>
      </c>
      <c r="AH509" s="29">
        <v>1.36</v>
      </c>
      <c r="AI509" s="29">
        <v>0</v>
      </c>
      <c r="AJ509" s="29">
        <v>0</v>
      </c>
      <c r="AK509" s="29">
        <v>2.0400000000000001E-8</v>
      </c>
      <c r="AL509" s="29">
        <v>2.946E-7</v>
      </c>
      <c r="AM509" s="29">
        <v>6.8</v>
      </c>
      <c r="AN509" s="29">
        <v>65</v>
      </c>
      <c r="AO509" s="29">
        <v>33.9</v>
      </c>
      <c r="AP509" s="29">
        <v>51.5</v>
      </c>
      <c r="AQ509" s="29">
        <v>38.9</v>
      </c>
      <c r="AR509" s="29">
        <v>41.4</v>
      </c>
      <c r="AS509" s="29">
        <v>38.799999999999997</v>
      </c>
      <c r="AT509" s="29">
        <v>37.1</v>
      </c>
      <c r="AU509" s="29">
        <v>44.5</v>
      </c>
      <c r="AV509" s="29">
        <v>42</v>
      </c>
      <c r="AW509" s="29">
        <v>45.8</v>
      </c>
      <c r="AX509" s="29">
        <v>43.3</v>
      </c>
      <c r="AY509" s="29">
        <f t="shared" si="15"/>
        <v>1.0400977995110026</v>
      </c>
      <c r="AZ509" s="29">
        <f t="shared" si="14"/>
        <v>0.49364583782896193</v>
      </c>
    </row>
    <row r="510" spans="1:52" x14ac:dyDescent="0.2">
      <c r="A510" s="47" t="s">
        <v>50</v>
      </c>
      <c r="B510" s="29" t="s">
        <v>585</v>
      </c>
      <c r="C510" s="29" t="s">
        <v>2776</v>
      </c>
      <c r="D510" s="29" t="s">
        <v>2777</v>
      </c>
      <c r="E510" s="29" t="s">
        <v>2778</v>
      </c>
      <c r="F510" s="29">
        <v>1.5440100000000001E-5</v>
      </c>
      <c r="G510" s="29">
        <v>0</v>
      </c>
      <c r="H510" s="29">
        <v>1</v>
      </c>
      <c r="I510" s="29">
        <v>1</v>
      </c>
      <c r="J510" s="29">
        <v>2</v>
      </c>
      <c r="K510" s="29" t="s">
        <v>584</v>
      </c>
      <c r="L510" s="29" t="s">
        <v>2779</v>
      </c>
      <c r="M510" s="29">
        <v>0</v>
      </c>
      <c r="N510" s="29">
        <v>3046.5530399999998</v>
      </c>
      <c r="O510" s="29">
        <v>0</v>
      </c>
      <c r="P510" s="29">
        <v>86.6</v>
      </c>
      <c r="Q510" s="29">
        <v>87.5</v>
      </c>
      <c r="R510" s="29">
        <v>41.14</v>
      </c>
      <c r="S510" s="29">
        <v>13.67</v>
      </c>
      <c r="T510" s="29" t="s">
        <v>51</v>
      </c>
      <c r="U510" s="29" t="s">
        <v>50</v>
      </c>
      <c r="V510" s="29" t="s">
        <v>50</v>
      </c>
      <c r="W510" s="29" t="s">
        <v>50</v>
      </c>
      <c r="X510" s="29" t="s">
        <v>50</v>
      </c>
      <c r="Y510" s="29" t="s">
        <v>50</v>
      </c>
      <c r="Z510" s="29" t="s">
        <v>50</v>
      </c>
      <c r="AA510" s="29" t="s">
        <v>50</v>
      </c>
      <c r="AB510" s="29" t="s">
        <v>50</v>
      </c>
      <c r="AC510" s="29" t="s">
        <v>50</v>
      </c>
      <c r="AD510" s="29" t="s">
        <v>50</v>
      </c>
      <c r="AE510" s="29" t="s">
        <v>50</v>
      </c>
      <c r="AF510" s="29" t="s">
        <v>973</v>
      </c>
      <c r="AG510" s="29">
        <v>-2.92</v>
      </c>
      <c r="AH510" s="29" t="s">
        <v>51</v>
      </c>
      <c r="AI510" s="29">
        <v>0</v>
      </c>
      <c r="AJ510" s="29" t="s">
        <v>51</v>
      </c>
      <c r="AK510" s="29">
        <v>1.485E-5</v>
      </c>
      <c r="AL510" s="29" t="s">
        <v>51</v>
      </c>
      <c r="AM510" s="29" t="s">
        <v>51</v>
      </c>
      <c r="AN510" s="29">
        <v>13</v>
      </c>
      <c r="AO510" s="29">
        <v>50.2</v>
      </c>
      <c r="AP510" s="29">
        <v>154.5</v>
      </c>
      <c r="AQ510" s="29">
        <v>90.4</v>
      </c>
      <c r="AR510" s="29">
        <v>104.8</v>
      </c>
      <c r="AS510" s="29">
        <v>59.8</v>
      </c>
      <c r="AT510" s="29">
        <v>109.5</v>
      </c>
      <c r="AU510" s="29">
        <v>77.7</v>
      </c>
      <c r="AV510" s="29">
        <v>84.6</v>
      </c>
      <c r="AW510" s="29">
        <v>98.7</v>
      </c>
      <c r="AX510" s="29">
        <v>87.5</v>
      </c>
      <c r="AY510" s="29">
        <f t="shared" si="15"/>
        <v>0.99630193604524675</v>
      </c>
      <c r="AZ510" s="29">
        <f t="shared" si="14"/>
        <v>0.98873777260942863</v>
      </c>
    </row>
    <row r="511" spans="1:52" x14ac:dyDescent="0.2">
      <c r="A511" s="47" t="s">
        <v>56</v>
      </c>
      <c r="B511" s="29" t="s">
        <v>587</v>
      </c>
      <c r="C511" s="29" t="s">
        <v>2780</v>
      </c>
      <c r="D511" s="29" t="s">
        <v>1314</v>
      </c>
      <c r="E511" s="29" t="s">
        <v>2781</v>
      </c>
      <c r="F511" s="29">
        <v>0.26657900000000001</v>
      </c>
      <c r="G511" s="29">
        <v>2.0039600000000001E-2</v>
      </c>
      <c r="H511" s="29">
        <v>1</v>
      </c>
      <c r="I511" s="29">
        <v>2</v>
      </c>
      <c r="J511" s="29">
        <v>4</v>
      </c>
      <c r="K511" s="29" t="s">
        <v>586</v>
      </c>
      <c r="L511" s="29" t="s">
        <v>2782</v>
      </c>
      <c r="M511" s="29">
        <v>0</v>
      </c>
      <c r="N511" s="29">
        <v>1374.7629199999999</v>
      </c>
      <c r="O511" s="29">
        <v>0</v>
      </c>
      <c r="P511" s="29">
        <v>875.6</v>
      </c>
      <c r="Q511" s="29">
        <v>945.2</v>
      </c>
      <c r="R511" s="29">
        <v>7.85</v>
      </c>
      <c r="S511" s="29">
        <v>10.74</v>
      </c>
      <c r="T511" s="29" t="s">
        <v>51</v>
      </c>
      <c r="U511" s="29" t="s">
        <v>50</v>
      </c>
      <c r="V511" s="29" t="s">
        <v>50</v>
      </c>
      <c r="W511" s="29" t="s">
        <v>50</v>
      </c>
      <c r="X511" s="29" t="s">
        <v>50</v>
      </c>
      <c r="Y511" s="29" t="s">
        <v>50</v>
      </c>
      <c r="Z511" s="29" t="s">
        <v>50</v>
      </c>
      <c r="AA511" s="29" t="s">
        <v>50</v>
      </c>
      <c r="AB511" s="29" t="s">
        <v>50</v>
      </c>
      <c r="AC511" s="29" t="s">
        <v>50</v>
      </c>
      <c r="AD511" s="29" t="s">
        <v>50</v>
      </c>
      <c r="AE511" s="29" t="s">
        <v>56</v>
      </c>
      <c r="AF511" s="29" t="s">
        <v>50</v>
      </c>
      <c r="AG511" s="29">
        <v>3.08</v>
      </c>
      <c r="AH511" s="29">
        <v>-0.4</v>
      </c>
      <c r="AI511" s="29">
        <v>4.1300000000000003E-2</v>
      </c>
      <c r="AJ511" s="29">
        <v>6.3210000000000002E-3</v>
      </c>
      <c r="AK511" s="29">
        <v>0.46050000000000002</v>
      </c>
      <c r="AL511" s="29">
        <v>9.3700000000000006E-2</v>
      </c>
      <c r="AM511" s="29">
        <v>1.86</v>
      </c>
      <c r="AN511" s="29">
        <v>19</v>
      </c>
      <c r="AO511" s="29">
        <v>944.1</v>
      </c>
      <c r="AP511" s="29">
        <v>764.3</v>
      </c>
      <c r="AQ511" s="29">
        <v>957.8</v>
      </c>
      <c r="AR511" s="29">
        <v>866.6</v>
      </c>
      <c r="AS511" s="29">
        <v>867.7</v>
      </c>
      <c r="AT511" s="29">
        <v>1028.3</v>
      </c>
      <c r="AU511" s="29">
        <v>963.5</v>
      </c>
      <c r="AV511" s="29">
        <v>913.3</v>
      </c>
      <c r="AW511" s="29">
        <v>762</v>
      </c>
      <c r="AX511" s="29">
        <v>945.2</v>
      </c>
      <c r="AY511" s="29">
        <f t="shared" si="15"/>
        <v>1.0481308942165664</v>
      </c>
      <c r="AZ511" s="29">
        <f t="shared" si="14"/>
        <v>0.47091816362306904</v>
      </c>
    </row>
    <row r="512" spans="1:52" x14ac:dyDescent="0.2">
      <c r="A512" s="47" t="s">
        <v>50</v>
      </c>
      <c r="B512" s="29" t="s">
        <v>589</v>
      </c>
      <c r="C512" s="29" t="s">
        <v>2783</v>
      </c>
      <c r="D512" s="29" t="s">
        <v>2784</v>
      </c>
      <c r="E512" s="29" t="s">
        <v>2785</v>
      </c>
      <c r="F512" s="29">
        <v>1.0041000000000001E-6</v>
      </c>
      <c r="G512" s="29">
        <v>0</v>
      </c>
      <c r="H512" s="29">
        <v>1</v>
      </c>
      <c r="I512" s="29">
        <v>1</v>
      </c>
      <c r="J512" s="29">
        <v>1</v>
      </c>
      <c r="K512" s="29" t="s">
        <v>588</v>
      </c>
      <c r="L512" s="29" t="s">
        <v>2786</v>
      </c>
      <c r="M512" s="29">
        <v>0</v>
      </c>
      <c r="N512" s="29">
        <v>2716.2495399999998</v>
      </c>
      <c r="O512" s="29">
        <v>0</v>
      </c>
      <c r="P512" s="29">
        <v>99.4</v>
      </c>
      <c r="Q512" s="29">
        <v>92.9</v>
      </c>
      <c r="R512" s="29">
        <v>7.75</v>
      </c>
      <c r="S512" s="29">
        <v>7.79</v>
      </c>
      <c r="T512" s="29" t="s">
        <v>51</v>
      </c>
      <c r="U512" s="29" t="s">
        <v>50</v>
      </c>
      <c r="V512" s="29" t="s">
        <v>50</v>
      </c>
      <c r="W512" s="29" t="s">
        <v>50</v>
      </c>
      <c r="X512" s="29" t="s">
        <v>50</v>
      </c>
      <c r="Y512" s="29" t="s">
        <v>50</v>
      </c>
      <c r="Z512" s="29" t="s">
        <v>50</v>
      </c>
      <c r="AA512" s="29" t="s">
        <v>50</v>
      </c>
      <c r="AB512" s="29" t="s">
        <v>50</v>
      </c>
      <c r="AC512" s="29" t="s">
        <v>50</v>
      </c>
      <c r="AD512" s="29" t="s">
        <v>50</v>
      </c>
      <c r="AE512" s="29" t="s">
        <v>50</v>
      </c>
      <c r="AF512" s="29" t="s">
        <v>973</v>
      </c>
      <c r="AG512" s="29">
        <v>-1.67</v>
      </c>
      <c r="AH512" s="29" t="s">
        <v>51</v>
      </c>
      <c r="AI512" s="29">
        <v>0</v>
      </c>
      <c r="AJ512" s="29" t="s">
        <v>51</v>
      </c>
      <c r="AK512" s="29">
        <v>8.6159999999999999E-8</v>
      </c>
      <c r="AL512" s="29" t="s">
        <v>51</v>
      </c>
      <c r="AM512" s="29" t="s">
        <v>51</v>
      </c>
      <c r="AN512" s="29">
        <v>50</v>
      </c>
      <c r="AO512" s="29">
        <v>83.6</v>
      </c>
      <c r="AP512" s="29">
        <v>102.1</v>
      </c>
      <c r="AQ512" s="29">
        <v>103</v>
      </c>
      <c r="AR512" s="29">
        <v>96.8</v>
      </c>
      <c r="AS512" s="29">
        <v>93.3</v>
      </c>
      <c r="AT512" s="29">
        <v>105.6</v>
      </c>
      <c r="AU512" s="29">
        <v>94.3</v>
      </c>
      <c r="AV512" s="29">
        <v>85.3</v>
      </c>
      <c r="AW512" s="29">
        <v>92.2</v>
      </c>
      <c r="AX512" s="29">
        <v>92.9</v>
      </c>
      <c r="AY512" s="29">
        <f t="shared" si="15"/>
        <v>0.9822472848788637</v>
      </c>
      <c r="AZ512" s="29">
        <f t="shared" si="14"/>
        <v>0.80877948762373508</v>
      </c>
    </row>
    <row r="513" spans="1:52" x14ac:dyDescent="0.2">
      <c r="A513" s="47" t="s">
        <v>50</v>
      </c>
      <c r="B513" s="29" t="s">
        <v>591</v>
      </c>
      <c r="C513" s="29" t="s">
        <v>2787</v>
      </c>
      <c r="D513" s="29" t="s">
        <v>2788</v>
      </c>
      <c r="E513" s="29" t="s">
        <v>2789</v>
      </c>
      <c r="F513" s="29">
        <v>2.65874E-8</v>
      </c>
      <c r="G513" s="29">
        <v>0</v>
      </c>
      <c r="H513" s="29">
        <v>1</v>
      </c>
      <c r="I513" s="29">
        <v>1</v>
      </c>
      <c r="J513" s="29">
        <v>2</v>
      </c>
      <c r="K513" s="29" t="s">
        <v>590</v>
      </c>
      <c r="L513" s="29" t="s">
        <v>2790</v>
      </c>
      <c r="M513" s="29">
        <v>0</v>
      </c>
      <c r="N513" s="29">
        <v>4008.8358199999998</v>
      </c>
      <c r="O513" s="29">
        <v>0</v>
      </c>
      <c r="P513" s="29">
        <v>32.799999999999997</v>
      </c>
      <c r="Q513" s="29">
        <v>32</v>
      </c>
      <c r="R513" s="29">
        <v>7.89</v>
      </c>
      <c r="S513" s="29">
        <v>14.36</v>
      </c>
      <c r="T513" s="29" t="s">
        <v>51</v>
      </c>
      <c r="U513" s="29" t="s">
        <v>50</v>
      </c>
      <c r="V513" s="29" t="s">
        <v>50</v>
      </c>
      <c r="W513" s="29" t="s">
        <v>50</v>
      </c>
      <c r="X513" s="29" t="s">
        <v>50</v>
      </c>
      <c r="Y513" s="29" t="s">
        <v>50</v>
      </c>
      <c r="Z513" s="29" t="s">
        <v>50</v>
      </c>
      <c r="AA513" s="29" t="s">
        <v>50</v>
      </c>
      <c r="AB513" s="29" t="s">
        <v>50</v>
      </c>
      <c r="AC513" s="29" t="s">
        <v>50</v>
      </c>
      <c r="AD513" s="29" t="s">
        <v>50</v>
      </c>
      <c r="AE513" s="29" t="s">
        <v>50</v>
      </c>
      <c r="AF513" s="29" t="s">
        <v>50</v>
      </c>
      <c r="AG513" s="29">
        <v>12.39</v>
      </c>
      <c r="AH513" s="29">
        <v>12.39</v>
      </c>
      <c r="AI513" s="29">
        <v>0</v>
      </c>
      <c r="AJ513" s="29">
        <v>0</v>
      </c>
      <c r="AK513" s="29">
        <v>1.4740000000000001E-9</v>
      </c>
      <c r="AL513" s="29">
        <v>1.881E-7</v>
      </c>
      <c r="AM513" s="29">
        <v>5.0199999999999996</v>
      </c>
      <c r="AN513" s="29">
        <v>59</v>
      </c>
      <c r="AO513" s="29">
        <v>32</v>
      </c>
      <c r="AP513" s="29">
        <v>33.700000000000003</v>
      </c>
      <c r="AQ513" s="29">
        <v>34.5</v>
      </c>
      <c r="AR513" s="29">
        <v>30.8</v>
      </c>
      <c r="AS513" s="29">
        <v>29.8</v>
      </c>
      <c r="AT513" s="29">
        <v>41.2</v>
      </c>
      <c r="AU513" s="29">
        <v>39.9</v>
      </c>
      <c r="AV513" s="29">
        <v>31.8</v>
      </c>
      <c r="AW513" s="29">
        <v>30.5</v>
      </c>
      <c r="AX513" s="29">
        <v>32</v>
      </c>
      <c r="AY513" s="29">
        <f t="shared" si="15"/>
        <v>1.0907960199004973</v>
      </c>
      <c r="AZ513" s="29">
        <f t="shared" si="14"/>
        <v>0.24643918711213328</v>
      </c>
    </row>
    <row r="514" spans="1:52" x14ac:dyDescent="0.2">
      <c r="A514" s="47" t="s">
        <v>50</v>
      </c>
      <c r="B514" s="29" t="s">
        <v>593</v>
      </c>
      <c r="C514" s="29" t="s">
        <v>2791</v>
      </c>
      <c r="D514" s="29" t="s">
        <v>2792</v>
      </c>
      <c r="E514" s="29" t="s">
        <v>2793</v>
      </c>
      <c r="F514" s="29">
        <v>2.4626900000000002E-4</v>
      </c>
      <c r="G514" s="29">
        <v>0</v>
      </c>
      <c r="H514" s="29">
        <v>1</v>
      </c>
      <c r="I514" s="29">
        <v>1</v>
      </c>
      <c r="J514" s="29">
        <v>3</v>
      </c>
      <c r="K514" s="29" t="s">
        <v>592</v>
      </c>
      <c r="L514" s="29" t="s">
        <v>2794</v>
      </c>
      <c r="M514" s="29">
        <v>0</v>
      </c>
      <c r="N514" s="29">
        <v>2556.27477</v>
      </c>
      <c r="O514" s="29">
        <v>0</v>
      </c>
      <c r="P514" s="29">
        <v>68.099999999999994</v>
      </c>
      <c r="Q514" s="29">
        <v>67.599999999999994</v>
      </c>
      <c r="R514" s="29">
        <v>14.38</v>
      </c>
      <c r="S514" s="29">
        <v>10.119999999999999</v>
      </c>
      <c r="T514" s="29" t="s">
        <v>51</v>
      </c>
      <c r="U514" s="29" t="s">
        <v>50</v>
      </c>
      <c r="V514" s="29" t="s">
        <v>50</v>
      </c>
      <c r="W514" s="29" t="s">
        <v>50</v>
      </c>
      <c r="X514" s="29" t="s">
        <v>50</v>
      </c>
      <c r="Y514" s="29" t="s">
        <v>50</v>
      </c>
      <c r="Z514" s="29" t="s">
        <v>50</v>
      </c>
      <c r="AA514" s="29" t="s">
        <v>50</v>
      </c>
      <c r="AB514" s="29" t="s">
        <v>50</v>
      </c>
      <c r="AC514" s="29" t="s">
        <v>50</v>
      </c>
      <c r="AD514" s="29" t="s">
        <v>50</v>
      </c>
      <c r="AE514" s="29" t="s">
        <v>50</v>
      </c>
      <c r="AF514" s="29" t="s">
        <v>50</v>
      </c>
      <c r="AG514" s="29">
        <v>0.75</v>
      </c>
      <c r="AH514" s="29">
        <v>0.75</v>
      </c>
      <c r="AI514" s="29">
        <v>0</v>
      </c>
      <c r="AJ514" s="29">
        <v>0</v>
      </c>
      <c r="AK514" s="29">
        <v>4.0779999999999999E-5</v>
      </c>
      <c r="AL514" s="29">
        <v>2.2529999999999999E-5</v>
      </c>
      <c r="AM514" s="29">
        <v>5.0199999999999996</v>
      </c>
      <c r="AN514" s="29">
        <v>16</v>
      </c>
      <c r="AO514" s="29">
        <v>53.5</v>
      </c>
      <c r="AP514" s="29">
        <v>58.8</v>
      </c>
      <c r="AQ514" s="29">
        <v>68.400000000000006</v>
      </c>
      <c r="AR514" s="29">
        <v>67.8</v>
      </c>
      <c r="AS514" s="29">
        <v>80.7</v>
      </c>
      <c r="AT514" s="29">
        <v>67.599999999999994</v>
      </c>
      <c r="AU514" s="29">
        <v>56.9</v>
      </c>
      <c r="AV514" s="29">
        <v>65.8</v>
      </c>
      <c r="AW514" s="29">
        <v>71.7</v>
      </c>
      <c r="AX514" s="29">
        <v>74.7</v>
      </c>
      <c r="AY514" s="29">
        <f t="shared" si="15"/>
        <v>1.0227825030376672</v>
      </c>
      <c r="AZ514" s="29">
        <f t="shared" si="14"/>
        <v>0.6927050561962913</v>
      </c>
    </row>
    <row r="515" spans="1:52" x14ac:dyDescent="0.2">
      <c r="A515" s="47" t="s">
        <v>50</v>
      </c>
      <c r="B515" s="29" t="s">
        <v>593</v>
      </c>
      <c r="C515" s="29" t="s">
        <v>2791</v>
      </c>
      <c r="D515" s="29" t="s">
        <v>2795</v>
      </c>
      <c r="E515" s="29" t="s">
        <v>2796</v>
      </c>
      <c r="F515" s="29">
        <v>1.31559E-2</v>
      </c>
      <c r="G515" s="29">
        <v>5.7157599999999996E-4</v>
      </c>
      <c r="H515" s="29">
        <v>1</v>
      </c>
      <c r="I515" s="29">
        <v>1</v>
      </c>
      <c r="J515" s="29">
        <v>1</v>
      </c>
      <c r="K515" s="29" t="s">
        <v>592</v>
      </c>
      <c r="L515" s="29" t="s">
        <v>2794</v>
      </c>
      <c r="M515" s="29">
        <v>0</v>
      </c>
      <c r="N515" s="29">
        <v>2557.2587899999999</v>
      </c>
      <c r="O515" s="29">
        <v>0</v>
      </c>
      <c r="P515" s="29" t="s">
        <v>51</v>
      </c>
      <c r="Q515" s="29" t="s">
        <v>51</v>
      </c>
      <c r="R515" s="29" t="s">
        <v>51</v>
      </c>
      <c r="S515" s="29" t="s">
        <v>51</v>
      </c>
      <c r="T515" s="29" t="s">
        <v>982</v>
      </c>
      <c r="U515" s="29" t="s">
        <v>50</v>
      </c>
      <c r="V515" s="29" t="s">
        <v>50</v>
      </c>
      <c r="W515" s="29" t="s">
        <v>50</v>
      </c>
      <c r="X515" s="29" t="s">
        <v>50</v>
      </c>
      <c r="Y515" s="29" t="s">
        <v>50</v>
      </c>
      <c r="Z515" s="29" t="s">
        <v>50</v>
      </c>
      <c r="AA515" s="29" t="s">
        <v>50</v>
      </c>
      <c r="AB515" s="29" t="s">
        <v>50</v>
      </c>
      <c r="AC515" s="29" t="s">
        <v>50</v>
      </c>
      <c r="AD515" s="29" t="s">
        <v>50</v>
      </c>
      <c r="AE515" s="29" t="s">
        <v>973</v>
      </c>
      <c r="AF515" s="29" t="s">
        <v>50</v>
      </c>
      <c r="AG515" s="29" t="s">
        <v>51</v>
      </c>
      <c r="AH515" s="29">
        <v>9.6199999999999992</v>
      </c>
      <c r="AI515" s="29" t="s">
        <v>51</v>
      </c>
      <c r="AJ515" s="29">
        <v>1.884E-4</v>
      </c>
      <c r="AK515" s="29" t="s">
        <v>51</v>
      </c>
      <c r="AL515" s="29">
        <v>2.2330000000000002E-3</v>
      </c>
      <c r="AM515" s="29">
        <v>1.55</v>
      </c>
      <c r="AN515" s="29" t="s">
        <v>51</v>
      </c>
      <c r="AO515" s="29" t="s">
        <v>51</v>
      </c>
      <c r="AP515" s="29" t="s">
        <v>51</v>
      </c>
      <c r="AQ515" s="29" t="s">
        <v>51</v>
      </c>
      <c r="AR515" s="29" t="s">
        <v>51</v>
      </c>
      <c r="AS515" s="29" t="s">
        <v>51</v>
      </c>
      <c r="AT515" s="29" t="s">
        <v>51</v>
      </c>
      <c r="AU515" s="29" t="s">
        <v>51</v>
      </c>
      <c r="AV515" s="29" t="s">
        <v>51</v>
      </c>
      <c r="AW515" s="29" t="s">
        <v>51</v>
      </c>
      <c r="AX515" s="29" t="s">
        <v>51</v>
      </c>
      <c r="AY515" s="29" t="e">
        <f t="shared" si="15"/>
        <v>#DIV/0!</v>
      </c>
      <c r="AZ515" s="29" t="e">
        <f t="shared" si="14"/>
        <v>#DIV/0!</v>
      </c>
    </row>
    <row r="516" spans="1:52" x14ac:dyDescent="0.2">
      <c r="A516" s="47" t="s">
        <v>50</v>
      </c>
      <c r="B516" s="29" t="s">
        <v>595</v>
      </c>
      <c r="C516" s="29" t="s">
        <v>2797</v>
      </c>
      <c r="D516" s="29" t="s">
        <v>2798</v>
      </c>
      <c r="E516" s="29" t="s">
        <v>2799</v>
      </c>
      <c r="F516" s="29">
        <v>7.4850700000000004E-4</v>
      </c>
      <c r="G516" s="29">
        <v>2.6006399999999999E-5</v>
      </c>
      <c r="H516" s="29">
        <v>1</v>
      </c>
      <c r="I516" s="29">
        <v>2</v>
      </c>
      <c r="J516" s="29">
        <v>2</v>
      </c>
      <c r="K516" s="29" t="s">
        <v>594</v>
      </c>
      <c r="L516" s="29" t="s">
        <v>2800</v>
      </c>
      <c r="M516" s="29">
        <v>0</v>
      </c>
      <c r="N516" s="29">
        <v>3976.9274999999998</v>
      </c>
      <c r="O516" s="29">
        <v>0</v>
      </c>
      <c r="P516" s="29">
        <v>38.1</v>
      </c>
      <c r="Q516" s="29">
        <v>39.4</v>
      </c>
      <c r="R516" s="29">
        <v>18.04</v>
      </c>
      <c r="S516" s="29">
        <v>19.38</v>
      </c>
      <c r="T516" s="29" t="s">
        <v>51</v>
      </c>
      <c r="U516" s="29" t="s">
        <v>50</v>
      </c>
      <c r="V516" s="29" t="s">
        <v>50</v>
      </c>
      <c r="W516" s="29" t="s">
        <v>50</v>
      </c>
      <c r="X516" s="29" t="s">
        <v>50</v>
      </c>
      <c r="Y516" s="29" t="s">
        <v>50</v>
      </c>
      <c r="Z516" s="29" t="s">
        <v>50</v>
      </c>
      <c r="AA516" s="29" t="s">
        <v>50</v>
      </c>
      <c r="AB516" s="29" t="s">
        <v>50</v>
      </c>
      <c r="AC516" s="29" t="s">
        <v>50</v>
      </c>
      <c r="AD516" s="29" t="s">
        <v>50</v>
      </c>
      <c r="AE516" s="29" t="s">
        <v>50</v>
      </c>
      <c r="AF516" s="29" t="s">
        <v>50</v>
      </c>
      <c r="AG516" s="29">
        <v>3.05</v>
      </c>
      <c r="AH516" s="29">
        <v>3.05</v>
      </c>
      <c r="AI516" s="29">
        <v>0</v>
      </c>
      <c r="AJ516" s="29">
        <v>1.1960000000000001E-5</v>
      </c>
      <c r="AK516" s="29">
        <v>1.415E-4</v>
      </c>
      <c r="AL516" s="29">
        <v>3.4450000000000003E-4</v>
      </c>
      <c r="AM516" s="29">
        <v>4.75</v>
      </c>
      <c r="AN516" s="29">
        <v>22</v>
      </c>
      <c r="AO516" s="29">
        <v>36.4</v>
      </c>
      <c r="AP516" s="29">
        <v>53.4</v>
      </c>
      <c r="AQ516" s="29">
        <v>40.4</v>
      </c>
      <c r="AR516" s="29">
        <v>38.9</v>
      </c>
      <c r="AS516" s="29">
        <v>37.200000000000003</v>
      </c>
      <c r="AT516" s="29">
        <v>50.7</v>
      </c>
      <c r="AU516" s="29">
        <v>31.8</v>
      </c>
      <c r="AV516" s="29">
        <v>33.200000000000003</v>
      </c>
      <c r="AW516" s="29">
        <v>43</v>
      </c>
      <c r="AX516" s="29">
        <v>39.4</v>
      </c>
      <c r="AY516" s="29">
        <f t="shared" si="15"/>
        <v>0.96025206010664066</v>
      </c>
      <c r="AZ516" s="29">
        <f t="shared" si="14"/>
        <v>0.799620437836847</v>
      </c>
    </row>
    <row r="517" spans="1:52" x14ac:dyDescent="0.2">
      <c r="A517" s="47" t="s">
        <v>50</v>
      </c>
      <c r="B517" s="29" t="s">
        <v>595</v>
      </c>
      <c r="C517" s="29" t="s">
        <v>2801</v>
      </c>
      <c r="D517" s="29" t="s">
        <v>2802</v>
      </c>
      <c r="E517" s="29" t="s">
        <v>2803</v>
      </c>
      <c r="F517" s="29">
        <v>2.4187499999999999E-3</v>
      </c>
      <c r="G517" s="29">
        <v>1.8886099999999999E-4</v>
      </c>
      <c r="H517" s="29">
        <v>1</v>
      </c>
      <c r="I517" s="29">
        <v>1</v>
      </c>
      <c r="J517" s="29">
        <v>2</v>
      </c>
      <c r="K517" s="29" t="s">
        <v>594</v>
      </c>
      <c r="L517" s="29" t="s">
        <v>2804</v>
      </c>
      <c r="M517" s="29">
        <v>0</v>
      </c>
      <c r="N517" s="29">
        <v>3090.7076900000002</v>
      </c>
      <c r="O517" s="29">
        <v>0</v>
      </c>
      <c r="P517" s="29">
        <v>20.3</v>
      </c>
      <c r="Q517" s="29">
        <v>24.1</v>
      </c>
      <c r="R517" s="29">
        <v>19.93</v>
      </c>
      <c r="S517" s="29">
        <v>8.02</v>
      </c>
      <c r="T517" s="29" t="s">
        <v>51</v>
      </c>
      <c r="U517" s="29" t="s">
        <v>50</v>
      </c>
      <c r="V517" s="29" t="s">
        <v>50</v>
      </c>
      <c r="W517" s="29" t="s">
        <v>50</v>
      </c>
      <c r="X517" s="29" t="s">
        <v>50</v>
      </c>
      <c r="Y517" s="29" t="s">
        <v>50</v>
      </c>
      <c r="Z517" s="29" t="s">
        <v>50</v>
      </c>
      <c r="AA517" s="29" t="s">
        <v>50</v>
      </c>
      <c r="AB517" s="29" t="s">
        <v>50</v>
      </c>
      <c r="AC517" s="29" t="s">
        <v>50</v>
      </c>
      <c r="AD517" s="29" t="s">
        <v>50</v>
      </c>
      <c r="AE517" s="29" t="s">
        <v>50</v>
      </c>
      <c r="AF517" s="29" t="s">
        <v>50</v>
      </c>
      <c r="AG517" s="29">
        <v>2.02</v>
      </c>
      <c r="AH517" s="29">
        <v>2.02</v>
      </c>
      <c r="AI517" s="29">
        <v>2.4269999999999999E-4</v>
      </c>
      <c r="AJ517" s="29">
        <v>1.1960000000000001E-5</v>
      </c>
      <c r="AK517" s="29">
        <v>4.7609999999999996E-3</v>
      </c>
      <c r="AL517" s="29">
        <v>2.9819999999999998E-4</v>
      </c>
      <c r="AM517" s="29">
        <v>4.83</v>
      </c>
      <c r="AN517" s="29">
        <v>24</v>
      </c>
      <c r="AO517" s="29">
        <v>17.8</v>
      </c>
      <c r="AP517" s="29">
        <v>18.600000000000001</v>
      </c>
      <c r="AQ517" s="29">
        <v>27.6</v>
      </c>
      <c r="AR517" s="29">
        <v>21.7</v>
      </c>
      <c r="AS517" s="29">
        <v>19</v>
      </c>
      <c r="AT517" s="29">
        <v>24.2</v>
      </c>
      <c r="AU517" s="29">
        <v>20.399999999999999</v>
      </c>
      <c r="AV517" s="29">
        <v>25.5</v>
      </c>
      <c r="AW517" s="29">
        <v>23.6</v>
      </c>
      <c r="AX517" s="29">
        <v>24.1</v>
      </c>
      <c r="AY517" s="29">
        <f t="shared" si="15"/>
        <v>1.1251193887297035</v>
      </c>
      <c r="AZ517" s="29">
        <f t="shared" ref="AZ517:AZ580" si="16">TTEST(AO517:AS517,AT517:AX517,2,1)</f>
        <v>0.15174844259112769</v>
      </c>
    </row>
    <row r="518" spans="1:52" x14ac:dyDescent="0.2">
      <c r="A518" s="47" t="s">
        <v>50</v>
      </c>
      <c r="B518" s="29" t="s">
        <v>597</v>
      </c>
      <c r="C518" s="29" t="s">
        <v>2805</v>
      </c>
      <c r="D518" s="29" t="s">
        <v>2806</v>
      </c>
      <c r="E518" s="29" t="s">
        <v>2807</v>
      </c>
      <c r="F518" s="29">
        <v>2.4456100000000001E-2</v>
      </c>
      <c r="G518" s="29">
        <v>1.13751E-3</v>
      </c>
      <c r="H518" s="29">
        <v>1</v>
      </c>
      <c r="I518" s="29">
        <v>3</v>
      </c>
      <c r="J518" s="29">
        <v>6</v>
      </c>
      <c r="K518" s="29" t="s">
        <v>596</v>
      </c>
      <c r="L518" s="29" t="s">
        <v>2808</v>
      </c>
      <c r="M518" s="29">
        <v>0</v>
      </c>
      <c r="N518" s="29">
        <v>2895.5075000000002</v>
      </c>
      <c r="O518" s="29">
        <v>0</v>
      </c>
      <c r="P518" s="29">
        <v>484.4</v>
      </c>
      <c r="Q518" s="29">
        <v>505.7</v>
      </c>
      <c r="R518" s="29">
        <v>2.4500000000000002</v>
      </c>
      <c r="S518" s="29">
        <v>2.6</v>
      </c>
      <c r="T518" s="29" t="s">
        <v>51</v>
      </c>
      <c r="U518" s="29" t="s">
        <v>50</v>
      </c>
      <c r="V518" s="29" t="s">
        <v>50</v>
      </c>
      <c r="W518" s="29" t="s">
        <v>50</v>
      </c>
      <c r="X518" s="29" t="s">
        <v>50</v>
      </c>
      <c r="Y518" s="29" t="s">
        <v>50</v>
      </c>
      <c r="Z518" s="29" t="s">
        <v>50</v>
      </c>
      <c r="AA518" s="29" t="s">
        <v>50</v>
      </c>
      <c r="AB518" s="29" t="s">
        <v>50</v>
      </c>
      <c r="AC518" s="29" t="s">
        <v>50</v>
      </c>
      <c r="AD518" s="29" t="s">
        <v>50</v>
      </c>
      <c r="AE518" s="29" t="s">
        <v>973</v>
      </c>
      <c r="AF518" s="29" t="s">
        <v>50</v>
      </c>
      <c r="AG518" s="29" t="s">
        <v>51</v>
      </c>
      <c r="AH518" s="29">
        <v>1.77</v>
      </c>
      <c r="AI518" s="29" t="s">
        <v>51</v>
      </c>
      <c r="AJ518" s="29">
        <v>8.6240000000000004E-4</v>
      </c>
      <c r="AK518" s="29" t="s">
        <v>51</v>
      </c>
      <c r="AL518" s="29">
        <v>1.225E-2</v>
      </c>
      <c r="AM518" s="29">
        <v>2.57</v>
      </c>
      <c r="AN518" s="29" t="s">
        <v>51</v>
      </c>
      <c r="AO518" s="29">
        <v>483.1</v>
      </c>
      <c r="AP518" s="29">
        <v>485.6</v>
      </c>
      <c r="AQ518" s="29">
        <v>506.9</v>
      </c>
      <c r="AR518" s="29">
        <v>474.7</v>
      </c>
      <c r="AS518" s="29">
        <v>477.2</v>
      </c>
      <c r="AT518" s="29">
        <v>505.7</v>
      </c>
      <c r="AU518" s="29">
        <v>503.9</v>
      </c>
      <c r="AV518" s="29">
        <v>530.9</v>
      </c>
      <c r="AW518" s="29">
        <v>499.1</v>
      </c>
      <c r="AX518" s="29">
        <v>521</v>
      </c>
      <c r="AY518" s="29">
        <f t="shared" ref="AY518:AY581" si="17">AVERAGE(AT518:AX518)/AVERAGE(AO518:AS518)</f>
        <v>1.0548300720906283</v>
      </c>
      <c r="AZ518" s="29">
        <f t="shared" si="16"/>
        <v>3.8581293456841819E-3</v>
      </c>
    </row>
    <row r="519" spans="1:52" x14ac:dyDescent="0.2">
      <c r="A519" s="47" t="s">
        <v>50</v>
      </c>
      <c r="B519" s="29" t="s">
        <v>599</v>
      </c>
      <c r="C519" s="29" t="s">
        <v>2809</v>
      </c>
      <c r="D519" s="29" t="s">
        <v>2810</v>
      </c>
      <c r="E519" s="29" t="s">
        <v>2811</v>
      </c>
      <c r="F519" s="29">
        <v>2.7590799999999998E-6</v>
      </c>
      <c r="G519" s="29">
        <v>0</v>
      </c>
      <c r="H519" s="29">
        <v>1</v>
      </c>
      <c r="I519" s="29">
        <v>2</v>
      </c>
      <c r="J519" s="29">
        <v>16</v>
      </c>
      <c r="K519" s="29" t="s">
        <v>598</v>
      </c>
      <c r="L519" s="29" t="s">
        <v>2812</v>
      </c>
      <c r="M519" s="29">
        <v>0</v>
      </c>
      <c r="N519" s="29">
        <v>3120.5348399999998</v>
      </c>
      <c r="O519" s="29">
        <v>0</v>
      </c>
      <c r="P519" s="29">
        <v>842.4</v>
      </c>
      <c r="Q519" s="29">
        <v>864.9</v>
      </c>
      <c r="R519" s="29">
        <v>5.68</v>
      </c>
      <c r="S519" s="29">
        <v>3.8</v>
      </c>
      <c r="T519" s="29" t="s">
        <v>51</v>
      </c>
      <c r="U519" s="29" t="s">
        <v>50</v>
      </c>
      <c r="V519" s="29" t="s">
        <v>50</v>
      </c>
      <c r="W519" s="29" t="s">
        <v>50</v>
      </c>
      <c r="X519" s="29" t="s">
        <v>50</v>
      </c>
      <c r="Y519" s="29" t="s">
        <v>50</v>
      </c>
      <c r="Z519" s="29" t="s">
        <v>50</v>
      </c>
      <c r="AA519" s="29" t="s">
        <v>50</v>
      </c>
      <c r="AB519" s="29" t="s">
        <v>50</v>
      </c>
      <c r="AC519" s="29" t="s">
        <v>50</v>
      </c>
      <c r="AD519" s="29" t="s">
        <v>50</v>
      </c>
      <c r="AE519" s="29" t="s">
        <v>50</v>
      </c>
      <c r="AF519" s="29" t="s">
        <v>50</v>
      </c>
      <c r="AG519" s="29">
        <v>-1.34</v>
      </c>
      <c r="AH519" s="29">
        <v>0.49</v>
      </c>
      <c r="AI519" s="29">
        <v>0</v>
      </c>
      <c r="AJ519" s="29">
        <v>0</v>
      </c>
      <c r="AK519" s="29">
        <v>1.2359999999999999E-6</v>
      </c>
      <c r="AL519" s="29">
        <v>1.4790000000000001E-5</v>
      </c>
      <c r="AM519" s="29">
        <v>5.71</v>
      </c>
      <c r="AN519" s="29">
        <v>29</v>
      </c>
      <c r="AO519" s="29">
        <v>804.6</v>
      </c>
      <c r="AP519" s="29">
        <v>918</v>
      </c>
      <c r="AQ519" s="29">
        <v>844.7</v>
      </c>
      <c r="AR519" s="29">
        <v>840.2</v>
      </c>
      <c r="AS519" s="29">
        <v>860.2</v>
      </c>
      <c r="AT519" s="29">
        <v>912.3</v>
      </c>
      <c r="AU519" s="29">
        <v>864.9</v>
      </c>
      <c r="AV519" s="29">
        <v>872.3</v>
      </c>
      <c r="AW519" s="29">
        <v>821.4</v>
      </c>
      <c r="AX519" s="29">
        <v>853.8</v>
      </c>
      <c r="AY519" s="29">
        <f t="shared" si="17"/>
        <v>1.0133561403097686</v>
      </c>
      <c r="AZ519" s="29">
        <f t="shared" si="16"/>
        <v>0.6978767199990088</v>
      </c>
    </row>
    <row r="520" spans="1:52" x14ac:dyDescent="0.2">
      <c r="A520" s="47" t="s">
        <v>50</v>
      </c>
      <c r="B520" s="29" t="s">
        <v>601</v>
      </c>
      <c r="C520" s="29" t="s">
        <v>2813</v>
      </c>
      <c r="D520" s="29" t="s">
        <v>2814</v>
      </c>
      <c r="E520" s="29" t="s">
        <v>2815</v>
      </c>
      <c r="F520" s="29">
        <v>4.0106199999999999E-5</v>
      </c>
      <c r="G520" s="29">
        <v>0</v>
      </c>
      <c r="H520" s="29">
        <v>1</v>
      </c>
      <c r="I520" s="29">
        <v>1</v>
      </c>
      <c r="J520" s="29">
        <v>9</v>
      </c>
      <c r="K520" s="29" t="s">
        <v>600</v>
      </c>
      <c r="L520" s="29" t="s">
        <v>2816</v>
      </c>
      <c r="M520" s="29">
        <v>0</v>
      </c>
      <c r="N520" s="29">
        <v>1971.0166899999999</v>
      </c>
      <c r="O520" s="29">
        <v>0</v>
      </c>
      <c r="P520" s="29">
        <v>338.8</v>
      </c>
      <c r="Q520" s="29">
        <v>348.5</v>
      </c>
      <c r="R520" s="29">
        <v>2.33</v>
      </c>
      <c r="S520" s="29">
        <v>3.68</v>
      </c>
      <c r="T520" s="29" t="s">
        <v>51</v>
      </c>
      <c r="U520" s="29" t="s">
        <v>50</v>
      </c>
      <c r="V520" s="29" t="s">
        <v>50</v>
      </c>
      <c r="W520" s="29" t="s">
        <v>50</v>
      </c>
      <c r="X520" s="29" t="s">
        <v>50</v>
      </c>
      <c r="Y520" s="29" t="s">
        <v>50</v>
      </c>
      <c r="Z520" s="29" t="s">
        <v>50</v>
      </c>
      <c r="AA520" s="29" t="s">
        <v>50</v>
      </c>
      <c r="AB520" s="29" t="s">
        <v>50</v>
      </c>
      <c r="AC520" s="29" t="s">
        <v>50</v>
      </c>
      <c r="AD520" s="29" t="s">
        <v>50</v>
      </c>
      <c r="AE520" s="29" t="s">
        <v>50</v>
      </c>
      <c r="AF520" s="29" t="s">
        <v>50</v>
      </c>
      <c r="AG520" s="29">
        <v>1.27</v>
      </c>
      <c r="AH520" s="29">
        <v>-3.12</v>
      </c>
      <c r="AI520" s="29">
        <v>0</v>
      </c>
      <c r="AJ520" s="29">
        <v>0</v>
      </c>
      <c r="AK520" s="29">
        <v>2.419E-5</v>
      </c>
      <c r="AL520" s="29">
        <v>4.4459999999999998E-5</v>
      </c>
      <c r="AM520" s="29">
        <v>4.08</v>
      </c>
      <c r="AN520" s="29">
        <v>14</v>
      </c>
      <c r="AO520" s="29">
        <v>346</v>
      </c>
      <c r="AP520" s="29">
        <v>342.6</v>
      </c>
      <c r="AQ520" s="29">
        <v>352.1</v>
      </c>
      <c r="AR520" s="29">
        <v>331.6</v>
      </c>
      <c r="AS520" s="29">
        <v>335.1</v>
      </c>
      <c r="AT520" s="29">
        <v>335.1</v>
      </c>
      <c r="AU520" s="29">
        <v>322.3</v>
      </c>
      <c r="AV520" s="29">
        <v>352.5</v>
      </c>
      <c r="AW520" s="29">
        <v>348.5</v>
      </c>
      <c r="AX520" s="29">
        <v>348.8</v>
      </c>
      <c r="AY520" s="29">
        <f t="shared" si="17"/>
        <v>0.99988286283237671</v>
      </c>
      <c r="AZ520" s="29">
        <f t="shared" si="16"/>
        <v>0.99576658937509588</v>
      </c>
    </row>
    <row r="521" spans="1:52" x14ac:dyDescent="0.2">
      <c r="A521" s="47" t="s">
        <v>50</v>
      </c>
      <c r="B521" s="29" t="s">
        <v>601</v>
      </c>
      <c r="C521" s="29" t="s">
        <v>2817</v>
      </c>
      <c r="D521" s="29" t="s">
        <v>2818</v>
      </c>
      <c r="E521" s="29" t="s">
        <v>2819</v>
      </c>
      <c r="F521" s="29">
        <v>7.3579099999999996E-3</v>
      </c>
      <c r="G521" s="29">
        <v>4.2544399999999997E-4</v>
      </c>
      <c r="H521" s="29">
        <v>1</v>
      </c>
      <c r="I521" s="29">
        <v>2</v>
      </c>
      <c r="J521" s="29">
        <v>2</v>
      </c>
      <c r="K521" s="29" t="s">
        <v>600</v>
      </c>
      <c r="L521" s="29" t="s">
        <v>2820</v>
      </c>
      <c r="M521" s="29">
        <v>0</v>
      </c>
      <c r="N521" s="29">
        <v>2837.55935</v>
      </c>
      <c r="O521" s="29">
        <v>0</v>
      </c>
      <c r="P521" s="29" t="s">
        <v>51</v>
      </c>
      <c r="Q521" s="29" t="s">
        <v>51</v>
      </c>
      <c r="R521" s="29" t="s">
        <v>51</v>
      </c>
      <c r="S521" s="29" t="s">
        <v>51</v>
      </c>
      <c r="T521" s="29" t="s">
        <v>982</v>
      </c>
      <c r="U521" s="29" t="s">
        <v>50</v>
      </c>
      <c r="V521" s="29" t="s">
        <v>50</v>
      </c>
      <c r="W521" s="29" t="s">
        <v>50</v>
      </c>
      <c r="X521" s="29" t="s">
        <v>50</v>
      </c>
      <c r="Y521" s="29" t="s">
        <v>50</v>
      </c>
      <c r="Z521" s="29" t="s">
        <v>50</v>
      </c>
      <c r="AA521" s="29" t="s">
        <v>50</v>
      </c>
      <c r="AB521" s="29" t="s">
        <v>50</v>
      </c>
      <c r="AC521" s="29" t="s">
        <v>50</v>
      </c>
      <c r="AD521" s="29" t="s">
        <v>50</v>
      </c>
      <c r="AE521" s="29" t="s">
        <v>973</v>
      </c>
      <c r="AF521" s="29" t="s">
        <v>50</v>
      </c>
      <c r="AG521" s="29" t="s">
        <v>51</v>
      </c>
      <c r="AH521" s="29">
        <v>-0.54</v>
      </c>
      <c r="AI521" s="29" t="s">
        <v>51</v>
      </c>
      <c r="AJ521" s="29">
        <v>7.2499999999999995E-4</v>
      </c>
      <c r="AK521" s="29" t="s">
        <v>51</v>
      </c>
      <c r="AL521" s="29">
        <v>1.095E-2</v>
      </c>
      <c r="AM521" s="29">
        <v>4.37</v>
      </c>
      <c r="AN521" s="29" t="s">
        <v>51</v>
      </c>
      <c r="AO521" s="29" t="s">
        <v>51</v>
      </c>
      <c r="AP521" s="29" t="s">
        <v>51</v>
      </c>
      <c r="AQ521" s="29" t="s">
        <v>51</v>
      </c>
      <c r="AR521" s="29" t="s">
        <v>51</v>
      </c>
      <c r="AS521" s="29" t="s">
        <v>51</v>
      </c>
      <c r="AT521" s="29" t="s">
        <v>51</v>
      </c>
      <c r="AU521" s="29" t="s">
        <v>51</v>
      </c>
      <c r="AV521" s="29" t="s">
        <v>51</v>
      </c>
      <c r="AW521" s="29" t="s">
        <v>51</v>
      </c>
      <c r="AX521" s="29" t="s">
        <v>51</v>
      </c>
      <c r="AY521" s="29" t="e">
        <f t="shared" si="17"/>
        <v>#DIV/0!</v>
      </c>
      <c r="AZ521" s="29" t="e">
        <f t="shared" si="16"/>
        <v>#DIV/0!</v>
      </c>
    </row>
    <row r="522" spans="1:52" x14ac:dyDescent="0.2">
      <c r="A522" s="47" t="s">
        <v>50</v>
      </c>
      <c r="B522" s="29" t="s">
        <v>603</v>
      </c>
      <c r="C522" s="29" t="s">
        <v>2821</v>
      </c>
      <c r="D522" s="29" t="s">
        <v>1118</v>
      </c>
      <c r="E522" s="29" t="s">
        <v>2822</v>
      </c>
      <c r="F522" s="29">
        <v>3.9299099999999998E-4</v>
      </c>
      <c r="G522" s="29">
        <v>0</v>
      </c>
      <c r="H522" s="29">
        <v>1</v>
      </c>
      <c r="I522" s="29">
        <v>1</v>
      </c>
      <c r="J522" s="29">
        <v>2</v>
      </c>
      <c r="K522" s="29" t="s">
        <v>602</v>
      </c>
      <c r="L522" s="29" t="s">
        <v>2823</v>
      </c>
      <c r="M522" s="29">
        <v>0</v>
      </c>
      <c r="N522" s="29">
        <v>1826.9346800000001</v>
      </c>
      <c r="O522" s="29">
        <v>0</v>
      </c>
      <c r="P522" s="29">
        <v>92.3</v>
      </c>
      <c r="Q522" s="29">
        <v>102.7</v>
      </c>
      <c r="R522" s="29">
        <v>7.69</v>
      </c>
      <c r="S522" s="29">
        <v>5.93</v>
      </c>
      <c r="T522" s="29" t="s">
        <v>51</v>
      </c>
      <c r="U522" s="29" t="s">
        <v>50</v>
      </c>
      <c r="V522" s="29" t="s">
        <v>50</v>
      </c>
      <c r="W522" s="29" t="s">
        <v>50</v>
      </c>
      <c r="X522" s="29" t="s">
        <v>50</v>
      </c>
      <c r="Y522" s="29" t="s">
        <v>50</v>
      </c>
      <c r="Z522" s="29" t="s">
        <v>50</v>
      </c>
      <c r="AA522" s="29" t="s">
        <v>50</v>
      </c>
      <c r="AB522" s="29" t="s">
        <v>50</v>
      </c>
      <c r="AC522" s="29" t="s">
        <v>50</v>
      </c>
      <c r="AD522" s="29" t="s">
        <v>50</v>
      </c>
      <c r="AE522" s="29" t="s">
        <v>50</v>
      </c>
      <c r="AF522" s="29" t="s">
        <v>50</v>
      </c>
      <c r="AG522" s="29">
        <v>-1.24</v>
      </c>
      <c r="AH522" s="29">
        <v>-1.24</v>
      </c>
      <c r="AI522" s="29">
        <v>1.2569999999999999E-4</v>
      </c>
      <c r="AJ522" s="29">
        <v>0</v>
      </c>
      <c r="AK522" s="29">
        <v>1.358E-3</v>
      </c>
      <c r="AL522" s="29">
        <v>3.4360000000000003E-5</v>
      </c>
      <c r="AM522" s="29">
        <v>5.17</v>
      </c>
      <c r="AN522" s="29">
        <v>20</v>
      </c>
      <c r="AO522" s="29">
        <v>91.5</v>
      </c>
      <c r="AP522" s="29">
        <v>87.4</v>
      </c>
      <c r="AQ522" s="29">
        <v>106.1</v>
      </c>
      <c r="AR522" s="29">
        <v>93</v>
      </c>
      <c r="AS522" s="29">
        <v>88.3</v>
      </c>
      <c r="AT522" s="29">
        <v>93.3</v>
      </c>
      <c r="AU522" s="29">
        <v>106.1</v>
      </c>
      <c r="AV522" s="29">
        <v>102.7</v>
      </c>
      <c r="AW522" s="29">
        <v>108.8</v>
      </c>
      <c r="AX522" s="29">
        <v>99.3</v>
      </c>
      <c r="AY522" s="29">
        <f t="shared" si="17"/>
        <v>1.0941453999571089</v>
      </c>
      <c r="AZ522" s="29">
        <f t="shared" si="16"/>
        <v>0.10368166090936007</v>
      </c>
    </row>
    <row r="523" spans="1:52" x14ac:dyDescent="0.2">
      <c r="A523" s="47" t="s">
        <v>50</v>
      </c>
      <c r="B523" s="29" t="s">
        <v>603</v>
      </c>
      <c r="C523" s="29" t="s">
        <v>2824</v>
      </c>
      <c r="D523" s="29" t="s">
        <v>2825</v>
      </c>
      <c r="E523" s="29" t="s">
        <v>2826</v>
      </c>
      <c r="F523" s="29">
        <v>1.68334E-3</v>
      </c>
      <c r="G523" s="29">
        <v>1.7058500000000001E-4</v>
      </c>
      <c r="H523" s="29">
        <v>1</v>
      </c>
      <c r="I523" s="29">
        <v>1</v>
      </c>
      <c r="J523" s="29">
        <v>4</v>
      </c>
      <c r="K523" s="29" t="s">
        <v>602</v>
      </c>
      <c r="L523" s="29" t="s">
        <v>2827</v>
      </c>
      <c r="M523" s="29">
        <v>0</v>
      </c>
      <c r="N523" s="29">
        <v>3216.4062600000002</v>
      </c>
      <c r="O523" s="29">
        <v>0</v>
      </c>
      <c r="P523" s="29">
        <v>49.3</v>
      </c>
      <c r="Q523" s="29">
        <v>50.1</v>
      </c>
      <c r="R523" s="29">
        <v>4.9400000000000004</v>
      </c>
      <c r="S523" s="29">
        <v>7.01</v>
      </c>
      <c r="T523" s="29" t="s">
        <v>51</v>
      </c>
      <c r="U523" s="29" t="s">
        <v>50</v>
      </c>
      <c r="V523" s="29" t="s">
        <v>50</v>
      </c>
      <c r="W523" s="29" t="s">
        <v>50</v>
      </c>
      <c r="X523" s="29" t="s">
        <v>50</v>
      </c>
      <c r="Y523" s="29" t="s">
        <v>50</v>
      </c>
      <c r="Z523" s="29" t="s">
        <v>50</v>
      </c>
      <c r="AA523" s="29" t="s">
        <v>50</v>
      </c>
      <c r="AB523" s="29" t="s">
        <v>50</v>
      </c>
      <c r="AC523" s="29" t="s">
        <v>50</v>
      </c>
      <c r="AD523" s="29" t="s">
        <v>50</v>
      </c>
      <c r="AE523" s="29" t="s">
        <v>50</v>
      </c>
      <c r="AF523" s="29" t="s">
        <v>50</v>
      </c>
      <c r="AG523" s="29">
        <v>1.65</v>
      </c>
      <c r="AH523" s="29">
        <v>3.7</v>
      </c>
      <c r="AI523" s="29">
        <v>3.8470000000000003E-5</v>
      </c>
      <c r="AJ523" s="29">
        <v>2.8990000000000001E-3</v>
      </c>
      <c r="AK523" s="29">
        <v>3.5060000000000001E-4</v>
      </c>
      <c r="AL523" s="29">
        <v>3.7539999999999997E-2</v>
      </c>
      <c r="AM523" s="29">
        <v>4.43</v>
      </c>
      <c r="AN523" s="29">
        <v>6</v>
      </c>
      <c r="AO523" s="29">
        <v>44.5</v>
      </c>
      <c r="AP523" s="29">
        <v>51.5</v>
      </c>
      <c r="AQ523" s="29">
        <v>48.8</v>
      </c>
      <c r="AR523" s="29">
        <v>48.2</v>
      </c>
      <c r="AS523" s="29">
        <v>49.8</v>
      </c>
      <c r="AT523" s="29">
        <v>48.8</v>
      </c>
      <c r="AU523" s="29">
        <v>46.2</v>
      </c>
      <c r="AV523" s="29">
        <v>50.1</v>
      </c>
      <c r="AW523" s="29">
        <v>54.8</v>
      </c>
      <c r="AX523" s="29">
        <v>53.9</v>
      </c>
      <c r="AY523" s="29">
        <f t="shared" si="17"/>
        <v>1.0453047775947282</v>
      </c>
      <c r="AZ523" s="29">
        <f t="shared" si="16"/>
        <v>0.34461401360731198</v>
      </c>
    </row>
    <row r="524" spans="1:52" x14ac:dyDescent="0.2">
      <c r="A524" s="47" t="s">
        <v>50</v>
      </c>
      <c r="B524" s="29" t="s">
        <v>605</v>
      </c>
      <c r="C524" s="29" t="s">
        <v>2828</v>
      </c>
      <c r="D524" s="29" t="s">
        <v>2829</v>
      </c>
      <c r="E524" s="29" t="s">
        <v>2830</v>
      </c>
      <c r="F524" s="29">
        <v>5.0574099999999997E-2</v>
      </c>
      <c r="G524" s="29">
        <v>3.5434799999999999E-3</v>
      </c>
      <c r="H524" s="29">
        <v>1</v>
      </c>
      <c r="I524" s="29">
        <v>2</v>
      </c>
      <c r="J524" s="29">
        <v>4</v>
      </c>
      <c r="K524" s="29" t="s">
        <v>604</v>
      </c>
      <c r="L524" s="29" t="s">
        <v>2831</v>
      </c>
      <c r="M524" s="29">
        <v>0</v>
      </c>
      <c r="N524" s="29">
        <v>2013.1097400000001</v>
      </c>
      <c r="O524" s="29">
        <v>0</v>
      </c>
      <c r="P524" s="29">
        <v>302.89999999999998</v>
      </c>
      <c r="Q524" s="29">
        <v>327.5</v>
      </c>
      <c r="R524" s="29">
        <v>14.37</v>
      </c>
      <c r="S524" s="29">
        <v>13.45</v>
      </c>
      <c r="T524" s="29" t="s">
        <v>51</v>
      </c>
      <c r="U524" s="29" t="s">
        <v>50</v>
      </c>
      <c r="V524" s="29" t="s">
        <v>50</v>
      </c>
      <c r="W524" s="29" t="s">
        <v>50</v>
      </c>
      <c r="X524" s="29" t="s">
        <v>50</v>
      </c>
      <c r="Y524" s="29" t="s">
        <v>50</v>
      </c>
      <c r="Z524" s="29" t="s">
        <v>50</v>
      </c>
      <c r="AA524" s="29" t="s">
        <v>50</v>
      </c>
      <c r="AB524" s="29" t="s">
        <v>50</v>
      </c>
      <c r="AC524" s="29" t="s">
        <v>50</v>
      </c>
      <c r="AD524" s="29" t="s">
        <v>50</v>
      </c>
      <c r="AE524" s="29" t="s">
        <v>50</v>
      </c>
      <c r="AF524" s="29" t="s">
        <v>50</v>
      </c>
      <c r="AG524" s="29">
        <v>0.16</v>
      </c>
      <c r="AH524" s="29">
        <v>0.16</v>
      </c>
      <c r="AI524" s="29">
        <v>1.0150000000000001E-3</v>
      </c>
      <c r="AJ524" s="29">
        <v>2.359E-3</v>
      </c>
      <c r="AK524" s="29">
        <v>1.5740000000000001E-2</v>
      </c>
      <c r="AL524" s="29">
        <v>3.0280000000000001E-2</v>
      </c>
      <c r="AM524" s="29">
        <v>2.58</v>
      </c>
      <c r="AN524" s="29">
        <v>8</v>
      </c>
      <c r="AO524" s="29">
        <v>290.10000000000002</v>
      </c>
      <c r="AP524" s="29">
        <v>316.39999999999998</v>
      </c>
      <c r="AQ524" s="29">
        <v>339.6</v>
      </c>
      <c r="AR524" s="29">
        <v>264</v>
      </c>
      <c r="AS524" s="29">
        <v>228</v>
      </c>
      <c r="AT524" s="29">
        <v>335.9</v>
      </c>
      <c r="AU524" s="29">
        <v>327.5</v>
      </c>
      <c r="AV524" s="29">
        <v>311</v>
      </c>
      <c r="AW524" s="29">
        <v>346.8</v>
      </c>
      <c r="AX524" s="29">
        <v>241</v>
      </c>
      <c r="AY524" s="29">
        <f t="shared" si="17"/>
        <v>1.0862944162436547</v>
      </c>
      <c r="AZ524" s="29">
        <f t="shared" si="16"/>
        <v>0.25481236786469719</v>
      </c>
    </row>
    <row r="525" spans="1:52" x14ac:dyDescent="0.2">
      <c r="A525" s="47" t="s">
        <v>50</v>
      </c>
      <c r="B525" s="29" t="s">
        <v>607</v>
      </c>
      <c r="C525" s="29" t="s">
        <v>2832</v>
      </c>
      <c r="D525" s="29" t="s">
        <v>2833</v>
      </c>
      <c r="E525" s="29" t="s">
        <v>2834</v>
      </c>
      <c r="F525" s="29">
        <v>1.55181E-2</v>
      </c>
      <c r="G525" s="29">
        <v>7.4574400000000001E-4</v>
      </c>
      <c r="H525" s="29">
        <v>1</v>
      </c>
      <c r="I525" s="29">
        <v>2</v>
      </c>
      <c r="J525" s="29">
        <v>2</v>
      </c>
      <c r="K525" s="29" t="s">
        <v>606</v>
      </c>
      <c r="L525" s="29" t="s">
        <v>2835</v>
      </c>
      <c r="M525" s="29">
        <v>0</v>
      </c>
      <c r="N525" s="29">
        <v>2501.3903300000002</v>
      </c>
      <c r="O525" s="29">
        <v>0</v>
      </c>
      <c r="P525" s="29" t="s">
        <v>51</v>
      </c>
      <c r="Q525" s="29" t="s">
        <v>51</v>
      </c>
      <c r="R525" s="29" t="s">
        <v>51</v>
      </c>
      <c r="S525" s="29" t="s">
        <v>51</v>
      </c>
      <c r="T525" s="29" t="s">
        <v>982</v>
      </c>
      <c r="U525" s="29" t="s">
        <v>50</v>
      </c>
      <c r="V525" s="29" t="s">
        <v>50</v>
      </c>
      <c r="W525" s="29" t="s">
        <v>50</v>
      </c>
      <c r="X525" s="29" t="s">
        <v>50</v>
      </c>
      <c r="Y525" s="29" t="s">
        <v>50</v>
      </c>
      <c r="Z525" s="29" t="s">
        <v>50</v>
      </c>
      <c r="AA525" s="29" t="s">
        <v>50</v>
      </c>
      <c r="AB525" s="29" t="s">
        <v>50</v>
      </c>
      <c r="AC525" s="29" t="s">
        <v>50</v>
      </c>
      <c r="AD525" s="29" t="s">
        <v>50</v>
      </c>
      <c r="AE525" s="29" t="s">
        <v>50</v>
      </c>
      <c r="AF525" s="29" t="s">
        <v>50</v>
      </c>
      <c r="AG525" s="29">
        <v>14.75</v>
      </c>
      <c r="AH525" s="29">
        <v>14.75</v>
      </c>
      <c r="AI525" s="29">
        <v>2.3560000000000001E-4</v>
      </c>
      <c r="AJ525" s="29">
        <v>2.4420000000000003E-4</v>
      </c>
      <c r="AK525" s="29">
        <v>4.1510000000000002E-3</v>
      </c>
      <c r="AL525" s="29">
        <v>3.3630000000000001E-3</v>
      </c>
      <c r="AM525" s="29">
        <v>4.9800000000000004</v>
      </c>
      <c r="AN525" s="29">
        <v>11</v>
      </c>
      <c r="AO525" s="29" t="s">
        <v>51</v>
      </c>
      <c r="AP525" s="29" t="s">
        <v>51</v>
      </c>
      <c r="AQ525" s="29" t="s">
        <v>51</v>
      </c>
      <c r="AR525" s="29" t="s">
        <v>51</v>
      </c>
      <c r="AS525" s="29" t="s">
        <v>51</v>
      </c>
      <c r="AT525" s="29" t="s">
        <v>51</v>
      </c>
      <c r="AU525" s="29" t="s">
        <v>51</v>
      </c>
      <c r="AV525" s="29" t="s">
        <v>51</v>
      </c>
      <c r="AW525" s="29" t="s">
        <v>51</v>
      </c>
      <c r="AX525" s="29" t="s">
        <v>51</v>
      </c>
      <c r="AY525" s="29" t="e">
        <f t="shared" si="17"/>
        <v>#DIV/0!</v>
      </c>
      <c r="AZ525" s="29" t="e">
        <f t="shared" si="16"/>
        <v>#DIV/0!</v>
      </c>
    </row>
    <row r="526" spans="1:52" x14ac:dyDescent="0.2">
      <c r="A526" s="47" t="s">
        <v>50</v>
      </c>
      <c r="B526" s="29" t="s">
        <v>607</v>
      </c>
      <c r="C526" s="29" t="s">
        <v>2836</v>
      </c>
      <c r="D526" s="29" t="s">
        <v>1118</v>
      </c>
      <c r="E526" s="29" t="s">
        <v>2837</v>
      </c>
      <c r="F526" s="29">
        <v>1.04707E-3</v>
      </c>
      <c r="G526" s="29">
        <v>5.0395100000000001E-5</v>
      </c>
      <c r="H526" s="29">
        <v>1</v>
      </c>
      <c r="I526" s="29">
        <v>2</v>
      </c>
      <c r="J526" s="29">
        <v>12</v>
      </c>
      <c r="K526" s="29" t="s">
        <v>606</v>
      </c>
      <c r="L526" s="29" t="s">
        <v>2838</v>
      </c>
      <c r="M526" s="29">
        <v>0</v>
      </c>
      <c r="N526" s="29">
        <v>1891.05267</v>
      </c>
      <c r="O526" s="29">
        <v>0</v>
      </c>
      <c r="P526" s="29">
        <v>180.1</v>
      </c>
      <c r="Q526" s="29">
        <v>174.6</v>
      </c>
      <c r="R526" s="29">
        <v>7.65</v>
      </c>
      <c r="S526" s="29">
        <v>6.29</v>
      </c>
      <c r="T526" s="29" t="s">
        <v>51</v>
      </c>
      <c r="U526" s="29" t="s">
        <v>50</v>
      </c>
      <c r="V526" s="29" t="s">
        <v>50</v>
      </c>
      <c r="W526" s="29" t="s">
        <v>50</v>
      </c>
      <c r="X526" s="29" t="s">
        <v>50</v>
      </c>
      <c r="Y526" s="29" t="s">
        <v>50</v>
      </c>
      <c r="Z526" s="29" t="s">
        <v>50</v>
      </c>
      <c r="AA526" s="29" t="s">
        <v>50</v>
      </c>
      <c r="AB526" s="29" t="s">
        <v>50</v>
      </c>
      <c r="AC526" s="29" t="s">
        <v>50</v>
      </c>
      <c r="AD526" s="29" t="s">
        <v>50</v>
      </c>
      <c r="AE526" s="29" t="s">
        <v>50</v>
      </c>
      <c r="AF526" s="29" t="s">
        <v>50</v>
      </c>
      <c r="AG526" s="29">
        <v>-0.72</v>
      </c>
      <c r="AH526" s="29">
        <v>-0.72</v>
      </c>
      <c r="AI526" s="29">
        <v>5.6999999999999996E-6</v>
      </c>
      <c r="AJ526" s="29">
        <v>2.3280000000000001E-5</v>
      </c>
      <c r="AK526" s="29">
        <v>2.2770000000000001E-4</v>
      </c>
      <c r="AL526" s="29">
        <v>3.8000000000000002E-4</v>
      </c>
      <c r="AM526" s="29">
        <v>4.3</v>
      </c>
      <c r="AN526" s="29">
        <v>41</v>
      </c>
      <c r="AO526" s="29">
        <v>183.1</v>
      </c>
      <c r="AP526" s="29">
        <v>191.4</v>
      </c>
      <c r="AQ526" s="29">
        <v>194.3</v>
      </c>
      <c r="AR526" s="29">
        <v>156.6</v>
      </c>
      <c r="AS526" s="29">
        <v>177.3</v>
      </c>
      <c r="AT526" s="29">
        <v>189.8</v>
      </c>
      <c r="AU526" s="29">
        <v>166.5</v>
      </c>
      <c r="AV526" s="29">
        <v>174.6</v>
      </c>
      <c r="AW526" s="29">
        <v>193</v>
      </c>
      <c r="AX526" s="29">
        <v>174.1</v>
      </c>
      <c r="AY526" s="29">
        <f t="shared" si="17"/>
        <v>0.99479339758502261</v>
      </c>
      <c r="AZ526" s="29">
        <f t="shared" si="16"/>
        <v>0.93552345037771278</v>
      </c>
    </row>
    <row r="527" spans="1:52" x14ac:dyDescent="0.2">
      <c r="A527" s="47" t="s">
        <v>50</v>
      </c>
      <c r="B527" s="29" t="s">
        <v>609</v>
      </c>
      <c r="C527" s="29" t="s">
        <v>2839</v>
      </c>
      <c r="D527" s="29" t="s">
        <v>2840</v>
      </c>
      <c r="E527" s="29" t="s">
        <v>2841</v>
      </c>
      <c r="F527" s="29">
        <v>5.8313599999999997E-5</v>
      </c>
      <c r="G527" s="29">
        <v>0</v>
      </c>
      <c r="H527" s="29">
        <v>1</v>
      </c>
      <c r="I527" s="29">
        <v>1</v>
      </c>
      <c r="J527" s="29">
        <v>4</v>
      </c>
      <c r="K527" s="29" t="s">
        <v>608</v>
      </c>
      <c r="L527" s="29" t="s">
        <v>2842</v>
      </c>
      <c r="M527" s="29">
        <v>0</v>
      </c>
      <c r="N527" s="29">
        <v>2926.3340699999999</v>
      </c>
      <c r="O527" s="29">
        <v>0</v>
      </c>
      <c r="P527" s="29">
        <v>108.4</v>
      </c>
      <c r="Q527" s="29">
        <v>108.1</v>
      </c>
      <c r="R527" s="29">
        <v>6.3</v>
      </c>
      <c r="S527" s="29">
        <v>6.89</v>
      </c>
      <c r="T527" s="29" t="s">
        <v>51</v>
      </c>
      <c r="U527" s="29" t="s">
        <v>50</v>
      </c>
      <c r="V527" s="29" t="s">
        <v>50</v>
      </c>
      <c r="W527" s="29" t="s">
        <v>50</v>
      </c>
      <c r="X527" s="29" t="s">
        <v>50</v>
      </c>
      <c r="Y527" s="29" t="s">
        <v>50</v>
      </c>
      <c r="Z527" s="29" t="s">
        <v>50</v>
      </c>
      <c r="AA527" s="29" t="s">
        <v>50</v>
      </c>
      <c r="AB527" s="29" t="s">
        <v>50</v>
      </c>
      <c r="AC527" s="29" t="s">
        <v>50</v>
      </c>
      <c r="AD527" s="29" t="s">
        <v>50</v>
      </c>
      <c r="AE527" s="29" t="s">
        <v>50</v>
      </c>
      <c r="AF527" s="29" t="s">
        <v>50</v>
      </c>
      <c r="AG527" s="29">
        <v>14.64</v>
      </c>
      <c r="AH527" s="29">
        <v>14.64</v>
      </c>
      <c r="AI527" s="29">
        <v>0</v>
      </c>
      <c r="AJ527" s="29">
        <v>2.3280000000000001E-5</v>
      </c>
      <c r="AK527" s="29">
        <v>8.14E-6</v>
      </c>
      <c r="AL527" s="29">
        <v>4.392E-4</v>
      </c>
      <c r="AM527" s="29">
        <v>4.01</v>
      </c>
      <c r="AN527" s="29">
        <v>30</v>
      </c>
      <c r="AO527" s="29">
        <v>109.5</v>
      </c>
      <c r="AP527" s="29">
        <v>96.6</v>
      </c>
      <c r="AQ527" s="29">
        <v>107.3</v>
      </c>
      <c r="AR527" s="29">
        <v>101.1</v>
      </c>
      <c r="AS527" s="29">
        <v>114.2</v>
      </c>
      <c r="AT527" s="29">
        <v>114.2</v>
      </c>
      <c r="AU527" s="29">
        <v>104.1</v>
      </c>
      <c r="AV527" s="29">
        <v>119</v>
      </c>
      <c r="AW527" s="29">
        <v>100.3</v>
      </c>
      <c r="AX527" s="29">
        <v>108.1</v>
      </c>
      <c r="AY527" s="29">
        <f t="shared" si="17"/>
        <v>1.032154340836013</v>
      </c>
      <c r="AZ527" s="29">
        <f t="shared" si="16"/>
        <v>0.33772598865077513</v>
      </c>
    </row>
    <row r="528" spans="1:52" x14ac:dyDescent="0.2">
      <c r="A528" s="47" t="s">
        <v>50</v>
      </c>
      <c r="B528" s="29" t="s">
        <v>609</v>
      </c>
      <c r="C528" s="29" t="s">
        <v>2839</v>
      </c>
      <c r="D528" s="29" t="s">
        <v>2843</v>
      </c>
      <c r="E528" s="29" t="s">
        <v>2844</v>
      </c>
      <c r="F528" s="29">
        <v>1.03191E-4</v>
      </c>
      <c r="G528" s="29">
        <v>0</v>
      </c>
      <c r="H528" s="29">
        <v>1</v>
      </c>
      <c r="I528" s="29">
        <v>1</v>
      </c>
      <c r="J528" s="29">
        <v>6</v>
      </c>
      <c r="K528" s="29" t="s">
        <v>608</v>
      </c>
      <c r="L528" s="29" t="s">
        <v>2842</v>
      </c>
      <c r="M528" s="29">
        <v>0</v>
      </c>
      <c r="N528" s="29">
        <v>2925.35005</v>
      </c>
      <c r="O528" s="29">
        <v>0</v>
      </c>
      <c r="P528" s="29">
        <v>230.1</v>
      </c>
      <c r="Q528" s="29">
        <v>240.7</v>
      </c>
      <c r="R528" s="29">
        <v>5.24</v>
      </c>
      <c r="S528" s="29">
        <v>4.2699999999999996</v>
      </c>
      <c r="T528" s="29" t="s">
        <v>51</v>
      </c>
      <c r="U528" s="29" t="s">
        <v>50</v>
      </c>
      <c r="V528" s="29" t="s">
        <v>50</v>
      </c>
      <c r="W528" s="29" t="s">
        <v>50</v>
      </c>
      <c r="X528" s="29" t="s">
        <v>50</v>
      </c>
      <c r="Y528" s="29" t="s">
        <v>50</v>
      </c>
      <c r="Z528" s="29" t="s">
        <v>50</v>
      </c>
      <c r="AA528" s="29" t="s">
        <v>50</v>
      </c>
      <c r="AB528" s="29" t="s">
        <v>50</v>
      </c>
      <c r="AC528" s="29" t="s">
        <v>50</v>
      </c>
      <c r="AD528" s="29" t="s">
        <v>50</v>
      </c>
      <c r="AE528" s="29" t="s">
        <v>50</v>
      </c>
      <c r="AF528" s="29" t="s">
        <v>50</v>
      </c>
      <c r="AG528" s="29">
        <v>-1.3</v>
      </c>
      <c r="AH528" s="29">
        <v>-0.17</v>
      </c>
      <c r="AI528" s="29">
        <v>0</v>
      </c>
      <c r="AJ528" s="29">
        <v>4.5019999999999999E-5</v>
      </c>
      <c r="AK528" s="29">
        <v>1.9760000000000001E-5</v>
      </c>
      <c r="AL528" s="29">
        <v>5.8560000000000003E-4</v>
      </c>
      <c r="AM528" s="29">
        <v>5.13</v>
      </c>
      <c r="AN528" s="29">
        <v>18</v>
      </c>
      <c r="AO528" s="29">
        <v>211.4</v>
      </c>
      <c r="AP528" s="29">
        <v>228.9</v>
      </c>
      <c r="AQ528" s="29">
        <v>243.3</v>
      </c>
      <c r="AR528" s="29">
        <v>223.2</v>
      </c>
      <c r="AS528" s="29">
        <v>231.3</v>
      </c>
      <c r="AT528" s="29">
        <v>240.7</v>
      </c>
      <c r="AU528" s="29">
        <v>242.4</v>
      </c>
      <c r="AV528" s="29">
        <v>248.7</v>
      </c>
      <c r="AW528" s="29">
        <v>223.1</v>
      </c>
      <c r="AX528" s="29">
        <v>231.1</v>
      </c>
      <c r="AY528" s="29">
        <f t="shared" si="17"/>
        <v>1.0420876900096654</v>
      </c>
      <c r="AZ528" s="29">
        <f t="shared" si="16"/>
        <v>0.15809937959245624</v>
      </c>
    </row>
    <row r="529" spans="1:52" x14ac:dyDescent="0.2">
      <c r="A529" s="47" t="s">
        <v>50</v>
      </c>
      <c r="B529" s="29" t="s">
        <v>609</v>
      </c>
      <c r="C529" s="29" t="s">
        <v>2845</v>
      </c>
      <c r="D529" s="29" t="s">
        <v>2846</v>
      </c>
      <c r="E529" s="29" t="s">
        <v>2847</v>
      </c>
      <c r="F529" s="29">
        <v>2.55839E-2</v>
      </c>
      <c r="G529" s="29">
        <v>1.21065E-3</v>
      </c>
      <c r="H529" s="29">
        <v>1</v>
      </c>
      <c r="I529" s="29">
        <v>1</v>
      </c>
      <c r="J529" s="29">
        <v>2</v>
      </c>
      <c r="K529" s="29" t="s">
        <v>608</v>
      </c>
      <c r="L529" s="29" t="s">
        <v>2848</v>
      </c>
      <c r="M529" s="29">
        <v>0</v>
      </c>
      <c r="N529" s="29">
        <v>2524.14005</v>
      </c>
      <c r="O529" s="29">
        <v>0</v>
      </c>
      <c r="P529" s="29" t="s">
        <v>51</v>
      </c>
      <c r="Q529" s="29" t="s">
        <v>51</v>
      </c>
      <c r="R529" s="29" t="s">
        <v>51</v>
      </c>
      <c r="S529" s="29" t="s">
        <v>51</v>
      </c>
      <c r="T529" s="29" t="s">
        <v>982</v>
      </c>
      <c r="U529" s="29" t="s">
        <v>50</v>
      </c>
      <c r="V529" s="29" t="s">
        <v>50</v>
      </c>
      <c r="W529" s="29" t="s">
        <v>50</v>
      </c>
      <c r="X529" s="29" t="s">
        <v>50</v>
      </c>
      <c r="Y529" s="29" t="s">
        <v>50</v>
      </c>
      <c r="Z529" s="29" t="s">
        <v>50</v>
      </c>
      <c r="AA529" s="29" t="s">
        <v>50</v>
      </c>
      <c r="AB529" s="29" t="s">
        <v>50</v>
      </c>
      <c r="AC529" s="29" t="s">
        <v>50</v>
      </c>
      <c r="AD529" s="29" t="s">
        <v>50</v>
      </c>
      <c r="AE529" s="29" t="s">
        <v>50</v>
      </c>
      <c r="AF529" s="29" t="s">
        <v>50</v>
      </c>
      <c r="AG529" s="29">
        <v>1.27</v>
      </c>
      <c r="AH529" s="29">
        <v>1.27</v>
      </c>
      <c r="AI529" s="29">
        <v>8.4800000000000001E-4</v>
      </c>
      <c r="AJ529" s="29">
        <v>3.5409999999999999E-4</v>
      </c>
      <c r="AK529" s="29">
        <v>1.366E-2</v>
      </c>
      <c r="AL529" s="29">
        <v>4.9740000000000001E-3</v>
      </c>
      <c r="AM529" s="29">
        <v>1.72</v>
      </c>
      <c r="AN529" s="29">
        <v>12</v>
      </c>
      <c r="AO529" s="29" t="s">
        <v>51</v>
      </c>
      <c r="AP529" s="29" t="s">
        <v>51</v>
      </c>
      <c r="AQ529" s="29" t="s">
        <v>51</v>
      </c>
      <c r="AR529" s="29" t="s">
        <v>51</v>
      </c>
      <c r="AS529" s="29" t="s">
        <v>51</v>
      </c>
      <c r="AT529" s="29" t="s">
        <v>51</v>
      </c>
      <c r="AU529" s="29" t="s">
        <v>51</v>
      </c>
      <c r="AV529" s="29" t="s">
        <v>51</v>
      </c>
      <c r="AW529" s="29" t="s">
        <v>51</v>
      </c>
      <c r="AX529" s="29" t="s">
        <v>51</v>
      </c>
      <c r="AY529" s="29" t="e">
        <f t="shared" si="17"/>
        <v>#DIV/0!</v>
      </c>
      <c r="AZ529" s="29" t="e">
        <f t="shared" si="16"/>
        <v>#DIV/0!</v>
      </c>
    </row>
    <row r="530" spans="1:52" x14ac:dyDescent="0.2">
      <c r="A530" s="47" t="s">
        <v>50</v>
      </c>
      <c r="B530" s="29" t="s">
        <v>609</v>
      </c>
      <c r="C530" s="29" t="s">
        <v>2839</v>
      </c>
      <c r="D530" s="29" t="s">
        <v>2849</v>
      </c>
      <c r="E530" s="29" t="s">
        <v>2850</v>
      </c>
      <c r="F530" s="29">
        <v>1.4029399999999999E-2</v>
      </c>
      <c r="G530" s="29">
        <v>6.2980200000000005E-4</v>
      </c>
      <c r="H530" s="29">
        <v>1</v>
      </c>
      <c r="I530" s="29">
        <v>1</v>
      </c>
      <c r="J530" s="29">
        <v>14</v>
      </c>
      <c r="K530" s="29" t="s">
        <v>608</v>
      </c>
      <c r="L530" s="29" t="s">
        <v>2842</v>
      </c>
      <c r="M530" s="29">
        <v>0</v>
      </c>
      <c r="N530" s="29">
        <v>2941.3449700000001</v>
      </c>
      <c r="O530" s="29">
        <v>0</v>
      </c>
      <c r="P530" s="29">
        <v>1013.3</v>
      </c>
      <c r="Q530" s="29">
        <v>1030.4000000000001</v>
      </c>
      <c r="R530" s="29">
        <v>4.3600000000000003</v>
      </c>
      <c r="S530" s="29">
        <v>3.88</v>
      </c>
      <c r="T530" s="29" t="s">
        <v>51</v>
      </c>
      <c r="U530" s="29" t="s">
        <v>50</v>
      </c>
      <c r="V530" s="29" t="s">
        <v>50</v>
      </c>
      <c r="W530" s="29" t="s">
        <v>50</v>
      </c>
      <c r="X530" s="29" t="s">
        <v>50</v>
      </c>
      <c r="Y530" s="29" t="s">
        <v>50</v>
      </c>
      <c r="Z530" s="29" t="s">
        <v>50</v>
      </c>
      <c r="AA530" s="29" t="s">
        <v>50</v>
      </c>
      <c r="AB530" s="29" t="s">
        <v>50</v>
      </c>
      <c r="AC530" s="29" t="s">
        <v>50</v>
      </c>
      <c r="AD530" s="29" t="s">
        <v>50</v>
      </c>
      <c r="AE530" s="29" t="s">
        <v>50</v>
      </c>
      <c r="AF530" s="29" t="s">
        <v>50</v>
      </c>
      <c r="AG530" s="29">
        <v>3.37</v>
      </c>
      <c r="AH530" s="29">
        <v>3.37</v>
      </c>
      <c r="AI530" s="29">
        <v>2.0570000000000001E-4</v>
      </c>
      <c r="AJ530" s="29">
        <v>9.4240000000000001E-3</v>
      </c>
      <c r="AK530" s="29">
        <v>3.7090000000000001E-3</v>
      </c>
      <c r="AL530" s="29">
        <v>0.14560000000000001</v>
      </c>
      <c r="AM530" s="29">
        <v>3.27</v>
      </c>
      <c r="AN530" s="29">
        <v>33</v>
      </c>
      <c r="AO530" s="29">
        <v>966.5</v>
      </c>
      <c r="AP530" s="29">
        <v>926</v>
      </c>
      <c r="AQ530" s="29">
        <v>1003.3</v>
      </c>
      <c r="AR530" s="29">
        <v>1023.5</v>
      </c>
      <c r="AS530" s="29">
        <v>1036.5999999999999</v>
      </c>
      <c r="AT530" s="29">
        <v>1030.4000000000001</v>
      </c>
      <c r="AU530" s="29">
        <v>1063.4000000000001</v>
      </c>
      <c r="AV530" s="29">
        <v>1039.9000000000001</v>
      </c>
      <c r="AW530" s="29">
        <v>966.6</v>
      </c>
      <c r="AX530" s="29">
        <v>988</v>
      </c>
      <c r="AY530" s="29">
        <f t="shared" si="17"/>
        <v>1.026715631873121</v>
      </c>
      <c r="AZ530" s="29">
        <f t="shared" si="16"/>
        <v>0.50644433235422981</v>
      </c>
    </row>
    <row r="531" spans="1:52" x14ac:dyDescent="0.2">
      <c r="A531" s="47" t="s">
        <v>50</v>
      </c>
      <c r="B531" s="29" t="s">
        <v>611</v>
      </c>
      <c r="C531" s="29" t="s">
        <v>2851</v>
      </c>
      <c r="D531" s="29" t="s">
        <v>2852</v>
      </c>
      <c r="E531" s="29" t="s">
        <v>2853</v>
      </c>
      <c r="F531" s="29">
        <v>4.06527E-2</v>
      </c>
      <c r="G531" s="29">
        <v>2.5244600000000001E-3</v>
      </c>
      <c r="H531" s="29">
        <v>1</v>
      </c>
      <c r="I531" s="29">
        <v>2</v>
      </c>
      <c r="J531" s="29">
        <v>3</v>
      </c>
      <c r="K531" s="29" t="s">
        <v>610</v>
      </c>
      <c r="L531" s="29" t="s">
        <v>2854</v>
      </c>
      <c r="M531" s="29">
        <v>0</v>
      </c>
      <c r="N531" s="29">
        <v>1996.0216499999999</v>
      </c>
      <c r="O531" s="29">
        <v>0</v>
      </c>
      <c r="P531" s="29">
        <v>556.4</v>
      </c>
      <c r="Q531" s="29">
        <v>509.3</v>
      </c>
      <c r="R531" s="29">
        <v>18.05</v>
      </c>
      <c r="S531" s="29">
        <v>2.75</v>
      </c>
      <c r="T531" s="29" t="s">
        <v>51</v>
      </c>
      <c r="U531" s="29" t="s">
        <v>50</v>
      </c>
      <c r="V531" s="29" t="s">
        <v>50</v>
      </c>
      <c r="W531" s="29" t="s">
        <v>50</v>
      </c>
      <c r="X531" s="29" t="s">
        <v>50</v>
      </c>
      <c r="Y531" s="29" t="s">
        <v>50</v>
      </c>
      <c r="Z531" s="29" t="s">
        <v>50</v>
      </c>
      <c r="AA531" s="29" t="s">
        <v>50</v>
      </c>
      <c r="AB531" s="29" t="s">
        <v>50</v>
      </c>
      <c r="AC531" s="29" t="s">
        <v>50</v>
      </c>
      <c r="AD531" s="29" t="s">
        <v>50</v>
      </c>
      <c r="AE531" s="29" t="s">
        <v>50</v>
      </c>
      <c r="AF531" s="29" t="s">
        <v>50</v>
      </c>
      <c r="AG531" s="29">
        <v>-2.17</v>
      </c>
      <c r="AH531" s="29">
        <v>-2.17</v>
      </c>
      <c r="AI531" s="29">
        <v>7.3039999999999997E-4</v>
      </c>
      <c r="AJ531" s="29">
        <v>1.8979999999999999E-3</v>
      </c>
      <c r="AK531" s="29">
        <v>1.2330000000000001E-2</v>
      </c>
      <c r="AL531" s="29">
        <v>2.572E-2</v>
      </c>
      <c r="AM531" s="29">
        <v>3.16</v>
      </c>
      <c r="AN531" s="29">
        <v>6</v>
      </c>
      <c r="AO531" s="29">
        <v>746.6</v>
      </c>
      <c r="AP531" s="29">
        <v>483.3</v>
      </c>
      <c r="AQ531" s="29">
        <v>546.29999999999995</v>
      </c>
      <c r="AR531" s="29">
        <v>481.3</v>
      </c>
      <c r="AS531" s="29">
        <v>662.8</v>
      </c>
      <c r="AT531" s="29">
        <v>519.5</v>
      </c>
      <c r="AU531" s="29">
        <v>515.6</v>
      </c>
      <c r="AV531" s="29">
        <v>483.8</v>
      </c>
      <c r="AW531" s="29">
        <v>509.2</v>
      </c>
      <c r="AX531" s="29">
        <v>509.3</v>
      </c>
      <c r="AY531" s="29">
        <f t="shared" si="17"/>
        <v>0.86888333390405093</v>
      </c>
      <c r="AZ531" s="29">
        <f t="shared" si="16"/>
        <v>0.20591839078465607</v>
      </c>
    </row>
    <row r="532" spans="1:52" x14ac:dyDescent="0.2">
      <c r="A532" s="47" t="s">
        <v>56</v>
      </c>
      <c r="B532" s="29" t="s">
        <v>613</v>
      </c>
      <c r="C532" s="29" t="s">
        <v>2855</v>
      </c>
      <c r="D532" s="29" t="s">
        <v>1255</v>
      </c>
      <c r="E532" s="29" t="s">
        <v>2856</v>
      </c>
      <c r="F532" s="29">
        <v>0.245557</v>
      </c>
      <c r="G532" s="29">
        <v>1.82778E-2</v>
      </c>
      <c r="H532" s="29">
        <v>1</v>
      </c>
      <c r="I532" s="29">
        <v>1</v>
      </c>
      <c r="J532" s="29">
        <v>10</v>
      </c>
      <c r="K532" s="29" t="s">
        <v>612</v>
      </c>
      <c r="L532" s="29" t="s">
        <v>2857</v>
      </c>
      <c r="M532" s="29">
        <v>0</v>
      </c>
      <c r="N532" s="29">
        <v>2023.0424399999999</v>
      </c>
      <c r="O532" s="29">
        <v>0</v>
      </c>
      <c r="P532" s="29">
        <v>531.6</v>
      </c>
      <c r="Q532" s="29">
        <v>552.1</v>
      </c>
      <c r="R532" s="29">
        <v>6.08</v>
      </c>
      <c r="S532" s="29">
        <v>3.31</v>
      </c>
      <c r="T532" s="29" t="s">
        <v>51</v>
      </c>
      <c r="U532" s="29" t="s">
        <v>50</v>
      </c>
      <c r="V532" s="29" t="s">
        <v>50</v>
      </c>
      <c r="W532" s="29" t="s">
        <v>50</v>
      </c>
      <c r="X532" s="29" t="s">
        <v>50</v>
      </c>
      <c r="Y532" s="29" t="s">
        <v>50</v>
      </c>
      <c r="Z532" s="29" t="s">
        <v>50</v>
      </c>
      <c r="AA532" s="29" t="s">
        <v>50</v>
      </c>
      <c r="AB532" s="29" t="s">
        <v>50</v>
      </c>
      <c r="AC532" s="29" t="s">
        <v>50</v>
      </c>
      <c r="AD532" s="29" t="s">
        <v>50</v>
      </c>
      <c r="AE532" s="29" t="s">
        <v>50</v>
      </c>
      <c r="AF532" s="29" t="s">
        <v>56</v>
      </c>
      <c r="AG532" s="29">
        <v>1.66</v>
      </c>
      <c r="AH532" s="29">
        <v>0.19</v>
      </c>
      <c r="AI532" s="29">
        <v>5.6740000000000002E-3</v>
      </c>
      <c r="AJ532" s="29">
        <v>4.4130000000000003E-2</v>
      </c>
      <c r="AK532" s="29">
        <v>9.5320000000000002E-2</v>
      </c>
      <c r="AL532" s="29">
        <v>0.49709999999999999</v>
      </c>
      <c r="AM532" s="29">
        <v>2.99</v>
      </c>
      <c r="AN532" s="29">
        <v>6</v>
      </c>
      <c r="AO532" s="29">
        <v>523.29999999999995</v>
      </c>
      <c r="AP532" s="29">
        <v>533.4</v>
      </c>
      <c r="AQ532" s="29">
        <v>575.1</v>
      </c>
      <c r="AR532" s="29">
        <v>529.9</v>
      </c>
      <c r="AS532" s="29">
        <v>477</v>
      </c>
      <c r="AT532" s="29">
        <v>552.1</v>
      </c>
      <c r="AU532" s="29">
        <v>561.79999999999995</v>
      </c>
      <c r="AV532" s="29">
        <v>535.1</v>
      </c>
      <c r="AW532" s="29">
        <v>567</v>
      </c>
      <c r="AX532" s="29">
        <v>523.9</v>
      </c>
      <c r="AY532" s="29">
        <f t="shared" si="17"/>
        <v>1.0383522188956684</v>
      </c>
      <c r="AZ532" s="29">
        <f t="shared" si="16"/>
        <v>0.25991644657622331</v>
      </c>
    </row>
    <row r="533" spans="1:52" x14ac:dyDescent="0.2">
      <c r="A533" s="47" t="s">
        <v>50</v>
      </c>
      <c r="B533" s="29" t="s">
        <v>615</v>
      </c>
      <c r="C533" s="29" t="s">
        <v>2858</v>
      </c>
      <c r="D533" s="29" t="s">
        <v>2859</v>
      </c>
      <c r="E533" s="29" t="s">
        <v>2860</v>
      </c>
      <c r="F533" s="29">
        <v>3.5927199999999999E-2</v>
      </c>
      <c r="G533" s="29">
        <v>2.1312599999999998E-3</v>
      </c>
      <c r="H533" s="29">
        <v>1</v>
      </c>
      <c r="I533" s="29">
        <v>4</v>
      </c>
      <c r="J533" s="29">
        <v>4</v>
      </c>
      <c r="K533" s="29" t="s">
        <v>614</v>
      </c>
      <c r="L533" s="29" t="s">
        <v>2861</v>
      </c>
      <c r="M533" s="29">
        <v>0</v>
      </c>
      <c r="N533" s="29">
        <v>2228.0979299999999</v>
      </c>
      <c r="O533" s="29">
        <v>0</v>
      </c>
      <c r="P533" s="29">
        <v>250</v>
      </c>
      <c r="Q533" s="29">
        <v>254</v>
      </c>
      <c r="R533" s="29">
        <v>2.99</v>
      </c>
      <c r="S533" s="29">
        <v>5.98</v>
      </c>
      <c r="T533" s="29" t="s">
        <v>51</v>
      </c>
      <c r="U533" s="29" t="s">
        <v>50</v>
      </c>
      <c r="V533" s="29" t="s">
        <v>50</v>
      </c>
      <c r="W533" s="29" t="s">
        <v>50</v>
      </c>
      <c r="X533" s="29" t="s">
        <v>50</v>
      </c>
      <c r="Y533" s="29" t="s">
        <v>50</v>
      </c>
      <c r="Z533" s="29" t="s">
        <v>50</v>
      </c>
      <c r="AA533" s="29" t="s">
        <v>50</v>
      </c>
      <c r="AB533" s="29" t="s">
        <v>50</v>
      </c>
      <c r="AC533" s="29" t="s">
        <v>50</v>
      </c>
      <c r="AD533" s="29" t="s">
        <v>50</v>
      </c>
      <c r="AE533" s="29" t="s">
        <v>50</v>
      </c>
      <c r="AF533" s="29" t="s">
        <v>50</v>
      </c>
      <c r="AG533" s="29">
        <v>1.61</v>
      </c>
      <c r="AH533" s="29">
        <v>1.61</v>
      </c>
      <c r="AI533" s="29">
        <v>6.0840000000000004E-4</v>
      </c>
      <c r="AJ533" s="29">
        <v>1.4959999999999999E-3</v>
      </c>
      <c r="AK533" s="29">
        <v>1.068E-2</v>
      </c>
      <c r="AL533" s="29">
        <v>2.137E-2</v>
      </c>
      <c r="AM533" s="29">
        <v>2.89</v>
      </c>
      <c r="AN533" s="29">
        <v>16</v>
      </c>
      <c r="AO533" s="29">
        <v>255.5</v>
      </c>
      <c r="AP533" s="29">
        <v>253.3</v>
      </c>
      <c r="AQ533" s="29">
        <v>246.8</v>
      </c>
      <c r="AR533" s="29">
        <v>240</v>
      </c>
      <c r="AS533" s="29">
        <v>241.6</v>
      </c>
      <c r="AT533" s="29">
        <v>258.7</v>
      </c>
      <c r="AU533" s="29">
        <v>263.2</v>
      </c>
      <c r="AV533" s="29">
        <v>242.1</v>
      </c>
      <c r="AW533" s="29">
        <v>226.3</v>
      </c>
      <c r="AX533" s="29">
        <v>254</v>
      </c>
      <c r="AY533" s="29">
        <f t="shared" si="17"/>
        <v>1.00573876495312</v>
      </c>
      <c r="AZ533" s="29">
        <f t="shared" si="16"/>
        <v>0.78228638374769832</v>
      </c>
    </row>
    <row r="534" spans="1:52" x14ac:dyDescent="0.2">
      <c r="A534" s="47" t="s">
        <v>50</v>
      </c>
      <c r="B534" s="29" t="s">
        <v>615</v>
      </c>
      <c r="C534" s="29" t="s">
        <v>2862</v>
      </c>
      <c r="D534" s="29" t="s">
        <v>2863</v>
      </c>
      <c r="E534" s="29" t="s">
        <v>2864</v>
      </c>
      <c r="F534" s="29">
        <v>7.8424799999999998E-4</v>
      </c>
      <c r="G534" s="29">
        <v>2.6006399999999999E-5</v>
      </c>
      <c r="H534" s="29">
        <v>1</v>
      </c>
      <c r="I534" s="29">
        <v>4</v>
      </c>
      <c r="J534" s="29">
        <v>4</v>
      </c>
      <c r="K534" s="29" t="s">
        <v>614</v>
      </c>
      <c r="L534" s="29" t="s">
        <v>2865</v>
      </c>
      <c r="M534" s="29">
        <v>0</v>
      </c>
      <c r="N534" s="29">
        <v>2939.25891</v>
      </c>
      <c r="O534" s="29">
        <v>0</v>
      </c>
      <c r="P534" s="29">
        <v>184.4</v>
      </c>
      <c r="Q534" s="29">
        <v>196.4</v>
      </c>
      <c r="R534" s="29">
        <v>8.41</v>
      </c>
      <c r="S534" s="29">
        <v>4.55</v>
      </c>
      <c r="T534" s="29" t="s">
        <v>51</v>
      </c>
      <c r="U534" s="29" t="s">
        <v>50</v>
      </c>
      <c r="V534" s="29" t="s">
        <v>50</v>
      </c>
      <c r="W534" s="29" t="s">
        <v>50</v>
      </c>
      <c r="X534" s="29" t="s">
        <v>50</v>
      </c>
      <c r="Y534" s="29" t="s">
        <v>50</v>
      </c>
      <c r="Z534" s="29" t="s">
        <v>50</v>
      </c>
      <c r="AA534" s="29" t="s">
        <v>50</v>
      </c>
      <c r="AB534" s="29" t="s">
        <v>50</v>
      </c>
      <c r="AC534" s="29" t="s">
        <v>50</v>
      </c>
      <c r="AD534" s="29" t="s">
        <v>50</v>
      </c>
      <c r="AE534" s="29" t="s">
        <v>50</v>
      </c>
      <c r="AF534" s="29" t="s">
        <v>50</v>
      </c>
      <c r="AG534" s="29">
        <v>5.57</v>
      </c>
      <c r="AH534" s="29">
        <v>5.57</v>
      </c>
      <c r="AI534" s="29">
        <v>0</v>
      </c>
      <c r="AJ534" s="29">
        <v>2.117E-3</v>
      </c>
      <c r="AK534" s="29">
        <v>1.4899999999999999E-4</v>
      </c>
      <c r="AL534" s="29">
        <v>2.7830000000000001E-2</v>
      </c>
      <c r="AM534" s="29">
        <v>4.79</v>
      </c>
      <c r="AN534" s="29">
        <v>43</v>
      </c>
      <c r="AO534" s="29">
        <v>159.1</v>
      </c>
      <c r="AP534" s="29">
        <v>201.7</v>
      </c>
      <c r="AQ534" s="29">
        <v>183.3</v>
      </c>
      <c r="AR534" s="29">
        <v>185.6</v>
      </c>
      <c r="AS534" s="29">
        <v>198.1</v>
      </c>
      <c r="AT534" s="29">
        <v>196.5</v>
      </c>
      <c r="AU534" s="29">
        <v>188.8</v>
      </c>
      <c r="AV534" s="29">
        <v>201.1</v>
      </c>
      <c r="AW534" s="29">
        <v>196.4</v>
      </c>
      <c r="AX534" s="29">
        <v>178.8</v>
      </c>
      <c r="AY534" s="29">
        <f t="shared" si="17"/>
        <v>1.0364302651433499</v>
      </c>
      <c r="AZ534" s="29">
        <f t="shared" si="16"/>
        <v>0.54932282608730931</v>
      </c>
    </row>
    <row r="535" spans="1:52" x14ac:dyDescent="0.2">
      <c r="A535" s="47" t="s">
        <v>56</v>
      </c>
      <c r="B535" s="29" t="s">
        <v>615</v>
      </c>
      <c r="C535" s="29" t="s">
        <v>2866</v>
      </c>
      <c r="D535" s="29" t="s">
        <v>1034</v>
      </c>
      <c r="E535" s="29" t="s">
        <v>2867</v>
      </c>
      <c r="F535" s="29">
        <v>0.26657900000000001</v>
      </c>
      <c r="G535" s="29">
        <v>2.0039600000000001E-2</v>
      </c>
      <c r="H535" s="29">
        <v>1</v>
      </c>
      <c r="I535" s="29">
        <v>4</v>
      </c>
      <c r="J535" s="29">
        <v>2</v>
      </c>
      <c r="K535" s="29" t="s">
        <v>614</v>
      </c>
      <c r="L535" s="29" t="s">
        <v>2868</v>
      </c>
      <c r="M535" s="29">
        <v>0</v>
      </c>
      <c r="N535" s="29">
        <v>1876.88158</v>
      </c>
      <c r="O535" s="29">
        <v>0</v>
      </c>
      <c r="P535" s="29" t="s">
        <v>51</v>
      </c>
      <c r="Q535" s="29" t="s">
        <v>51</v>
      </c>
      <c r="R535" s="29" t="s">
        <v>51</v>
      </c>
      <c r="S535" s="29" t="s">
        <v>51</v>
      </c>
      <c r="T535" s="29" t="s">
        <v>982</v>
      </c>
      <c r="U535" s="29" t="s">
        <v>50</v>
      </c>
      <c r="V535" s="29" t="s">
        <v>50</v>
      </c>
      <c r="W535" s="29" t="s">
        <v>50</v>
      </c>
      <c r="X535" s="29" t="s">
        <v>50</v>
      </c>
      <c r="Y535" s="29" t="s">
        <v>50</v>
      </c>
      <c r="Z535" s="29" t="s">
        <v>50</v>
      </c>
      <c r="AA535" s="29" t="s">
        <v>50</v>
      </c>
      <c r="AB535" s="29" t="s">
        <v>50</v>
      </c>
      <c r="AC535" s="29" t="s">
        <v>50</v>
      </c>
      <c r="AD535" s="29" t="s">
        <v>50</v>
      </c>
      <c r="AE535" s="29" t="s">
        <v>50</v>
      </c>
      <c r="AF535" s="29" t="s">
        <v>56</v>
      </c>
      <c r="AG535" s="29">
        <v>0.33</v>
      </c>
      <c r="AH535" s="29">
        <v>0.33</v>
      </c>
      <c r="AI535" s="29">
        <v>6.2459999999999998E-3</v>
      </c>
      <c r="AJ535" s="29">
        <v>2.4500000000000001E-2</v>
      </c>
      <c r="AK535" s="29">
        <v>0.1047</v>
      </c>
      <c r="AL535" s="29">
        <v>0.28870000000000001</v>
      </c>
      <c r="AM535" s="29">
        <v>3.2</v>
      </c>
      <c r="AN535" s="29">
        <v>10</v>
      </c>
      <c r="AO535" s="29" t="s">
        <v>51</v>
      </c>
      <c r="AP535" s="29" t="s">
        <v>51</v>
      </c>
      <c r="AQ535" s="29" t="s">
        <v>51</v>
      </c>
      <c r="AR535" s="29" t="s">
        <v>51</v>
      </c>
      <c r="AS535" s="29" t="s">
        <v>51</v>
      </c>
      <c r="AT535" s="29" t="s">
        <v>51</v>
      </c>
      <c r="AU535" s="29" t="s">
        <v>51</v>
      </c>
      <c r="AV535" s="29" t="s">
        <v>51</v>
      </c>
      <c r="AW535" s="29" t="s">
        <v>51</v>
      </c>
      <c r="AX535" s="29" t="s">
        <v>51</v>
      </c>
      <c r="AY535" s="29" t="e">
        <f t="shared" si="17"/>
        <v>#DIV/0!</v>
      </c>
      <c r="AZ535" s="29" t="e">
        <f t="shared" si="16"/>
        <v>#DIV/0!</v>
      </c>
    </row>
    <row r="536" spans="1:52" x14ac:dyDescent="0.2">
      <c r="A536" s="47" t="s">
        <v>50</v>
      </c>
      <c r="B536" s="29" t="s">
        <v>617</v>
      </c>
      <c r="C536" s="29" t="s">
        <v>2869</v>
      </c>
      <c r="D536" s="29" t="s">
        <v>2870</v>
      </c>
      <c r="E536" s="29" t="s">
        <v>2871</v>
      </c>
      <c r="F536" s="29">
        <v>4.7021899999999998E-5</v>
      </c>
      <c r="G536" s="29">
        <v>0</v>
      </c>
      <c r="H536" s="29">
        <v>1</v>
      </c>
      <c r="I536" s="29">
        <v>5</v>
      </c>
      <c r="J536" s="29">
        <v>14</v>
      </c>
      <c r="K536" s="29" t="s">
        <v>616</v>
      </c>
      <c r="L536" s="29" t="s">
        <v>2872</v>
      </c>
      <c r="M536" s="29">
        <v>0</v>
      </c>
      <c r="N536" s="29">
        <v>2126.0839900000001</v>
      </c>
      <c r="O536" s="29">
        <v>0</v>
      </c>
      <c r="P536" s="29">
        <v>573.9</v>
      </c>
      <c r="Q536" s="29">
        <v>604.9</v>
      </c>
      <c r="R536" s="29">
        <v>6.4</v>
      </c>
      <c r="S536" s="29">
        <v>3.55</v>
      </c>
      <c r="T536" s="29" t="s">
        <v>51</v>
      </c>
      <c r="U536" s="29" t="s">
        <v>50</v>
      </c>
      <c r="V536" s="29" t="s">
        <v>50</v>
      </c>
      <c r="W536" s="29" t="s">
        <v>50</v>
      </c>
      <c r="X536" s="29" t="s">
        <v>50</v>
      </c>
      <c r="Y536" s="29" t="s">
        <v>50</v>
      </c>
      <c r="Z536" s="29" t="s">
        <v>50</v>
      </c>
      <c r="AA536" s="29" t="s">
        <v>50</v>
      </c>
      <c r="AB536" s="29" t="s">
        <v>50</v>
      </c>
      <c r="AC536" s="29" t="s">
        <v>50</v>
      </c>
      <c r="AD536" s="29" t="s">
        <v>50</v>
      </c>
      <c r="AE536" s="29" t="s">
        <v>50</v>
      </c>
      <c r="AF536" s="29" t="s">
        <v>50</v>
      </c>
      <c r="AG536" s="29">
        <v>-1.18</v>
      </c>
      <c r="AH536" s="29">
        <v>2.0099999999999998</v>
      </c>
      <c r="AI536" s="29">
        <v>0</v>
      </c>
      <c r="AJ536" s="29">
        <v>8.6210000000000003E-5</v>
      </c>
      <c r="AK536" s="29">
        <v>6.3740000000000003E-6</v>
      </c>
      <c r="AL536" s="29">
        <v>1.2049999999999999E-3</v>
      </c>
      <c r="AM536" s="29">
        <v>4.3600000000000003</v>
      </c>
      <c r="AN536" s="29">
        <v>14</v>
      </c>
      <c r="AO536" s="29">
        <v>583.20000000000005</v>
      </c>
      <c r="AP536" s="29">
        <v>564.70000000000005</v>
      </c>
      <c r="AQ536" s="29">
        <v>600.9</v>
      </c>
      <c r="AR536" s="29">
        <v>510.7</v>
      </c>
      <c r="AS536" s="29">
        <v>538.5</v>
      </c>
      <c r="AT536" s="29">
        <v>614.6</v>
      </c>
      <c r="AU536" s="29">
        <v>588.4</v>
      </c>
      <c r="AV536" s="29">
        <v>604.9</v>
      </c>
      <c r="AW536" s="29">
        <v>568.70000000000005</v>
      </c>
      <c r="AX536" s="29">
        <v>621.5</v>
      </c>
      <c r="AY536" s="29">
        <f t="shared" si="17"/>
        <v>1.071515368120086</v>
      </c>
      <c r="AZ536" s="29">
        <f t="shared" si="16"/>
        <v>4.4115389848983548E-2</v>
      </c>
    </row>
    <row r="537" spans="1:52" x14ac:dyDescent="0.2">
      <c r="A537" s="47" t="s">
        <v>50</v>
      </c>
      <c r="B537" s="29" t="s">
        <v>617</v>
      </c>
      <c r="C537" s="29" t="s">
        <v>2873</v>
      </c>
      <c r="D537" s="29" t="s">
        <v>2874</v>
      </c>
      <c r="E537" s="29" t="s">
        <v>2875</v>
      </c>
      <c r="F537" s="29">
        <v>2.33222E-8</v>
      </c>
      <c r="G537" s="29">
        <v>0</v>
      </c>
      <c r="H537" s="29">
        <v>1</v>
      </c>
      <c r="I537" s="29">
        <v>3</v>
      </c>
      <c r="J537" s="29">
        <v>8</v>
      </c>
      <c r="K537" s="29" t="s">
        <v>616</v>
      </c>
      <c r="L537" s="29" t="s">
        <v>2876</v>
      </c>
      <c r="M537" s="29">
        <v>0</v>
      </c>
      <c r="N537" s="29">
        <v>2707.4187400000001</v>
      </c>
      <c r="O537" s="29">
        <v>0</v>
      </c>
      <c r="P537" s="29">
        <v>346.4</v>
      </c>
      <c r="Q537" s="29">
        <v>340</v>
      </c>
      <c r="R537" s="29">
        <v>5.92</v>
      </c>
      <c r="S537" s="29">
        <v>1.97</v>
      </c>
      <c r="T537" s="29" t="s">
        <v>51</v>
      </c>
      <c r="U537" s="29" t="s">
        <v>50</v>
      </c>
      <c r="V537" s="29" t="s">
        <v>50</v>
      </c>
      <c r="W537" s="29" t="s">
        <v>50</v>
      </c>
      <c r="X537" s="29" t="s">
        <v>50</v>
      </c>
      <c r="Y537" s="29" t="s">
        <v>50</v>
      </c>
      <c r="Z537" s="29" t="s">
        <v>50</v>
      </c>
      <c r="AA537" s="29" t="s">
        <v>50</v>
      </c>
      <c r="AB537" s="29" t="s">
        <v>50</v>
      </c>
      <c r="AC537" s="29" t="s">
        <v>50</v>
      </c>
      <c r="AD537" s="29" t="s">
        <v>50</v>
      </c>
      <c r="AE537" s="29" t="s">
        <v>50</v>
      </c>
      <c r="AF537" s="29" t="s">
        <v>50</v>
      </c>
      <c r="AG537" s="29">
        <v>0.13</v>
      </c>
      <c r="AH537" s="29">
        <v>0.13</v>
      </c>
      <c r="AI537" s="29">
        <v>0</v>
      </c>
      <c r="AJ537" s="29">
        <v>0</v>
      </c>
      <c r="AK537" s="29">
        <v>1.378E-9</v>
      </c>
      <c r="AL537" s="29">
        <v>3.3700000000000003E-10</v>
      </c>
      <c r="AM537" s="29">
        <v>7.7</v>
      </c>
      <c r="AN537" s="29">
        <v>51</v>
      </c>
      <c r="AO537" s="29">
        <v>316.7</v>
      </c>
      <c r="AP537" s="29">
        <v>344.4</v>
      </c>
      <c r="AQ537" s="29">
        <v>354.7</v>
      </c>
      <c r="AR537" s="29">
        <v>308.89999999999998</v>
      </c>
      <c r="AS537" s="29">
        <v>348.4</v>
      </c>
      <c r="AT537" s="29">
        <v>340</v>
      </c>
      <c r="AU537" s="29">
        <v>336.7</v>
      </c>
      <c r="AV537" s="29">
        <v>343</v>
      </c>
      <c r="AW537" s="29">
        <v>336.4</v>
      </c>
      <c r="AX537" s="29">
        <v>352.9</v>
      </c>
      <c r="AY537" s="29">
        <f t="shared" si="17"/>
        <v>1.0214571753033292</v>
      </c>
      <c r="AZ537" s="29">
        <f t="shared" si="16"/>
        <v>0.41646591142064143</v>
      </c>
    </row>
    <row r="538" spans="1:52" x14ac:dyDescent="0.2">
      <c r="A538" s="47" t="s">
        <v>50</v>
      </c>
      <c r="B538" s="29" t="s">
        <v>617</v>
      </c>
      <c r="C538" s="29" t="s">
        <v>2877</v>
      </c>
      <c r="D538" s="29" t="s">
        <v>2878</v>
      </c>
      <c r="E538" s="29" t="s">
        <v>2879</v>
      </c>
      <c r="F538" s="29">
        <v>9.3238799999999998E-11</v>
      </c>
      <c r="G538" s="29">
        <v>0</v>
      </c>
      <c r="H538" s="29">
        <v>1</v>
      </c>
      <c r="I538" s="29">
        <v>3</v>
      </c>
      <c r="J538" s="29">
        <v>16</v>
      </c>
      <c r="K538" s="29" t="s">
        <v>616</v>
      </c>
      <c r="L538" s="29" t="s">
        <v>2880</v>
      </c>
      <c r="M538" s="29">
        <v>0</v>
      </c>
      <c r="N538" s="29">
        <v>3874.0647199999999</v>
      </c>
      <c r="O538" s="29">
        <v>0</v>
      </c>
      <c r="P538" s="29">
        <v>515.9</v>
      </c>
      <c r="Q538" s="29">
        <v>536.79999999999995</v>
      </c>
      <c r="R538" s="29">
        <v>2.52</v>
      </c>
      <c r="S538" s="29">
        <v>3.35</v>
      </c>
      <c r="T538" s="29" t="s">
        <v>51</v>
      </c>
      <c r="U538" s="29" t="s">
        <v>50</v>
      </c>
      <c r="V538" s="29" t="s">
        <v>50</v>
      </c>
      <c r="W538" s="29" t="s">
        <v>50</v>
      </c>
      <c r="X538" s="29" t="s">
        <v>50</v>
      </c>
      <c r="Y538" s="29" t="s">
        <v>50</v>
      </c>
      <c r="Z538" s="29" t="s">
        <v>50</v>
      </c>
      <c r="AA538" s="29" t="s">
        <v>50</v>
      </c>
      <c r="AB538" s="29" t="s">
        <v>50</v>
      </c>
      <c r="AC538" s="29" t="s">
        <v>50</v>
      </c>
      <c r="AD538" s="29" t="s">
        <v>50</v>
      </c>
      <c r="AE538" s="29" t="s">
        <v>50</v>
      </c>
      <c r="AF538" s="29" t="s">
        <v>50</v>
      </c>
      <c r="AG538" s="29">
        <v>-0.81</v>
      </c>
      <c r="AH538" s="29">
        <v>2.61</v>
      </c>
      <c r="AI538" s="29">
        <v>0</v>
      </c>
      <c r="AJ538" s="29">
        <v>0</v>
      </c>
      <c r="AK538" s="29">
        <v>2.6249999999999998E-12</v>
      </c>
      <c r="AL538" s="29">
        <v>1.9890000000000001E-9</v>
      </c>
      <c r="AM538" s="29">
        <v>8.9499999999999993</v>
      </c>
      <c r="AN538" s="29">
        <v>51</v>
      </c>
      <c r="AO538" s="29">
        <v>519</v>
      </c>
      <c r="AP538" s="29">
        <v>522.9</v>
      </c>
      <c r="AQ538" s="29">
        <v>510.3</v>
      </c>
      <c r="AR538" s="29">
        <v>489.5</v>
      </c>
      <c r="AS538" s="29">
        <v>524.9</v>
      </c>
      <c r="AT538" s="29">
        <v>549</v>
      </c>
      <c r="AU538" s="29">
        <v>545.1</v>
      </c>
      <c r="AV538" s="29">
        <v>513.70000000000005</v>
      </c>
      <c r="AW538" s="29">
        <v>510.8</v>
      </c>
      <c r="AX538" s="29">
        <v>536.79999999999995</v>
      </c>
      <c r="AY538" s="29">
        <f t="shared" si="17"/>
        <v>1.0345983012545781</v>
      </c>
      <c r="AZ538" s="29">
        <f t="shared" si="16"/>
        <v>1.8092415078445064E-2</v>
      </c>
    </row>
    <row r="539" spans="1:52" x14ac:dyDescent="0.2">
      <c r="A539" s="47" t="s">
        <v>50</v>
      </c>
      <c r="B539" s="29" t="s">
        <v>617</v>
      </c>
      <c r="C539" s="29" t="s">
        <v>2881</v>
      </c>
      <c r="D539" s="29" t="s">
        <v>2882</v>
      </c>
      <c r="E539" s="29" t="s">
        <v>2883</v>
      </c>
      <c r="F539" s="29">
        <v>1.79656E-3</v>
      </c>
      <c r="G539" s="29">
        <v>1.8886099999999999E-4</v>
      </c>
      <c r="H539" s="29">
        <v>1</v>
      </c>
      <c r="I539" s="29">
        <v>3</v>
      </c>
      <c r="J539" s="29">
        <v>1</v>
      </c>
      <c r="K539" s="29" t="s">
        <v>616</v>
      </c>
      <c r="L539" s="29" t="s">
        <v>2884</v>
      </c>
      <c r="M539" s="29">
        <v>0</v>
      </c>
      <c r="N539" s="29">
        <v>3104.7144600000001</v>
      </c>
      <c r="O539" s="29">
        <v>0</v>
      </c>
      <c r="P539" s="29">
        <v>141</v>
      </c>
      <c r="Q539" s="29">
        <v>165.6</v>
      </c>
      <c r="R539" s="29">
        <v>10.6</v>
      </c>
      <c r="S539" s="29">
        <v>8.8000000000000007</v>
      </c>
      <c r="T539" s="29" t="s">
        <v>51</v>
      </c>
      <c r="U539" s="29" t="s">
        <v>50</v>
      </c>
      <c r="V539" s="29" t="s">
        <v>50</v>
      </c>
      <c r="W539" s="29" t="s">
        <v>50</v>
      </c>
      <c r="X539" s="29" t="s">
        <v>50</v>
      </c>
      <c r="Y539" s="29" t="s">
        <v>50</v>
      </c>
      <c r="Z539" s="29" t="s">
        <v>50</v>
      </c>
      <c r="AA539" s="29" t="s">
        <v>50</v>
      </c>
      <c r="AB539" s="29" t="s">
        <v>50</v>
      </c>
      <c r="AC539" s="29" t="s">
        <v>50</v>
      </c>
      <c r="AD539" s="29" t="s">
        <v>50</v>
      </c>
      <c r="AE539" s="29" t="s">
        <v>973</v>
      </c>
      <c r="AF539" s="29" t="s">
        <v>50</v>
      </c>
      <c r="AG539" s="29" t="s">
        <v>51</v>
      </c>
      <c r="AH539" s="29">
        <v>-1.5</v>
      </c>
      <c r="AI539" s="29" t="s">
        <v>51</v>
      </c>
      <c r="AJ539" s="29">
        <v>1.1960000000000001E-5</v>
      </c>
      <c r="AK539" s="29" t="s">
        <v>51</v>
      </c>
      <c r="AL539" s="29">
        <v>2.107E-4</v>
      </c>
      <c r="AM539" s="29">
        <v>2.61</v>
      </c>
      <c r="AN539" s="29" t="s">
        <v>51</v>
      </c>
      <c r="AO539" s="29">
        <v>141.6</v>
      </c>
      <c r="AP539" s="29">
        <v>173.1</v>
      </c>
      <c r="AQ539" s="29">
        <v>147.19999999999999</v>
      </c>
      <c r="AR539" s="29">
        <v>140.4</v>
      </c>
      <c r="AS539" s="29">
        <v>138.1</v>
      </c>
      <c r="AT539" s="29">
        <v>165.8</v>
      </c>
      <c r="AU539" s="29">
        <v>145.5</v>
      </c>
      <c r="AV539" s="29">
        <v>166.1</v>
      </c>
      <c r="AW539" s="29">
        <v>165.6</v>
      </c>
      <c r="AX539" s="29">
        <v>137.19999999999999</v>
      </c>
      <c r="AY539" s="29">
        <f t="shared" si="17"/>
        <v>1.0537547271745005</v>
      </c>
      <c r="AZ539" s="29">
        <f t="shared" si="16"/>
        <v>0.47302829317015088</v>
      </c>
    </row>
    <row r="540" spans="1:52" x14ac:dyDescent="0.2">
      <c r="A540" s="47" t="s">
        <v>50</v>
      </c>
      <c r="B540" s="29" t="s">
        <v>617</v>
      </c>
      <c r="C540" s="29" t="s">
        <v>2885</v>
      </c>
      <c r="D540" s="29" t="s">
        <v>2886</v>
      </c>
      <c r="E540" s="29" t="s">
        <v>2887</v>
      </c>
      <c r="F540" s="29">
        <v>2.79902E-2</v>
      </c>
      <c r="G540" s="29">
        <v>1.2632800000000001E-3</v>
      </c>
      <c r="H540" s="29">
        <v>1</v>
      </c>
      <c r="I540" s="29">
        <v>3</v>
      </c>
      <c r="J540" s="29">
        <v>4</v>
      </c>
      <c r="K540" s="29" t="s">
        <v>616</v>
      </c>
      <c r="L540" s="29" t="s">
        <v>2888</v>
      </c>
      <c r="M540" s="29">
        <v>0</v>
      </c>
      <c r="N540" s="29">
        <v>1635.88165</v>
      </c>
      <c r="O540" s="29">
        <v>0</v>
      </c>
      <c r="P540" s="29">
        <v>273.10000000000002</v>
      </c>
      <c r="Q540" s="29">
        <v>287.3</v>
      </c>
      <c r="R540" s="29">
        <v>4.57</v>
      </c>
      <c r="S540" s="29">
        <v>5.36</v>
      </c>
      <c r="T540" s="29" t="s">
        <v>51</v>
      </c>
      <c r="U540" s="29" t="s">
        <v>50</v>
      </c>
      <c r="V540" s="29" t="s">
        <v>50</v>
      </c>
      <c r="W540" s="29" t="s">
        <v>50</v>
      </c>
      <c r="X540" s="29" t="s">
        <v>50</v>
      </c>
      <c r="Y540" s="29" t="s">
        <v>50</v>
      </c>
      <c r="Z540" s="29" t="s">
        <v>50</v>
      </c>
      <c r="AA540" s="29" t="s">
        <v>50</v>
      </c>
      <c r="AB540" s="29" t="s">
        <v>50</v>
      </c>
      <c r="AC540" s="29" t="s">
        <v>50</v>
      </c>
      <c r="AD540" s="29" t="s">
        <v>50</v>
      </c>
      <c r="AE540" s="29" t="s">
        <v>50</v>
      </c>
      <c r="AF540" s="29" t="s">
        <v>50</v>
      </c>
      <c r="AG540" s="29">
        <v>0.6</v>
      </c>
      <c r="AH540" s="29">
        <v>0.6</v>
      </c>
      <c r="AI540" s="29">
        <v>3.927E-4</v>
      </c>
      <c r="AJ540" s="29">
        <v>4.9560000000000001E-4</v>
      </c>
      <c r="AK540" s="29">
        <v>8.0590000000000002E-3</v>
      </c>
      <c r="AL540" s="29">
        <v>7.3130000000000001E-3</v>
      </c>
      <c r="AM540" s="29">
        <v>3.07</v>
      </c>
      <c r="AN540" s="29">
        <v>24</v>
      </c>
      <c r="AO540" s="29">
        <v>254.7</v>
      </c>
      <c r="AP540" s="29">
        <v>268.89999999999998</v>
      </c>
      <c r="AQ540" s="29">
        <v>287</v>
      </c>
      <c r="AR540" s="29">
        <v>267.10000000000002</v>
      </c>
      <c r="AS540" s="29">
        <v>277.3</v>
      </c>
      <c r="AT540" s="29">
        <v>292.3</v>
      </c>
      <c r="AU540" s="29">
        <v>272.3</v>
      </c>
      <c r="AV540" s="29">
        <v>280.2</v>
      </c>
      <c r="AW540" s="29">
        <v>287.3</v>
      </c>
      <c r="AX540" s="29">
        <v>313.3</v>
      </c>
      <c r="AY540" s="29">
        <f t="shared" si="17"/>
        <v>1.0667158671586718</v>
      </c>
      <c r="AZ540" s="29">
        <f t="shared" si="16"/>
        <v>0.10849851736539773</v>
      </c>
    </row>
    <row r="541" spans="1:52" x14ac:dyDescent="0.2">
      <c r="A541" s="47" t="s">
        <v>50</v>
      </c>
      <c r="B541" s="29" t="s">
        <v>619</v>
      </c>
      <c r="C541" s="29" t="s">
        <v>2889</v>
      </c>
      <c r="D541" s="29" t="s">
        <v>2274</v>
      </c>
      <c r="E541" s="29" t="s">
        <v>2890</v>
      </c>
      <c r="F541" s="29">
        <v>7.50739E-5</v>
      </c>
      <c r="G541" s="29">
        <v>0</v>
      </c>
      <c r="H541" s="29">
        <v>1</v>
      </c>
      <c r="I541" s="29">
        <v>4</v>
      </c>
      <c r="J541" s="29">
        <v>290</v>
      </c>
      <c r="K541" s="29" t="s">
        <v>618</v>
      </c>
      <c r="L541" s="29" t="s">
        <v>2891</v>
      </c>
      <c r="M541" s="29">
        <v>0</v>
      </c>
      <c r="N541" s="29">
        <v>1483.8504</v>
      </c>
      <c r="O541" s="29">
        <v>0</v>
      </c>
      <c r="P541" s="29">
        <v>15983.7</v>
      </c>
      <c r="Q541" s="29">
        <v>15964.1</v>
      </c>
      <c r="R541" s="29">
        <v>3.88</v>
      </c>
      <c r="S541" s="29">
        <v>4.08</v>
      </c>
      <c r="T541" s="29" t="s">
        <v>51</v>
      </c>
      <c r="U541" s="29" t="s">
        <v>50</v>
      </c>
      <c r="V541" s="29" t="s">
        <v>50</v>
      </c>
      <c r="W541" s="29" t="s">
        <v>50</v>
      </c>
      <c r="X541" s="29" t="s">
        <v>50</v>
      </c>
      <c r="Y541" s="29" t="s">
        <v>50</v>
      </c>
      <c r="Z541" s="29" t="s">
        <v>50</v>
      </c>
      <c r="AA541" s="29" t="s">
        <v>50</v>
      </c>
      <c r="AB541" s="29" t="s">
        <v>50</v>
      </c>
      <c r="AC541" s="29" t="s">
        <v>50</v>
      </c>
      <c r="AD541" s="29" t="s">
        <v>50</v>
      </c>
      <c r="AE541" s="29" t="s">
        <v>50</v>
      </c>
      <c r="AF541" s="29" t="s">
        <v>50</v>
      </c>
      <c r="AG541" s="29">
        <v>-2.2200000000000002</v>
      </c>
      <c r="AH541" s="29">
        <v>-0.38</v>
      </c>
      <c r="AI541" s="29">
        <v>0</v>
      </c>
      <c r="AJ541" s="29">
        <v>1.156E-4</v>
      </c>
      <c r="AK541" s="29">
        <v>2.008E-4</v>
      </c>
      <c r="AL541" s="29">
        <v>1.5679999999999999E-3</v>
      </c>
      <c r="AM541" s="29">
        <v>4.51</v>
      </c>
      <c r="AN541" s="29">
        <v>44</v>
      </c>
      <c r="AO541" s="29">
        <v>16784.400000000001</v>
      </c>
      <c r="AP541" s="29">
        <v>15812.5</v>
      </c>
      <c r="AQ541" s="29">
        <v>16483.400000000001</v>
      </c>
      <c r="AR541" s="29">
        <v>14983.2</v>
      </c>
      <c r="AS541" s="29">
        <v>16038.1</v>
      </c>
      <c r="AT541" s="29">
        <v>17216</v>
      </c>
      <c r="AU541" s="29">
        <v>15964.1</v>
      </c>
      <c r="AV541" s="29">
        <v>15836.7</v>
      </c>
      <c r="AW541" s="29">
        <v>15476.7</v>
      </c>
      <c r="AX541" s="29">
        <v>16285.4</v>
      </c>
      <c r="AY541" s="29">
        <f t="shared" si="17"/>
        <v>1.0084555115003944</v>
      </c>
      <c r="AZ541" s="29">
        <f t="shared" si="16"/>
        <v>0.5448546664793722</v>
      </c>
    </row>
    <row r="542" spans="1:52" x14ac:dyDescent="0.2">
      <c r="A542" s="47" t="s">
        <v>50</v>
      </c>
      <c r="B542" s="29" t="s">
        <v>619</v>
      </c>
      <c r="C542" s="29" t="s">
        <v>2892</v>
      </c>
      <c r="D542" s="29" t="s">
        <v>2893</v>
      </c>
      <c r="E542" s="29" t="s">
        <v>2894</v>
      </c>
      <c r="F542" s="29">
        <v>2.9946399999999998E-3</v>
      </c>
      <c r="G542" s="29">
        <v>2.5253100000000001E-4</v>
      </c>
      <c r="H542" s="29">
        <v>1</v>
      </c>
      <c r="I542" s="29">
        <v>1</v>
      </c>
      <c r="J542" s="29">
        <v>2</v>
      </c>
      <c r="K542" s="29" t="s">
        <v>618</v>
      </c>
      <c r="L542" s="29" t="s">
        <v>2895</v>
      </c>
      <c r="M542" s="29">
        <v>0</v>
      </c>
      <c r="N542" s="29">
        <v>2715.2826300000002</v>
      </c>
      <c r="O542" s="29">
        <v>0</v>
      </c>
      <c r="P542" s="29">
        <v>161.1</v>
      </c>
      <c r="Q542" s="29">
        <v>161.6</v>
      </c>
      <c r="R542" s="29">
        <v>7.19</v>
      </c>
      <c r="S542" s="29">
        <v>5.31</v>
      </c>
      <c r="T542" s="29" t="s">
        <v>51</v>
      </c>
      <c r="U542" s="29" t="s">
        <v>50</v>
      </c>
      <c r="V542" s="29" t="s">
        <v>50</v>
      </c>
      <c r="W542" s="29" t="s">
        <v>50</v>
      </c>
      <c r="X542" s="29" t="s">
        <v>50</v>
      </c>
      <c r="Y542" s="29" t="s">
        <v>50</v>
      </c>
      <c r="Z542" s="29" t="s">
        <v>50</v>
      </c>
      <c r="AA542" s="29" t="s">
        <v>50</v>
      </c>
      <c r="AB542" s="29" t="s">
        <v>50</v>
      </c>
      <c r="AC542" s="29" t="s">
        <v>50</v>
      </c>
      <c r="AD542" s="29" t="s">
        <v>50</v>
      </c>
      <c r="AE542" s="29" t="s">
        <v>50</v>
      </c>
      <c r="AF542" s="29" t="s">
        <v>50</v>
      </c>
      <c r="AG542" s="29">
        <v>0.86</v>
      </c>
      <c r="AH542" s="29">
        <v>0.86</v>
      </c>
      <c r="AI542" s="29">
        <v>5.7590000000000003E-5</v>
      </c>
      <c r="AJ542" s="29">
        <v>2.1880000000000001E-4</v>
      </c>
      <c r="AK542" s="29">
        <v>6.6489999999999995E-4</v>
      </c>
      <c r="AL542" s="29">
        <v>2.758E-3</v>
      </c>
      <c r="AM542" s="29">
        <v>4.5</v>
      </c>
      <c r="AN542" s="29">
        <v>36</v>
      </c>
      <c r="AO542" s="29">
        <v>138.1</v>
      </c>
      <c r="AP542" s="29">
        <v>169.3</v>
      </c>
      <c r="AQ542" s="29">
        <v>164.9</v>
      </c>
      <c r="AR542" s="29">
        <v>158</v>
      </c>
      <c r="AS542" s="29">
        <v>152.19999999999999</v>
      </c>
      <c r="AT542" s="29">
        <v>164.7</v>
      </c>
      <c r="AU542" s="29">
        <v>161.6</v>
      </c>
      <c r="AV542" s="29">
        <v>157.30000000000001</v>
      </c>
      <c r="AW542" s="29">
        <v>144.5</v>
      </c>
      <c r="AX542" s="29">
        <v>164.8</v>
      </c>
      <c r="AY542" s="29">
        <f t="shared" si="17"/>
        <v>1.013290734824281</v>
      </c>
      <c r="AZ542" s="29">
        <f t="shared" si="16"/>
        <v>0.79692046592337196</v>
      </c>
    </row>
    <row r="543" spans="1:52" x14ac:dyDescent="0.2">
      <c r="A543" s="47" t="s">
        <v>50</v>
      </c>
      <c r="B543" s="29" t="s">
        <v>619</v>
      </c>
      <c r="C543" s="29" t="s">
        <v>2896</v>
      </c>
      <c r="D543" s="29" t="s">
        <v>1170</v>
      </c>
      <c r="E543" s="29" t="s">
        <v>2897</v>
      </c>
      <c r="F543" s="29">
        <v>3.0600599999999999E-9</v>
      </c>
      <c r="G543" s="29">
        <v>0</v>
      </c>
      <c r="H543" s="29">
        <v>1</v>
      </c>
      <c r="I543" s="29">
        <v>1</v>
      </c>
      <c r="J543" s="29">
        <v>2</v>
      </c>
      <c r="K543" s="29" t="s">
        <v>618</v>
      </c>
      <c r="L543" s="29" t="s">
        <v>2898</v>
      </c>
      <c r="M543" s="29">
        <v>0</v>
      </c>
      <c r="N543" s="29">
        <v>2407.2931199999998</v>
      </c>
      <c r="O543" s="29">
        <v>0</v>
      </c>
      <c r="P543" s="29">
        <v>113.4</v>
      </c>
      <c r="Q543" s="29">
        <v>109.9</v>
      </c>
      <c r="R543" s="29">
        <v>4.91</v>
      </c>
      <c r="S543" s="29">
        <v>2.71</v>
      </c>
      <c r="T543" s="29" t="s">
        <v>51</v>
      </c>
      <c r="U543" s="29" t="s">
        <v>50</v>
      </c>
      <c r="V543" s="29" t="s">
        <v>50</v>
      </c>
      <c r="W543" s="29" t="s">
        <v>50</v>
      </c>
      <c r="X543" s="29" t="s">
        <v>50</v>
      </c>
      <c r="Y543" s="29" t="s">
        <v>50</v>
      </c>
      <c r="Z543" s="29" t="s">
        <v>50</v>
      </c>
      <c r="AA543" s="29" t="s">
        <v>50</v>
      </c>
      <c r="AB543" s="29" t="s">
        <v>50</v>
      </c>
      <c r="AC543" s="29" t="s">
        <v>50</v>
      </c>
      <c r="AD543" s="29" t="s">
        <v>50</v>
      </c>
      <c r="AE543" s="29" t="s">
        <v>50</v>
      </c>
      <c r="AF543" s="29" t="s">
        <v>50</v>
      </c>
      <c r="AG543" s="29">
        <v>1.36</v>
      </c>
      <c r="AH543" s="29">
        <v>1.36</v>
      </c>
      <c r="AI543" s="29">
        <v>0</v>
      </c>
      <c r="AJ543" s="29">
        <v>0</v>
      </c>
      <c r="AK543" s="29">
        <v>1.302E-10</v>
      </c>
      <c r="AL543" s="29">
        <v>2.7090000000000002E-10</v>
      </c>
      <c r="AM543" s="29">
        <v>6.56</v>
      </c>
      <c r="AN543" s="29">
        <v>57</v>
      </c>
      <c r="AO543" s="29">
        <v>113.2</v>
      </c>
      <c r="AP543" s="29">
        <v>109.5</v>
      </c>
      <c r="AQ543" s="29">
        <v>124.6</v>
      </c>
      <c r="AR543" s="29">
        <v>113.6</v>
      </c>
      <c r="AS543" s="29">
        <v>110.4</v>
      </c>
      <c r="AT543" s="29">
        <v>111.1</v>
      </c>
      <c r="AU543" s="29">
        <v>109.9</v>
      </c>
      <c r="AV543" s="29">
        <v>107.1</v>
      </c>
      <c r="AW543" s="29">
        <v>112.1</v>
      </c>
      <c r="AX543" s="29">
        <v>104.9</v>
      </c>
      <c r="AY543" s="29">
        <f t="shared" si="17"/>
        <v>0.95413968142832151</v>
      </c>
      <c r="AZ543" s="29">
        <f t="shared" si="16"/>
        <v>0.17789072031946743</v>
      </c>
    </row>
    <row r="544" spans="1:52" x14ac:dyDescent="0.2">
      <c r="A544" s="47" t="s">
        <v>50</v>
      </c>
      <c r="B544" s="29" t="s">
        <v>619</v>
      </c>
      <c r="C544" s="29" t="s">
        <v>2899</v>
      </c>
      <c r="D544" s="29" t="s">
        <v>2900</v>
      </c>
      <c r="E544" s="29" t="s">
        <v>2890</v>
      </c>
      <c r="F544" s="29">
        <v>7.3729899999999999E-7</v>
      </c>
      <c r="G544" s="29">
        <v>0</v>
      </c>
      <c r="H544" s="29">
        <v>1</v>
      </c>
      <c r="I544" s="29">
        <v>2</v>
      </c>
      <c r="J544" s="29">
        <v>27</v>
      </c>
      <c r="K544" s="29" t="s">
        <v>618</v>
      </c>
      <c r="L544" s="29" t="s">
        <v>2901</v>
      </c>
      <c r="M544" s="29">
        <v>0</v>
      </c>
      <c r="N544" s="29">
        <v>2338.1823300000001</v>
      </c>
      <c r="O544" s="29">
        <v>0</v>
      </c>
      <c r="P544" s="29">
        <v>1341.3</v>
      </c>
      <c r="Q544" s="29">
        <v>1367.3</v>
      </c>
      <c r="R544" s="29">
        <v>2.4</v>
      </c>
      <c r="S544" s="29">
        <v>3.63</v>
      </c>
      <c r="T544" s="29" t="s">
        <v>51</v>
      </c>
      <c r="U544" s="29" t="s">
        <v>50</v>
      </c>
      <c r="V544" s="29" t="s">
        <v>50</v>
      </c>
      <c r="W544" s="29" t="s">
        <v>50</v>
      </c>
      <c r="X544" s="29" t="s">
        <v>50</v>
      </c>
      <c r="Y544" s="29" t="s">
        <v>50</v>
      </c>
      <c r="Z544" s="29" t="s">
        <v>50</v>
      </c>
      <c r="AA544" s="29" t="s">
        <v>50</v>
      </c>
      <c r="AB544" s="29" t="s">
        <v>50</v>
      </c>
      <c r="AC544" s="29" t="s">
        <v>50</v>
      </c>
      <c r="AD544" s="29" t="s">
        <v>50</v>
      </c>
      <c r="AE544" s="29" t="s">
        <v>50</v>
      </c>
      <c r="AF544" s="29" t="s">
        <v>50</v>
      </c>
      <c r="AG544" s="29">
        <v>-2.66</v>
      </c>
      <c r="AH544" s="29">
        <v>-2.66</v>
      </c>
      <c r="AI544" s="29">
        <v>0</v>
      </c>
      <c r="AJ544" s="29">
        <v>0</v>
      </c>
      <c r="AK544" s="29">
        <v>6.1060000000000005E-8</v>
      </c>
      <c r="AL544" s="29">
        <v>2.6930000000000001E-7</v>
      </c>
      <c r="AM544" s="29">
        <v>4.7699999999999996</v>
      </c>
      <c r="AN544" s="29">
        <v>37</v>
      </c>
      <c r="AO544" s="29">
        <v>1346.1</v>
      </c>
      <c r="AP544" s="29">
        <v>1323.7</v>
      </c>
      <c r="AQ544" s="29">
        <v>1383</v>
      </c>
      <c r="AR544" s="29">
        <v>1285.3</v>
      </c>
      <c r="AS544" s="29">
        <v>1336.5</v>
      </c>
      <c r="AT544" s="29">
        <v>1403.7</v>
      </c>
      <c r="AU544" s="29">
        <v>1420</v>
      </c>
      <c r="AV544" s="29">
        <v>1313.1</v>
      </c>
      <c r="AW544" s="29">
        <v>1314.4</v>
      </c>
      <c r="AX544" s="29">
        <v>1367.3</v>
      </c>
      <c r="AY544" s="29">
        <f t="shared" si="17"/>
        <v>1.0215593443801874</v>
      </c>
      <c r="AZ544" s="29">
        <f t="shared" si="16"/>
        <v>0.35447149947613332</v>
      </c>
    </row>
    <row r="545" spans="1:52" x14ac:dyDescent="0.2">
      <c r="A545" s="47" t="s">
        <v>50</v>
      </c>
      <c r="B545" s="29" t="s">
        <v>619</v>
      </c>
      <c r="C545" s="29" t="s">
        <v>2902</v>
      </c>
      <c r="D545" s="29" t="s">
        <v>2903</v>
      </c>
      <c r="E545" s="29" t="s">
        <v>2904</v>
      </c>
      <c r="F545" s="29">
        <v>4.3000900000000003E-3</v>
      </c>
      <c r="G545" s="29">
        <v>3.1469700000000001E-4</v>
      </c>
      <c r="H545" s="29">
        <v>1</v>
      </c>
      <c r="I545" s="29">
        <v>2</v>
      </c>
      <c r="J545" s="29">
        <v>3</v>
      </c>
      <c r="K545" s="29" t="s">
        <v>618</v>
      </c>
      <c r="L545" s="29" t="s">
        <v>2905</v>
      </c>
      <c r="M545" s="29">
        <v>1</v>
      </c>
      <c r="N545" s="29">
        <v>3221.63753</v>
      </c>
      <c r="O545" s="29">
        <v>0</v>
      </c>
      <c r="P545" s="29">
        <v>217.1</v>
      </c>
      <c r="Q545" s="29">
        <v>212.6</v>
      </c>
      <c r="R545" s="29">
        <v>6.71</v>
      </c>
      <c r="S545" s="29">
        <v>6.22</v>
      </c>
      <c r="T545" s="29" t="s">
        <v>51</v>
      </c>
      <c r="U545" s="29" t="s">
        <v>50</v>
      </c>
      <c r="V545" s="29" t="s">
        <v>50</v>
      </c>
      <c r="W545" s="29" t="s">
        <v>50</v>
      </c>
      <c r="X545" s="29" t="s">
        <v>50</v>
      </c>
      <c r="Y545" s="29" t="s">
        <v>50</v>
      </c>
      <c r="Z545" s="29" t="s">
        <v>50</v>
      </c>
      <c r="AA545" s="29" t="s">
        <v>50</v>
      </c>
      <c r="AB545" s="29" t="s">
        <v>50</v>
      </c>
      <c r="AC545" s="29" t="s">
        <v>50</v>
      </c>
      <c r="AD545" s="29" t="s">
        <v>50</v>
      </c>
      <c r="AE545" s="29" t="s">
        <v>973</v>
      </c>
      <c r="AF545" s="29" t="s">
        <v>50</v>
      </c>
      <c r="AG545" s="29" t="s">
        <v>51</v>
      </c>
      <c r="AH545" s="29">
        <v>-0.54</v>
      </c>
      <c r="AI545" s="29" t="s">
        <v>51</v>
      </c>
      <c r="AJ545" s="29">
        <v>4.5019999999999999E-5</v>
      </c>
      <c r="AK545" s="29" t="s">
        <v>51</v>
      </c>
      <c r="AL545" s="29">
        <v>5.9279999999999999E-4</v>
      </c>
      <c r="AM545" s="29">
        <v>4.0599999999999996</v>
      </c>
      <c r="AN545" s="29" t="s">
        <v>51</v>
      </c>
      <c r="AO545" s="29">
        <v>197.6</v>
      </c>
      <c r="AP545" s="29">
        <v>225</v>
      </c>
      <c r="AQ545" s="29">
        <v>220</v>
      </c>
      <c r="AR545" s="29">
        <v>189.7</v>
      </c>
      <c r="AS545" s="29">
        <v>214.3</v>
      </c>
      <c r="AT545" s="29">
        <v>212.6</v>
      </c>
      <c r="AU545" s="29">
        <v>230.6</v>
      </c>
      <c r="AV545" s="29">
        <v>204.1</v>
      </c>
      <c r="AW545" s="29">
        <v>195.2</v>
      </c>
      <c r="AX545" s="29">
        <v>212.8</v>
      </c>
      <c r="AY545" s="29">
        <f t="shared" si="17"/>
        <v>1.0083126313777948</v>
      </c>
      <c r="AZ545" s="29">
        <f t="shared" si="16"/>
        <v>0.75157607056629683</v>
      </c>
    </row>
    <row r="546" spans="1:52" x14ac:dyDescent="0.2">
      <c r="A546" s="47" t="s">
        <v>50</v>
      </c>
      <c r="B546" s="29" t="s">
        <v>621</v>
      </c>
      <c r="C546" s="29" t="s">
        <v>2906</v>
      </c>
      <c r="D546" s="29" t="s">
        <v>2907</v>
      </c>
      <c r="E546" s="29" t="s">
        <v>2908</v>
      </c>
      <c r="F546" s="29">
        <v>3.9557899999999998E-3</v>
      </c>
      <c r="G546" s="29">
        <v>2.94152E-4</v>
      </c>
      <c r="H546" s="29">
        <v>1</v>
      </c>
      <c r="I546" s="29">
        <v>3</v>
      </c>
      <c r="J546" s="29">
        <v>3</v>
      </c>
      <c r="K546" s="29" t="s">
        <v>620</v>
      </c>
      <c r="L546" s="29" t="s">
        <v>2909</v>
      </c>
      <c r="M546" s="29">
        <v>0</v>
      </c>
      <c r="N546" s="29">
        <v>2766.5069800000001</v>
      </c>
      <c r="O546" s="29">
        <v>0</v>
      </c>
      <c r="P546" s="29" t="s">
        <v>51</v>
      </c>
      <c r="Q546" s="29" t="s">
        <v>51</v>
      </c>
      <c r="R546" s="29" t="s">
        <v>51</v>
      </c>
      <c r="S546" s="29" t="s">
        <v>51</v>
      </c>
      <c r="T546" s="29" t="s">
        <v>982</v>
      </c>
      <c r="U546" s="29" t="s">
        <v>50</v>
      </c>
      <c r="V546" s="29" t="s">
        <v>50</v>
      </c>
      <c r="W546" s="29" t="s">
        <v>50</v>
      </c>
      <c r="X546" s="29" t="s">
        <v>50</v>
      </c>
      <c r="Y546" s="29" t="s">
        <v>50</v>
      </c>
      <c r="Z546" s="29" t="s">
        <v>50</v>
      </c>
      <c r="AA546" s="29" t="s">
        <v>50</v>
      </c>
      <c r="AB546" s="29" t="s">
        <v>50</v>
      </c>
      <c r="AC546" s="29" t="s">
        <v>50</v>
      </c>
      <c r="AD546" s="29" t="s">
        <v>50</v>
      </c>
      <c r="AE546" s="29" t="s">
        <v>50</v>
      </c>
      <c r="AF546" s="29" t="s">
        <v>50</v>
      </c>
      <c r="AG546" s="29">
        <v>-1.6</v>
      </c>
      <c r="AH546" s="29">
        <v>-1.6</v>
      </c>
      <c r="AI546" s="29">
        <v>7.6619999999999995E-5</v>
      </c>
      <c r="AJ546" s="29">
        <v>2.6770000000000001E-3</v>
      </c>
      <c r="AK546" s="29">
        <v>8.9809999999999998E-4</v>
      </c>
      <c r="AL546" s="29">
        <v>3.4959999999999998E-2</v>
      </c>
      <c r="AM546" s="29">
        <v>3.85</v>
      </c>
      <c r="AN546" s="29">
        <v>18</v>
      </c>
      <c r="AO546" s="29" t="s">
        <v>51</v>
      </c>
      <c r="AP546" s="29" t="s">
        <v>51</v>
      </c>
      <c r="AQ546" s="29" t="s">
        <v>51</v>
      </c>
      <c r="AR546" s="29" t="s">
        <v>51</v>
      </c>
      <c r="AS546" s="29" t="s">
        <v>51</v>
      </c>
      <c r="AT546" s="29" t="s">
        <v>51</v>
      </c>
      <c r="AU546" s="29" t="s">
        <v>51</v>
      </c>
      <c r="AV546" s="29" t="s">
        <v>51</v>
      </c>
      <c r="AW546" s="29" t="s">
        <v>51</v>
      </c>
      <c r="AX546" s="29" t="s">
        <v>51</v>
      </c>
      <c r="AY546" s="29" t="e">
        <f t="shared" si="17"/>
        <v>#DIV/0!</v>
      </c>
      <c r="AZ546" s="29" t="e">
        <f t="shared" si="16"/>
        <v>#DIV/0!</v>
      </c>
    </row>
    <row r="547" spans="1:52" x14ac:dyDescent="0.2">
      <c r="A547" s="47" t="s">
        <v>50</v>
      </c>
      <c r="B547" s="29" t="s">
        <v>621</v>
      </c>
      <c r="C547" s="29" t="s">
        <v>2910</v>
      </c>
      <c r="D547" s="29" t="s">
        <v>2911</v>
      </c>
      <c r="E547" s="29" t="s">
        <v>2912</v>
      </c>
      <c r="F547" s="29">
        <v>2.0811899999999999E-4</v>
      </c>
      <c r="G547" s="29">
        <v>0</v>
      </c>
      <c r="H547" s="29">
        <v>1</v>
      </c>
      <c r="I547" s="29">
        <v>2</v>
      </c>
      <c r="J547" s="29">
        <v>6</v>
      </c>
      <c r="K547" s="29" t="s">
        <v>620</v>
      </c>
      <c r="L547" s="29" t="s">
        <v>2913</v>
      </c>
      <c r="M547" s="29">
        <v>0</v>
      </c>
      <c r="N547" s="29">
        <v>3629.9190400000002</v>
      </c>
      <c r="O547" s="29">
        <v>0</v>
      </c>
      <c r="P547" s="29">
        <v>129.1</v>
      </c>
      <c r="Q547" s="29">
        <v>144.80000000000001</v>
      </c>
      <c r="R547" s="29">
        <v>15.61</v>
      </c>
      <c r="S547" s="29">
        <v>2.94</v>
      </c>
      <c r="T547" s="29" t="s">
        <v>51</v>
      </c>
      <c r="U547" s="29" t="s">
        <v>50</v>
      </c>
      <c r="V547" s="29" t="s">
        <v>50</v>
      </c>
      <c r="W547" s="29" t="s">
        <v>50</v>
      </c>
      <c r="X547" s="29" t="s">
        <v>50</v>
      </c>
      <c r="Y547" s="29" t="s">
        <v>50</v>
      </c>
      <c r="Z547" s="29" t="s">
        <v>50</v>
      </c>
      <c r="AA547" s="29" t="s">
        <v>50</v>
      </c>
      <c r="AB547" s="29" t="s">
        <v>50</v>
      </c>
      <c r="AC547" s="29" t="s">
        <v>50</v>
      </c>
      <c r="AD547" s="29" t="s">
        <v>50</v>
      </c>
      <c r="AE547" s="29" t="s">
        <v>50</v>
      </c>
      <c r="AF547" s="29" t="s">
        <v>50</v>
      </c>
      <c r="AG547" s="29">
        <v>1.1100000000000001</v>
      </c>
      <c r="AH547" s="29">
        <v>1.18</v>
      </c>
      <c r="AI547" s="29">
        <v>1.199E-4</v>
      </c>
      <c r="AJ547" s="29">
        <v>0</v>
      </c>
      <c r="AK547" s="29">
        <v>1.181E-3</v>
      </c>
      <c r="AL547" s="29">
        <v>1.626E-5</v>
      </c>
      <c r="AM547" s="29">
        <v>6.95</v>
      </c>
      <c r="AN547" s="29">
        <v>8</v>
      </c>
      <c r="AO547" s="29">
        <v>135.5</v>
      </c>
      <c r="AP547" s="29">
        <v>123</v>
      </c>
      <c r="AQ547" s="29">
        <v>149.69999999999999</v>
      </c>
      <c r="AR547" s="29">
        <v>102.1</v>
      </c>
      <c r="AS547" s="29">
        <v>117.1</v>
      </c>
      <c r="AT547" s="29">
        <v>144.80000000000001</v>
      </c>
      <c r="AU547" s="29">
        <v>143.1</v>
      </c>
      <c r="AV547" s="29">
        <v>148.4</v>
      </c>
      <c r="AW547" s="29">
        <v>138.6</v>
      </c>
      <c r="AX547" s="29">
        <v>149</v>
      </c>
      <c r="AY547" s="29">
        <f t="shared" si="17"/>
        <v>1.1538093720114759</v>
      </c>
      <c r="AZ547" s="29">
        <f t="shared" si="16"/>
        <v>5.0969475734016452E-2</v>
      </c>
    </row>
    <row r="548" spans="1:52" x14ac:dyDescent="0.2">
      <c r="A548" s="47" t="s">
        <v>50</v>
      </c>
      <c r="B548" s="29" t="s">
        <v>621</v>
      </c>
      <c r="C548" s="29" t="s">
        <v>2914</v>
      </c>
      <c r="D548" s="29" t="s">
        <v>1170</v>
      </c>
      <c r="E548" s="29" t="s">
        <v>2915</v>
      </c>
      <c r="F548" s="29">
        <v>1.3845800000000001E-3</v>
      </c>
      <c r="G548" s="29">
        <v>1.23263E-4</v>
      </c>
      <c r="H548" s="29">
        <v>1</v>
      </c>
      <c r="I548" s="29">
        <v>2</v>
      </c>
      <c r="J548" s="29">
        <v>2</v>
      </c>
      <c r="K548" s="29" t="s">
        <v>620</v>
      </c>
      <c r="L548" s="29" t="s">
        <v>2916</v>
      </c>
      <c r="M548" s="29">
        <v>0</v>
      </c>
      <c r="N548" s="29">
        <v>2473.2084500000001</v>
      </c>
      <c r="O548" s="29">
        <v>0</v>
      </c>
      <c r="P548" s="29">
        <v>79.2</v>
      </c>
      <c r="Q548" s="29">
        <v>78.900000000000006</v>
      </c>
      <c r="R548" s="29">
        <v>12.03</v>
      </c>
      <c r="S548" s="29">
        <v>5.34</v>
      </c>
      <c r="T548" s="29" t="s">
        <v>51</v>
      </c>
      <c r="U548" s="29" t="s">
        <v>50</v>
      </c>
      <c r="V548" s="29" t="s">
        <v>50</v>
      </c>
      <c r="W548" s="29" t="s">
        <v>50</v>
      </c>
      <c r="X548" s="29" t="s">
        <v>50</v>
      </c>
      <c r="Y548" s="29" t="s">
        <v>50</v>
      </c>
      <c r="Z548" s="29" t="s">
        <v>50</v>
      </c>
      <c r="AA548" s="29" t="s">
        <v>50</v>
      </c>
      <c r="AB548" s="29" t="s">
        <v>50</v>
      </c>
      <c r="AC548" s="29" t="s">
        <v>50</v>
      </c>
      <c r="AD548" s="29" t="s">
        <v>50</v>
      </c>
      <c r="AE548" s="29" t="s">
        <v>50</v>
      </c>
      <c r="AF548" s="29" t="s">
        <v>50</v>
      </c>
      <c r="AG548" s="29">
        <v>1.02</v>
      </c>
      <c r="AH548" s="29">
        <v>1.02</v>
      </c>
      <c r="AI548" s="29">
        <v>2.781E-5</v>
      </c>
      <c r="AJ548" s="29">
        <v>1.206E-4</v>
      </c>
      <c r="AK548" s="29">
        <v>2.7989999999999997E-4</v>
      </c>
      <c r="AL548" s="29">
        <v>1.655E-3</v>
      </c>
      <c r="AM548" s="29">
        <v>4.1399999999999997</v>
      </c>
      <c r="AN548" s="29">
        <v>29</v>
      </c>
      <c r="AO548" s="29">
        <v>81.3</v>
      </c>
      <c r="AP548" s="29">
        <v>65.099999999999994</v>
      </c>
      <c r="AQ548" s="29">
        <v>86.7</v>
      </c>
      <c r="AR548" s="29">
        <v>77.3</v>
      </c>
      <c r="AS548" s="29">
        <v>71.2</v>
      </c>
      <c r="AT548" s="29">
        <v>82</v>
      </c>
      <c r="AU548" s="29">
        <v>75.5</v>
      </c>
      <c r="AV548" s="29">
        <v>78.900000000000006</v>
      </c>
      <c r="AW548" s="29">
        <v>75.7</v>
      </c>
      <c r="AX548" s="29">
        <v>85.5</v>
      </c>
      <c r="AY548" s="29">
        <f t="shared" si="17"/>
        <v>1.0419287211740045</v>
      </c>
      <c r="AZ548" s="29">
        <f t="shared" si="16"/>
        <v>0.47194854823661947</v>
      </c>
    </row>
    <row r="549" spans="1:52" x14ac:dyDescent="0.2">
      <c r="A549" s="47" t="s">
        <v>50</v>
      </c>
      <c r="B549" s="29" t="s">
        <v>621</v>
      </c>
      <c r="C549" s="29" t="s">
        <v>2906</v>
      </c>
      <c r="D549" s="29" t="s">
        <v>2917</v>
      </c>
      <c r="E549" s="29" t="s">
        <v>2918</v>
      </c>
      <c r="F549" s="29">
        <v>9.4429400000000004E-3</v>
      </c>
      <c r="G549" s="29">
        <v>4.817E-4</v>
      </c>
      <c r="H549" s="29">
        <v>1</v>
      </c>
      <c r="I549" s="29">
        <v>3</v>
      </c>
      <c r="J549" s="29">
        <v>1</v>
      </c>
      <c r="K549" s="29" t="s">
        <v>620</v>
      </c>
      <c r="L549" s="29" t="s">
        <v>2909</v>
      </c>
      <c r="M549" s="29">
        <v>0</v>
      </c>
      <c r="N549" s="29">
        <v>2749.5280499999999</v>
      </c>
      <c r="O549" s="29">
        <v>0</v>
      </c>
      <c r="P549" s="29" t="s">
        <v>51</v>
      </c>
      <c r="Q549" s="29" t="s">
        <v>51</v>
      </c>
      <c r="R549" s="29" t="s">
        <v>51</v>
      </c>
      <c r="S549" s="29" t="s">
        <v>51</v>
      </c>
      <c r="T549" s="29" t="s">
        <v>982</v>
      </c>
      <c r="U549" s="29" t="s">
        <v>50</v>
      </c>
      <c r="V549" s="29" t="s">
        <v>50</v>
      </c>
      <c r="W549" s="29" t="s">
        <v>50</v>
      </c>
      <c r="X549" s="29" t="s">
        <v>50</v>
      </c>
      <c r="Y549" s="29" t="s">
        <v>50</v>
      </c>
      <c r="Z549" s="29" t="s">
        <v>50</v>
      </c>
      <c r="AA549" s="29" t="s">
        <v>50</v>
      </c>
      <c r="AB549" s="29" t="s">
        <v>50</v>
      </c>
      <c r="AC549" s="29" t="s">
        <v>50</v>
      </c>
      <c r="AD549" s="29" t="s">
        <v>50</v>
      </c>
      <c r="AE549" s="29" t="s">
        <v>973</v>
      </c>
      <c r="AF549" s="29" t="s">
        <v>50</v>
      </c>
      <c r="AG549" s="29" t="s">
        <v>51</v>
      </c>
      <c r="AH549" s="29">
        <v>-1.06</v>
      </c>
      <c r="AI549" s="29" t="s">
        <v>51</v>
      </c>
      <c r="AJ549" s="29">
        <v>1.156E-4</v>
      </c>
      <c r="AK549" s="29" t="s">
        <v>51</v>
      </c>
      <c r="AL549" s="29">
        <v>1.5139999999999999E-3</v>
      </c>
      <c r="AM549" s="29">
        <v>2.0699999999999998</v>
      </c>
      <c r="AN549" s="29" t="s">
        <v>51</v>
      </c>
      <c r="AO549" s="29" t="s">
        <v>51</v>
      </c>
      <c r="AP549" s="29" t="s">
        <v>51</v>
      </c>
      <c r="AQ549" s="29" t="s">
        <v>51</v>
      </c>
      <c r="AR549" s="29" t="s">
        <v>51</v>
      </c>
      <c r="AS549" s="29" t="s">
        <v>51</v>
      </c>
      <c r="AT549" s="29" t="s">
        <v>51</v>
      </c>
      <c r="AU549" s="29" t="s">
        <v>51</v>
      </c>
      <c r="AV549" s="29" t="s">
        <v>51</v>
      </c>
      <c r="AW549" s="29" t="s">
        <v>51</v>
      </c>
      <c r="AX549" s="29" t="s">
        <v>51</v>
      </c>
      <c r="AY549" s="29" t="e">
        <f t="shared" si="17"/>
        <v>#DIV/0!</v>
      </c>
      <c r="AZ549" s="29" t="e">
        <f t="shared" si="16"/>
        <v>#DIV/0!</v>
      </c>
    </row>
    <row r="550" spans="1:52" x14ac:dyDescent="0.2">
      <c r="A550" s="47" t="s">
        <v>56</v>
      </c>
      <c r="B550" s="29" t="s">
        <v>621</v>
      </c>
      <c r="C550" s="29" t="s">
        <v>2919</v>
      </c>
      <c r="D550" s="29" t="s">
        <v>2920</v>
      </c>
      <c r="E550" s="29" t="s">
        <v>2921</v>
      </c>
      <c r="F550" s="29">
        <v>0.45320199999999999</v>
      </c>
      <c r="G550" s="29">
        <v>4.1593400000000003E-2</v>
      </c>
      <c r="H550" s="29">
        <v>1</v>
      </c>
      <c r="I550" s="29">
        <v>3</v>
      </c>
      <c r="J550" s="29">
        <v>1</v>
      </c>
      <c r="K550" s="29" t="s">
        <v>620</v>
      </c>
      <c r="L550" s="29" t="s">
        <v>2922</v>
      </c>
      <c r="M550" s="29">
        <v>0</v>
      </c>
      <c r="N550" s="29">
        <v>2987.46497</v>
      </c>
      <c r="O550" s="29">
        <v>0</v>
      </c>
      <c r="P550" s="29">
        <v>60.7</v>
      </c>
      <c r="Q550" s="29">
        <v>60.4</v>
      </c>
      <c r="R550" s="29">
        <v>5.55</v>
      </c>
      <c r="S550" s="29">
        <v>10.49</v>
      </c>
      <c r="T550" s="29" t="s">
        <v>51</v>
      </c>
      <c r="U550" s="29" t="s">
        <v>56</v>
      </c>
      <c r="V550" s="29" t="s">
        <v>56</v>
      </c>
      <c r="W550" s="29" t="s">
        <v>56</v>
      </c>
      <c r="X550" s="29" t="s">
        <v>56</v>
      </c>
      <c r="Y550" s="29" t="s">
        <v>56</v>
      </c>
      <c r="Z550" s="29" t="s">
        <v>56</v>
      </c>
      <c r="AA550" s="29" t="s">
        <v>56</v>
      </c>
      <c r="AB550" s="29" t="s">
        <v>56</v>
      </c>
      <c r="AC550" s="29" t="s">
        <v>56</v>
      </c>
      <c r="AD550" s="29" t="s">
        <v>56</v>
      </c>
      <c r="AE550" s="29" t="s">
        <v>973</v>
      </c>
      <c r="AF550" s="29" t="s">
        <v>56</v>
      </c>
      <c r="AG550" s="29" t="s">
        <v>51</v>
      </c>
      <c r="AH550" s="29">
        <v>1.19</v>
      </c>
      <c r="AI550" s="29" t="s">
        <v>51</v>
      </c>
      <c r="AJ550" s="29">
        <v>1.4330000000000001E-2</v>
      </c>
      <c r="AK550" s="29" t="s">
        <v>51</v>
      </c>
      <c r="AL550" s="29">
        <v>0.19939999999999999</v>
      </c>
      <c r="AM550" s="29">
        <v>1.92</v>
      </c>
      <c r="AN550" s="29" t="s">
        <v>51</v>
      </c>
      <c r="AO550" s="29">
        <v>66</v>
      </c>
      <c r="AP550" s="29">
        <v>65.900000000000006</v>
      </c>
      <c r="AQ550" s="29">
        <v>57.6</v>
      </c>
      <c r="AR550" s="29">
        <v>61.3</v>
      </c>
      <c r="AS550" s="29">
        <v>60.1</v>
      </c>
      <c r="AT550" s="29">
        <v>72.8</v>
      </c>
      <c r="AU550" s="29">
        <v>57.3</v>
      </c>
      <c r="AV550" s="29">
        <v>56.9</v>
      </c>
      <c r="AW550" s="29">
        <v>60.4</v>
      </c>
      <c r="AX550" s="29">
        <v>63.6</v>
      </c>
      <c r="AY550" s="29">
        <f t="shared" si="17"/>
        <v>1.0003216468317786</v>
      </c>
      <c r="AZ550" s="29">
        <f t="shared" si="16"/>
        <v>0.99419960997748613</v>
      </c>
    </row>
    <row r="551" spans="1:52" x14ac:dyDescent="0.2">
      <c r="A551" s="47" t="s">
        <v>50</v>
      </c>
      <c r="B551" s="29" t="s">
        <v>621</v>
      </c>
      <c r="C551" s="29" t="s">
        <v>2906</v>
      </c>
      <c r="D551" s="29" t="s">
        <v>2923</v>
      </c>
      <c r="E551" s="29" t="s">
        <v>2908</v>
      </c>
      <c r="F551" s="29">
        <v>1.4724000000000001E-4</v>
      </c>
      <c r="G551" s="29">
        <v>0</v>
      </c>
      <c r="H551" s="29">
        <v>1</v>
      </c>
      <c r="I551" s="29">
        <v>3</v>
      </c>
      <c r="J551" s="29">
        <v>4</v>
      </c>
      <c r="K551" s="29" t="s">
        <v>620</v>
      </c>
      <c r="L551" s="29" t="s">
        <v>2909</v>
      </c>
      <c r="M551" s="29">
        <v>0</v>
      </c>
      <c r="N551" s="29">
        <v>2765.5229599999998</v>
      </c>
      <c r="O551" s="29">
        <v>0</v>
      </c>
      <c r="P551" s="29">
        <v>231.2</v>
      </c>
      <c r="Q551" s="29">
        <v>244.9</v>
      </c>
      <c r="R551" s="29">
        <v>11.57</v>
      </c>
      <c r="S551" s="29">
        <v>8.93</v>
      </c>
      <c r="T551" s="29" t="s">
        <v>51</v>
      </c>
      <c r="U551" s="29" t="s">
        <v>50</v>
      </c>
      <c r="V551" s="29" t="s">
        <v>50</v>
      </c>
      <c r="W551" s="29" t="s">
        <v>50</v>
      </c>
      <c r="X551" s="29" t="s">
        <v>50</v>
      </c>
      <c r="Y551" s="29" t="s">
        <v>50</v>
      </c>
      <c r="Z551" s="29" t="s">
        <v>50</v>
      </c>
      <c r="AA551" s="29" t="s">
        <v>50</v>
      </c>
      <c r="AB551" s="29" t="s">
        <v>50</v>
      </c>
      <c r="AC551" s="29" t="s">
        <v>50</v>
      </c>
      <c r="AD551" s="29" t="s">
        <v>50</v>
      </c>
      <c r="AE551" s="29" t="s">
        <v>50</v>
      </c>
      <c r="AF551" s="29" t="s">
        <v>50</v>
      </c>
      <c r="AG551" s="29">
        <v>-0.22</v>
      </c>
      <c r="AH551" s="29">
        <v>1.29</v>
      </c>
      <c r="AI551" s="29">
        <v>0</v>
      </c>
      <c r="AJ551" s="29">
        <v>0</v>
      </c>
      <c r="AK551" s="29">
        <v>7.3969999999999998E-5</v>
      </c>
      <c r="AL551" s="29">
        <v>1.079E-5</v>
      </c>
      <c r="AM551" s="29">
        <v>4.63</v>
      </c>
      <c r="AN551" s="29">
        <v>10</v>
      </c>
      <c r="AO551" s="29">
        <v>206.3</v>
      </c>
      <c r="AP551" s="29">
        <v>278.60000000000002</v>
      </c>
      <c r="AQ551" s="29">
        <v>238.3</v>
      </c>
      <c r="AR551" s="29">
        <v>205.2</v>
      </c>
      <c r="AS551" s="29">
        <v>229.2</v>
      </c>
      <c r="AT551" s="29">
        <v>296.3</v>
      </c>
      <c r="AU551" s="29">
        <v>256.2</v>
      </c>
      <c r="AV551" s="29">
        <v>244.7</v>
      </c>
      <c r="AW551" s="29">
        <v>244.9</v>
      </c>
      <c r="AX551" s="29">
        <v>240.9</v>
      </c>
      <c r="AY551" s="29">
        <f t="shared" si="17"/>
        <v>1.1083275742916379</v>
      </c>
      <c r="AZ551" s="29">
        <f t="shared" si="16"/>
        <v>0.25704770576997116</v>
      </c>
    </row>
    <row r="552" spans="1:52" x14ac:dyDescent="0.2">
      <c r="A552" s="47" t="s">
        <v>50</v>
      </c>
      <c r="B552" s="29" t="s">
        <v>623</v>
      </c>
      <c r="C552" s="29" t="s">
        <v>2924</v>
      </c>
      <c r="D552" s="29" t="s">
        <v>2925</v>
      </c>
      <c r="E552" s="29" t="s">
        <v>2926</v>
      </c>
      <c r="F552" s="29">
        <v>6.3260499999999997E-2</v>
      </c>
      <c r="G552" s="29">
        <v>4.4920899999999998E-3</v>
      </c>
      <c r="H552" s="29">
        <v>1</v>
      </c>
      <c r="I552" s="29">
        <v>1</v>
      </c>
      <c r="J552" s="29">
        <v>3</v>
      </c>
      <c r="K552" s="29" t="s">
        <v>622</v>
      </c>
      <c r="L552" s="29" t="s">
        <v>2927</v>
      </c>
      <c r="M552" s="29">
        <v>0</v>
      </c>
      <c r="N552" s="29">
        <v>1973.95949</v>
      </c>
      <c r="O552" s="29">
        <v>0</v>
      </c>
      <c r="P552" s="29">
        <v>133.80000000000001</v>
      </c>
      <c r="Q552" s="29">
        <v>137</v>
      </c>
      <c r="R552" s="29">
        <v>18.899999999999999</v>
      </c>
      <c r="S552" s="29">
        <v>19.809999999999999</v>
      </c>
      <c r="T552" s="29" t="s">
        <v>51</v>
      </c>
      <c r="U552" s="29" t="s">
        <v>50</v>
      </c>
      <c r="V552" s="29" t="s">
        <v>50</v>
      </c>
      <c r="W552" s="29" t="s">
        <v>50</v>
      </c>
      <c r="X552" s="29" t="s">
        <v>50</v>
      </c>
      <c r="Y552" s="29" t="s">
        <v>50</v>
      </c>
      <c r="Z552" s="29" t="s">
        <v>50</v>
      </c>
      <c r="AA552" s="29" t="s">
        <v>50</v>
      </c>
      <c r="AB552" s="29" t="s">
        <v>50</v>
      </c>
      <c r="AC552" s="29" t="s">
        <v>50</v>
      </c>
      <c r="AD552" s="29" t="s">
        <v>50</v>
      </c>
      <c r="AE552" s="29" t="s">
        <v>50</v>
      </c>
      <c r="AF552" s="29" t="s">
        <v>50</v>
      </c>
      <c r="AG552" s="29">
        <v>-2.14</v>
      </c>
      <c r="AH552" s="29">
        <v>-2.14</v>
      </c>
      <c r="AI552" s="29">
        <v>1.317E-3</v>
      </c>
      <c r="AJ552" s="29">
        <v>1.895E-3</v>
      </c>
      <c r="AK552" s="29">
        <v>2.017E-2</v>
      </c>
      <c r="AL552" s="29">
        <v>2.563E-2</v>
      </c>
      <c r="AM552" s="29">
        <v>2.83</v>
      </c>
      <c r="AN552" s="29">
        <v>2</v>
      </c>
      <c r="AO552" s="29">
        <v>117.9</v>
      </c>
      <c r="AP552" s="29">
        <v>192.6</v>
      </c>
      <c r="AQ552" s="29">
        <v>142.6</v>
      </c>
      <c r="AR552" s="29">
        <v>128.19999999999999</v>
      </c>
      <c r="AS552" s="29">
        <v>139.6</v>
      </c>
      <c r="AT552" s="29">
        <v>185.9</v>
      </c>
      <c r="AU552" s="29">
        <v>107.4</v>
      </c>
      <c r="AV552" s="29">
        <v>150.30000000000001</v>
      </c>
      <c r="AW552" s="29">
        <v>137</v>
      </c>
      <c r="AX552" s="29">
        <v>136.9</v>
      </c>
      <c r="AY552" s="29">
        <f t="shared" si="17"/>
        <v>0.99528367318629485</v>
      </c>
      <c r="AZ552" s="29">
        <f t="shared" si="16"/>
        <v>0.97920410549457992</v>
      </c>
    </row>
    <row r="553" spans="1:52" x14ac:dyDescent="0.2">
      <c r="A553" s="47" t="s">
        <v>50</v>
      </c>
      <c r="B553" s="29" t="s">
        <v>623</v>
      </c>
      <c r="C553" s="29" t="s">
        <v>2928</v>
      </c>
      <c r="D553" s="29" t="s">
        <v>2929</v>
      </c>
      <c r="E553" s="29" t="s">
        <v>2926</v>
      </c>
      <c r="F553" s="29">
        <v>1.28521E-3</v>
      </c>
      <c r="G553" s="29">
        <v>7.4751000000000003E-5</v>
      </c>
      <c r="H553" s="29">
        <v>1</v>
      </c>
      <c r="I553" s="29">
        <v>1</v>
      </c>
      <c r="J553" s="29">
        <v>4</v>
      </c>
      <c r="K553" s="29" t="s">
        <v>622</v>
      </c>
      <c r="L553" s="29" t="s">
        <v>2930</v>
      </c>
      <c r="M553" s="29">
        <v>1</v>
      </c>
      <c r="N553" s="29">
        <v>2331.2173899999998</v>
      </c>
      <c r="O553" s="29">
        <v>0</v>
      </c>
      <c r="P553" s="29">
        <v>336</v>
      </c>
      <c r="Q553" s="29">
        <v>352.9</v>
      </c>
      <c r="R553" s="29">
        <v>4.53</v>
      </c>
      <c r="S553" s="29">
        <v>4.26</v>
      </c>
      <c r="T553" s="29" t="s">
        <v>51</v>
      </c>
      <c r="U553" s="29" t="s">
        <v>50</v>
      </c>
      <c r="V553" s="29" t="s">
        <v>50</v>
      </c>
      <c r="W553" s="29" t="s">
        <v>50</v>
      </c>
      <c r="X553" s="29" t="s">
        <v>50</v>
      </c>
      <c r="Y553" s="29" t="s">
        <v>50</v>
      </c>
      <c r="Z553" s="29" t="s">
        <v>50</v>
      </c>
      <c r="AA553" s="29" t="s">
        <v>50</v>
      </c>
      <c r="AB553" s="29" t="s">
        <v>50</v>
      </c>
      <c r="AC553" s="29" t="s">
        <v>50</v>
      </c>
      <c r="AD553" s="29" t="s">
        <v>50</v>
      </c>
      <c r="AE553" s="29" t="s">
        <v>50</v>
      </c>
      <c r="AF553" s="29" t="s">
        <v>50</v>
      </c>
      <c r="AG553" s="29">
        <v>1.31</v>
      </c>
      <c r="AH553" s="29">
        <v>1.31</v>
      </c>
      <c r="AI553" s="29">
        <v>4.2710000000000003E-5</v>
      </c>
      <c r="AJ553" s="29">
        <v>1.1960000000000001E-5</v>
      </c>
      <c r="AK553" s="29">
        <v>4.0430000000000002E-4</v>
      </c>
      <c r="AL553" s="29">
        <v>1.4090000000000001E-4</v>
      </c>
      <c r="AM553" s="29">
        <v>4.8099999999999996</v>
      </c>
      <c r="AN553" s="29">
        <v>23</v>
      </c>
      <c r="AO553" s="29">
        <v>319.8</v>
      </c>
      <c r="AP553" s="29">
        <v>328.8</v>
      </c>
      <c r="AQ553" s="29">
        <v>347.5</v>
      </c>
      <c r="AR553" s="29">
        <v>338.1</v>
      </c>
      <c r="AS553" s="29">
        <v>333.9</v>
      </c>
      <c r="AT553" s="29">
        <v>338</v>
      </c>
      <c r="AU553" s="29">
        <v>352.9</v>
      </c>
      <c r="AV553" s="29">
        <v>375.4</v>
      </c>
      <c r="AW553" s="29">
        <v>343</v>
      </c>
      <c r="AX553" s="29">
        <v>362.8</v>
      </c>
      <c r="AY553" s="29">
        <f t="shared" si="17"/>
        <v>1.0623463821113841</v>
      </c>
      <c r="AZ553" s="29">
        <f t="shared" si="16"/>
        <v>9.0928495570713631E-3</v>
      </c>
    </row>
    <row r="554" spans="1:52" x14ac:dyDescent="0.2">
      <c r="A554" s="47" t="s">
        <v>50</v>
      </c>
      <c r="B554" s="29" t="s">
        <v>625</v>
      </c>
      <c r="C554" s="29" t="s">
        <v>2931</v>
      </c>
      <c r="D554" s="29" t="s">
        <v>2932</v>
      </c>
      <c r="E554" s="29" t="s">
        <v>2933</v>
      </c>
      <c r="F554" s="29">
        <v>9.6188599999999999E-3</v>
      </c>
      <c r="G554" s="29">
        <v>5.0077800000000001E-4</v>
      </c>
      <c r="H554" s="29">
        <v>1</v>
      </c>
      <c r="I554" s="29">
        <v>1</v>
      </c>
      <c r="J554" s="29">
        <v>1</v>
      </c>
      <c r="K554" s="29" t="s">
        <v>624</v>
      </c>
      <c r="L554" s="29" t="s">
        <v>2934</v>
      </c>
      <c r="M554" s="29">
        <v>0</v>
      </c>
      <c r="N554" s="29">
        <v>2288.1463899999999</v>
      </c>
      <c r="O554" s="29">
        <v>0</v>
      </c>
      <c r="P554" s="29" t="s">
        <v>51</v>
      </c>
      <c r="Q554" s="29" t="s">
        <v>51</v>
      </c>
      <c r="R554" s="29" t="s">
        <v>51</v>
      </c>
      <c r="S554" s="29" t="s">
        <v>51</v>
      </c>
      <c r="T554" s="29" t="s">
        <v>982</v>
      </c>
      <c r="U554" s="29" t="s">
        <v>50</v>
      </c>
      <c r="V554" s="29" t="s">
        <v>50</v>
      </c>
      <c r="W554" s="29" t="s">
        <v>50</v>
      </c>
      <c r="X554" s="29" t="s">
        <v>50</v>
      </c>
      <c r="Y554" s="29" t="s">
        <v>50</v>
      </c>
      <c r="Z554" s="29" t="s">
        <v>50</v>
      </c>
      <c r="AA554" s="29" t="s">
        <v>50</v>
      </c>
      <c r="AB554" s="29" t="s">
        <v>50</v>
      </c>
      <c r="AC554" s="29" t="s">
        <v>50</v>
      </c>
      <c r="AD554" s="29" t="s">
        <v>50</v>
      </c>
      <c r="AE554" s="29" t="s">
        <v>973</v>
      </c>
      <c r="AF554" s="29" t="s">
        <v>50</v>
      </c>
      <c r="AG554" s="29" t="s">
        <v>51</v>
      </c>
      <c r="AH554" s="29">
        <v>3.34</v>
      </c>
      <c r="AI554" s="29" t="s">
        <v>51</v>
      </c>
      <c r="AJ554" s="29">
        <v>1.156E-4</v>
      </c>
      <c r="AK554" s="29" t="s">
        <v>51</v>
      </c>
      <c r="AL554" s="29">
        <v>1.542E-3</v>
      </c>
      <c r="AM554" s="29">
        <v>3.18</v>
      </c>
      <c r="AN554" s="29" t="s">
        <v>51</v>
      </c>
      <c r="AO554" s="29" t="s">
        <v>51</v>
      </c>
      <c r="AP554" s="29" t="s">
        <v>51</v>
      </c>
      <c r="AQ554" s="29" t="s">
        <v>51</v>
      </c>
      <c r="AR554" s="29" t="s">
        <v>51</v>
      </c>
      <c r="AS554" s="29" t="s">
        <v>51</v>
      </c>
      <c r="AT554" s="29" t="s">
        <v>51</v>
      </c>
      <c r="AU554" s="29" t="s">
        <v>51</v>
      </c>
      <c r="AV554" s="29" t="s">
        <v>51</v>
      </c>
      <c r="AW554" s="29" t="s">
        <v>51</v>
      </c>
      <c r="AX554" s="29" t="s">
        <v>51</v>
      </c>
      <c r="AY554" s="29" t="e">
        <f t="shared" si="17"/>
        <v>#DIV/0!</v>
      </c>
      <c r="AZ554" s="29" t="e">
        <f t="shared" si="16"/>
        <v>#DIV/0!</v>
      </c>
    </row>
    <row r="555" spans="1:52" x14ac:dyDescent="0.2">
      <c r="A555" s="47" t="s">
        <v>50</v>
      </c>
      <c r="B555" s="29" t="s">
        <v>625</v>
      </c>
      <c r="C555" s="29" t="s">
        <v>2931</v>
      </c>
      <c r="D555" s="29" t="s">
        <v>2935</v>
      </c>
      <c r="E555" s="29" t="s">
        <v>2933</v>
      </c>
      <c r="F555" s="29">
        <v>2.0642399999999999E-6</v>
      </c>
      <c r="G555" s="29">
        <v>0</v>
      </c>
      <c r="H555" s="29">
        <v>1</v>
      </c>
      <c r="I555" s="29">
        <v>1</v>
      </c>
      <c r="J555" s="29">
        <v>44</v>
      </c>
      <c r="K555" s="29" t="s">
        <v>624</v>
      </c>
      <c r="L555" s="29" t="s">
        <v>2934</v>
      </c>
      <c r="M555" s="29">
        <v>0</v>
      </c>
      <c r="N555" s="29">
        <v>2287.16237</v>
      </c>
      <c r="O555" s="29">
        <v>0</v>
      </c>
      <c r="P555" s="29">
        <v>1473.2</v>
      </c>
      <c r="Q555" s="29">
        <v>1569.3</v>
      </c>
      <c r="R555" s="29">
        <v>3.16</v>
      </c>
      <c r="S555" s="29">
        <v>2.93</v>
      </c>
      <c r="T555" s="29" t="s">
        <v>51</v>
      </c>
      <c r="U555" s="29" t="s">
        <v>50</v>
      </c>
      <c r="V555" s="29" t="s">
        <v>50</v>
      </c>
      <c r="W555" s="29" t="s">
        <v>50</v>
      </c>
      <c r="X555" s="29" t="s">
        <v>50</v>
      </c>
      <c r="Y555" s="29" t="s">
        <v>50</v>
      </c>
      <c r="Z555" s="29" t="s">
        <v>50</v>
      </c>
      <c r="AA555" s="29" t="s">
        <v>50</v>
      </c>
      <c r="AB555" s="29" t="s">
        <v>50</v>
      </c>
      <c r="AC555" s="29" t="s">
        <v>50</v>
      </c>
      <c r="AD555" s="29" t="s">
        <v>50</v>
      </c>
      <c r="AE555" s="29" t="s">
        <v>50</v>
      </c>
      <c r="AF555" s="29" t="s">
        <v>50</v>
      </c>
      <c r="AG555" s="29">
        <v>-2.52</v>
      </c>
      <c r="AH555" s="29">
        <v>-0.54</v>
      </c>
      <c r="AI555" s="29">
        <v>0</v>
      </c>
      <c r="AJ555" s="29">
        <v>0</v>
      </c>
      <c r="AK555" s="29">
        <v>2.3E-6</v>
      </c>
      <c r="AL555" s="29">
        <v>1.464E-5</v>
      </c>
      <c r="AM555" s="29">
        <v>5.2</v>
      </c>
      <c r="AN555" s="29">
        <v>42</v>
      </c>
      <c r="AO555" s="29">
        <v>1461.4</v>
      </c>
      <c r="AP555" s="29">
        <v>1452.5</v>
      </c>
      <c r="AQ555" s="29">
        <v>1553.3</v>
      </c>
      <c r="AR555" s="29">
        <v>1461.9</v>
      </c>
      <c r="AS555" s="29">
        <v>1484.6</v>
      </c>
      <c r="AT555" s="29">
        <v>1541</v>
      </c>
      <c r="AU555" s="29">
        <v>1490.2</v>
      </c>
      <c r="AV555" s="29">
        <v>1569.3</v>
      </c>
      <c r="AW555" s="29">
        <v>1570.8</v>
      </c>
      <c r="AX555" s="29">
        <v>1614.4</v>
      </c>
      <c r="AY555" s="29">
        <f t="shared" si="17"/>
        <v>1.0501773743205147</v>
      </c>
      <c r="AZ555" s="29">
        <f t="shared" si="16"/>
        <v>2.4924884560923899E-2</v>
      </c>
    </row>
    <row r="556" spans="1:52" x14ac:dyDescent="0.2">
      <c r="A556" s="47" t="s">
        <v>50</v>
      </c>
      <c r="B556" s="29" t="s">
        <v>627</v>
      </c>
      <c r="C556" s="29" t="s">
        <v>2936</v>
      </c>
      <c r="D556" s="29" t="s">
        <v>2937</v>
      </c>
      <c r="E556" s="29" t="s">
        <v>2938</v>
      </c>
      <c r="F556" s="29">
        <v>9.2278699999999998E-6</v>
      </c>
      <c r="G556" s="29">
        <v>0</v>
      </c>
      <c r="H556" s="29">
        <v>1</v>
      </c>
      <c r="I556" s="29">
        <v>1</v>
      </c>
      <c r="J556" s="29">
        <v>34</v>
      </c>
      <c r="K556" s="29" t="s">
        <v>626</v>
      </c>
      <c r="L556" s="29" t="s">
        <v>2939</v>
      </c>
      <c r="M556" s="29">
        <v>0</v>
      </c>
      <c r="N556" s="29">
        <v>1805.87886</v>
      </c>
      <c r="O556" s="29">
        <v>0</v>
      </c>
      <c r="P556" s="29">
        <v>1490.1</v>
      </c>
      <c r="Q556" s="29">
        <v>1514.7</v>
      </c>
      <c r="R556" s="29">
        <v>15.07</v>
      </c>
      <c r="S556" s="29">
        <v>10.74</v>
      </c>
      <c r="T556" s="29" t="s">
        <v>51</v>
      </c>
      <c r="U556" s="29" t="s">
        <v>50</v>
      </c>
      <c r="V556" s="29" t="s">
        <v>50</v>
      </c>
      <c r="W556" s="29" t="s">
        <v>50</v>
      </c>
      <c r="X556" s="29" t="s">
        <v>50</v>
      </c>
      <c r="Y556" s="29" t="s">
        <v>50</v>
      </c>
      <c r="Z556" s="29" t="s">
        <v>50</v>
      </c>
      <c r="AA556" s="29" t="s">
        <v>50</v>
      </c>
      <c r="AB556" s="29" t="s">
        <v>50</v>
      </c>
      <c r="AC556" s="29" t="s">
        <v>50</v>
      </c>
      <c r="AD556" s="29" t="s">
        <v>50</v>
      </c>
      <c r="AE556" s="29" t="s">
        <v>50</v>
      </c>
      <c r="AF556" s="29" t="s">
        <v>50</v>
      </c>
      <c r="AG556" s="29">
        <v>-3.71</v>
      </c>
      <c r="AH556" s="29">
        <v>-0.38</v>
      </c>
      <c r="AI556" s="29">
        <v>0</v>
      </c>
      <c r="AJ556" s="29">
        <v>0</v>
      </c>
      <c r="AK556" s="29">
        <v>1.0270000000000001E-6</v>
      </c>
      <c r="AL556" s="29">
        <v>3.8349999999999997E-5</v>
      </c>
      <c r="AM556" s="29">
        <v>5.08</v>
      </c>
      <c r="AN556" s="29">
        <v>57</v>
      </c>
      <c r="AO556" s="29">
        <v>1985.6</v>
      </c>
      <c r="AP556" s="29">
        <v>1662.3</v>
      </c>
      <c r="AQ556" s="29">
        <v>1547.2</v>
      </c>
      <c r="AR556" s="29">
        <v>1335.4</v>
      </c>
      <c r="AS556" s="29">
        <v>1418.4</v>
      </c>
      <c r="AT556" s="29">
        <v>1727.1</v>
      </c>
      <c r="AU556" s="29">
        <v>1864.9</v>
      </c>
      <c r="AV556" s="29">
        <v>1499.7</v>
      </c>
      <c r="AW556" s="29">
        <v>1466.9</v>
      </c>
      <c r="AX556" s="29">
        <v>1514.7</v>
      </c>
      <c r="AY556" s="29">
        <f t="shared" si="17"/>
        <v>1.0156499641459826</v>
      </c>
      <c r="AZ556" s="29">
        <f t="shared" si="16"/>
        <v>0.77599070206301357</v>
      </c>
    </row>
    <row r="557" spans="1:52" x14ac:dyDescent="0.2">
      <c r="A557" s="47" t="s">
        <v>50</v>
      </c>
      <c r="B557" s="29" t="s">
        <v>627</v>
      </c>
      <c r="C557" s="29" t="s">
        <v>2940</v>
      </c>
      <c r="D557" s="29" t="s">
        <v>2941</v>
      </c>
      <c r="E557" s="29" t="s">
        <v>2942</v>
      </c>
      <c r="F557" s="29">
        <v>8.6091100000000001E-4</v>
      </c>
      <c r="G557" s="29">
        <v>5.0395100000000001E-5</v>
      </c>
      <c r="H557" s="29">
        <v>1</v>
      </c>
      <c r="I557" s="29">
        <v>1</v>
      </c>
      <c r="J557" s="29">
        <v>3</v>
      </c>
      <c r="K557" s="29" t="s">
        <v>626</v>
      </c>
      <c r="L557" s="29" t="s">
        <v>2943</v>
      </c>
      <c r="M557" s="29">
        <v>0</v>
      </c>
      <c r="N557" s="29">
        <v>2685.2398899999998</v>
      </c>
      <c r="O557" s="29">
        <v>0</v>
      </c>
      <c r="P557" s="29">
        <v>286.8</v>
      </c>
      <c r="Q557" s="29">
        <v>287.3</v>
      </c>
      <c r="R557" s="29">
        <v>4.26</v>
      </c>
      <c r="S557" s="29">
        <v>7.29</v>
      </c>
      <c r="T557" s="29" t="s">
        <v>51</v>
      </c>
      <c r="U557" s="29" t="s">
        <v>50</v>
      </c>
      <c r="V557" s="29" t="s">
        <v>50</v>
      </c>
      <c r="W557" s="29" t="s">
        <v>50</v>
      </c>
      <c r="X557" s="29" t="s">
        <v>50</v>
      </c>
      <c r="Y557" s="29" t="s">
        <v>50</v>
      </c>
      <c r="Z557" s="29" t="s">
        <v>50</v>
      </c>
      <c r="AA557" s="29" t="s">
        <v>50</v>
      </c>
      <c r="AB557" s="29" t="s">
        <v>50</v>
      </c>
      <c r="AC557" s="29" t="s">
        <v>50</v>
      </c>
      <c r="AD557" s="29" t="s">
        <v>50</v>
      </c>
      <c r="AE557" s="29" t="s">
        <v>50</v>
      </c>
      <c r="AF557" s="29" t="s">
        <v>50</v>
      </c>
      <c r="AG557" s="29">
        <v>14.76</v>
      </c>
      <c r="AH557" s="29">
        <v>14.76</v>
      </c>
      <c r="AI557" s="29">
        <v>0</v>
      </c>
      <c r="AJ557" s="29">
        <v>2.3280000000000001E-5</v>
      </c>
      <c r="AK557" s="29">
        <v>1.6440000000000001E-4</v>
      </c>
      <c r="AL557" s="29">
        <v>3.8699999999999997E-4</v>
      </c>
      <c r="AM557" s="29">
        <v>4.22</v>
      </c>
      <c r="AN557" s="29">
        <v>8</v>
      </c>
      <c r="AO557" s="29">
        <v>308.60000000000002</v>
      </c>
      <c r="AP557" s="29">
        <v>276.5</v>
      </c>
      <c r="AQ557" s="29">
        <v>291.7</v>
      </c>
      <c r="AR557" s="29">
        <v>278.10000000000002</v>
      </c>
      <c r="AS557" s="29">
        <v>282</v>
      </c>
      <c r="AT557" s="29">
        <v>262.7</v>
      </c>
      <c r="AU557" s="29">
        <v>287.3</v>
      </c>
      <c r="AV557" s="29">
        <v>312.89999999999998</v>
      </c>
      <c r="AW557" s="29">
        <v>311.39999999999998</v>
      </c>
      <c r="AX557" s="29">
        <v>281.7</v>
      </c>
      <c r="AY557" s="29">
        <f t="shared" si="17"/>
        <v>1.0132925046976129</v>
      </c>
      <c r="AZ557" s="29">
        <f t="shared" si="16"/>
        <v>0.79299329090161497</v>
      </c>
    </row>
    <row r="558" spans="1:52" x14ac:dyDescent="0.2">
      <c r="A558" s="47" t="s">
        <v>50</v>
      </c>
      <c r="B558" s="29" t="s">
        <v>627</v>
      </c>
      <c r="C558" s="29" t="s">
        <v>2940</v>
      </c>
      <c r="D558" s="29" t="s">
        <v>2944</v>
      </c>
      <c r="E558" s="29" t="s">
        <v>2942</v>
      </c>
      <c r="F558" s="29">
        <v>2.0840599999999999E-7</v>
      </c>
      <c r="G558" s="29">
        <v>0</v>
      </c>
      <c r="H558" s="29">
        <v>1</v>
      </c>
      <c r="I558" s="29">
        <v>1</v>
      </c>
      <c r="J558" s="29">
        <v>23</v>
      </c>
      <c r="K558" s="29" t="s">
        <v>626</v>
      </c>
      <c r="L558" s="29" t="s">
        <v>2943</v>
      </c>
      <c r="M558" s="29">
        <v>0</v>
      </c>
      <c r="N558" s="29">
        <v>2684.25587</v>
      </c>
      <c r="O558" s="29">
        <v>0</v>
      </c>
      <c r="P558" s="29">
        <v>365.7</v>
      </c>
      <c r="Q558" s="29">
        <v>387</v>
      </c>
      <c r="R558" s="29">
        <v>7.21</v>
      </c>
      <c r="S558" s="29">
        <v>9.68</v>
      </c>
      <c r="T558" s="29" t="s">
        <v>51</v>
      </c>
      <c r="U558" s="29" t="s">
        <v>50</v>
      </c>
      <c r="V558" s="29" t="s">
        <v>50</v>
      </c>
      <c r="W558" s="29" t="s">
        <v>50</v>
      </c>
      <c r="X558" s="29" t="s">
        <v>50</v>
      </c>
      <c r="Y558" s="29" t="s">
        <v>50</v>
      </c>
      <c r="Z558" s="29" t="s">
        <v>50</v>
      </c>
      <c r="AA558" s="29" t="s">
        <v>50</v>
      </c>
      <c r="AB558" s="29" t="s">
        <v>50</v>
      </c>
      <c r="AC558" s="29" t="s">
        <v>50</v>
      </c>
      <c r="AD558" s="29" t="s">
        <v>50</v>
      </c>
      <c r="AE558" s="29" t="s">
        <v>50</v>
      </c>
      <c r="AF558" s="29" t="s">
        <v>50</v>
      </c>
      <c r="AG558" s="29">
        <v>0.71</v>
      </c>
      <c r="AH558" s="29">
        <v>0.71</v>
      </c>
      <c r="AI558" s="29">
        <v>0</v>
      </c>
      <c r="AJ558" s="29">
        <v>0</v>
      </c>
      <c r="AK558" s="29">
        <v>1.481E-8</v>
      </c>
      <c r="AL558" s="29">
        <v>2.1589999999999999E-7</v>
      </c>
      <c r="AM558" s="29">
        <v>5.0599999999999996</v>
      </c>
      <c r="AN558" s="29">
        <v>56</v>
      </c>
      <c r="AO558" s="29">
        <v>358.5</v>
      </c>
      <c r="AP558" s="29">
        <v>411.4</v>
      </c>
      <c r="AQ558" s="29">
        <v>403</v>
      </c>
      <c r="AR558" s="29">
        <v>342</v>
      </c>
      <c r="AS558" s="29">
        <v>367.6</v>
      </c>
      <c r="AT558" s="29">
        <v>458.9</v>
      </c>
      <c r="AU558" s="29">
        <v>375.6</v>
      </c>
      <c r="AV558" s="29">
        <v>392.2</v>
      </c>
      <c r="AW558" s="29">
        <v>387</v>
      </c>
      <c r="AX558" s="29">
        <v>358.9</v>
      </c>
      <c r="AY558" s="29">
        <f t="shared" si="17"/>
        <v>1.0478618857901727</v>
      </c>
      <c r="AZ558" s="29">
        <f t="shared" si="16"/>
        <v>0.50199723784053041</v>
      </c>
    </row>
    <row r="559" spans="1:52" x14ac:dyDescent="0.2">
      <c r="A559" s="47" t="s">
        <v>50</v>
      </c>
      <c r="B559" s="29" t="s">
        <v>627</v>
      </c>
      <c r="C559" s="29" t="s">
        <v>2945</v>
      </c>
      <c r="D559" s="29" t="s">
        <v>2946</v>
      </c>
      <c r="E559" s="29" t="s">
        <v>2947</v>
      </c>
      <c r="F559" s="29">
        <v>0.121744</v>
      </c>
      <c r="G559" s="29">
        <v>8.8079300000000003E-3</v>
      </c>
      <c r="H559" s="29">
        <v>1</v>
      </c>
      <c r="I559" s="29">
        <v>1</v>
      </c>
      <c r="J559" s="29">
        <v>1</v>
      </c>
      <c r="K559" s="29" t="s">
        <v>626</v>
      </c>
      <c r="L559" s="29" t="s">
        <v>2948</v>
      </c>
      <c r="M559" s="29">
        <v>1</v>
      </c>
      <c r="N559" s="29">
        <v>3718.0850099999998</v>
      </c>
      <c r="O559" s="29">
        <v>0</v>
      </c>
      <c r="P559" s="29" t="s">
        <v>51</v>
      </c>
      <c r="Q559" s="29" t="s">
        <v>51</v>
      </c>
      <c r="R559" s="29" t="s">
        <v>51</v>
      </c>
      <c r="S559" s="29" t="s">
        <v>51</v>
      </c>
      <c r="T559" s="29" t="s">
        <v>982</v>
      </c>
      <c r="U559" s="29" t="s">
        <v>50</v>
      </c>
      <c r="V559" s="29" t="s">
        <v>50</v>
      </c>
      <c r="W559" s="29" t="s">
        <v>50</v>
      </c>
      <c r="X559" s="29" t="s">
        <v>50</v>
      </c>
      <c r="Y559" s="29" t="s">
        <v>50</v>
      </c>
      <c r="Z559" s="29" t="s">
        <v>50</v>
      </c>
      <c r="AA559" s="29" t="s">
        <v>50</v>
      </c>
      <c r="AB559" s="29" t="s">
        <v>50</v>
      </c>
      <c r="AC559" s="29" t="s">
        <v>50</v>
      </c>
      <c r="AD559" s="29" t="s">
        <v>50</v>
      </c>
      <c r="AE559" s="29" t="s">
        <v>50</v>
      </c>
      <c r="AF559" s="29" t="s">
        <v>973</v>
      </c>
      <c r="AG559" s="29">
        <v>-9.56</v>
      </c>
      <c r="AH559" s="29" t="s">
        <v>51</v>
      </c>
      <c r="AI559" s="29">
        <v>2.6259999999999999E-3</v>
      </c>
      <c r="AJ559" s="29" t="s">
        <v>51</v>
      </c>
      <c r="AK559" s="29">
        <v>4.1950000000000001E-2</v>
      </c>
      <c r="AL559" s="29" t="s">
        <v>51</v>
      </c>
      <c r="AM559" s="29" t="s">
        <v>51</v>
      </c>
      <c r="AN559" s="29">
        <v>16</v>
      </c>
      <c r="AO559" s="29" t="s">
        <v>51</v>
      </c>
      <c r="AP559" s="29" t="s">
        <v>51</v>
      </c>
      <c r="AQ559" s="29" t="s">
        <v>51</v>
      </c>
      <c r="AR559" s="29" t="s">
        <v>51</v>
      </c>
      <c r="AS559" s="29" t="s">
        <v>51</v>
      </c>
      <c r="AT559" s="29" t="s">
        <v>51</v>
      </c>
      <c r="AU559" s="29" t="s">
        <v>51</v>
      </c>
      <c r="AV559" s="29" t="s">
        <v>51</v>
      </c>
      <c r="AW559" s="29" t="s">
        <v>51</v>
      </c>
      <c r="AX559" s="29" t="s">
        <v>51</v>
      </c>
      <c r="AY559" s="29" t="e">
        <f t="shared" si="17"/>
        <v>#DIV/0!</v>
      </c>
      <c r="AZ559" s="29" t="e">
        <f t="shared" si="16"/>
        <v>#DIV/0!</v>
      </c>
    </row>
    <row r="560" spans="1:52" x14ac:dyDescent="0.2">
      <c r="A560" s="47" t="s">
        <v>50</v>
      </c>
      <c r="B560" s="29" t="s">
        <v>627</v>
      </c>
      <c r="C560" s="29" t="s">
        <v>2949</v>
      </c>
      <c r="D560" s="29" t="s">
        <v>2950</v>
      </c>
      <c r="E560" s="29" t="s">
        <v>2951</v>
      </c>
      <c r="F560" s="29">
        <v>1.6647799999999999E-7</v>
      </c>
      <c r="G560" s="29">
        <v>0</v>
      </c>
      <c r="H560" s="29">
        <v>1</v>
      </c>
      <c r="I560" s="29">
        <v>2</v>
      </c>
      <c r="J560" s="29">
        <v>4</v>
      </c>
      <c r="K560" s="29" t="s">
        <v>626</v>
      </c>
      <c r="L560" s="29" t="s">
        <v>2952</v>
      </c>
      <c r="M560" s="29">
        <v>0</v>
      </c>
      <c r="N560" s="29">
        <v>2562.51586</v>
      </c>
      <c r="O560" s="29">
        <v>0</v>
      </c>
      <c r="P560" s="29">
        <v>224.5</v>
      </c>
      <c r="Q560" s="29">
        <v>240.1</v>
      </c>
      <c r="R560" s="29">
        <v>8</v>
      </c>
      <c r="S560" s="29">
        <v>6.9</v>
      </c>
      <c r="T560" s="29" t="s">
        <v>51</v>
      </c>
      <c r="U560" s="29" t="s">
        <v>50</v>
      </c>
      <c r="V560" s="29" t="s">
        <v>50</v>
      </c>
      <c r="W560" s="29" t="s">
        <v>50</v>
      </c>
      <c r="X560" s="29" t="s">
        <v>50</v>
      </c>
      <c r="Y560" s="29" t="s">
        <v>50</v>
      </c>
      <c r="Z560" s="29" t="s">
        <v>50</v>
      </c>
      <c r="AA560" s="29" t="s">
        <v>50</v>
      </c>
      <c r="AB560" s="29" t="s">
        <v>50</v>
      </c>
      <c r="AC560" s="29" t="s">
        <v>50</v>
      </c>
      <c r="AD560" s="29" t="s">
        <v>50</v>
      </c>
      <c r="AE560" s="29" t="s">
        <v>50</v>
      </c>
      <c r="AF560" s="29" t="s">
        <v>50</v>
      </c>
      <c r="AG560" s="29">
        <v>12.51</v>
      </c>
      <c r="AH560" s="29">
        <v>14.13</v>
      </c>
      <c r="AI560" s="29">
        <v>0</v>
      </c>
      <c r="AJ560" s="29">
        <v>0</v>
      </c>
      <c r="AK560" s="29">
        <v>1.1479999999999999E-8</v>
      </c>
      <c r="AL560" s="29">
        <v>1.6350000000000001E-5</v>
      </c>
      <c r="AM560" s="29">
        <v>5.08</v>
      </c>
      <c r="AN560" s="29">
        <v>49</v>
      </c>
      <c r="AO560" s="29">
        <v>252.6</v>
      </c>
      <c r="AP560" s="29">
        <v>221.6</v>
      </c>
      <c r="AQ560" s="29">
        <v>227.3</v>
      </c>
      <c r="AR560" s="29">
        <v>196.6</v>
      </c>
      <c r="AS560" s="29">
        <v>228.6</v>
      </c>
      <c r="AT560" s="29">
        <v>240.1</v>
      </c>
      <c r="AU560" s="29">
        <v>252.1</v>
      </c>
      <c r="AV560" s="29">
        <v>254.9</v>
      </c>
      <c r="AW560" s="29">
        <v>213.4</v>
      </c>
      <c r="AX560" s="29">
        <v>236</v>
      </c>
      <c r="AY560" s="29">
        <f t="shared" si="17"/>
        <v>1.0619508298571048</v>
      </c>
      <c r="AZ560" s="29">
        <f t="shared" si="16"/>
        <v>0.14724019878921496</v>
      </c>
    </row>
    <row r="561" spans="1:52" x14ac:dyDescent="0.2">
      <c r="A561" s="47" t="s">
        <v>50</v>
      </c>
      <c r="B561" s="29" t="s">
        <v>627</v>
      </c>
      <c r="C561" s="29" t="s">
        <v>2949</v>
      </c>
      <c r="D561" s="29" t="s">
        <v>1347</v>
      </c>
      <c r="E561" s="29" t="s">
        <v>2953</v>
      </c>
      <c r="F561" s="29">
        <v>1.3093600000000001E-3</v>
      </c>
      <c r="G561" s="29">
        <v>7.4751000000000003E-5</v>
      </c>
      <c r="H561" s="29">
        <v>1</v>
      </c>
      <c r="I561" s="29">
        <v>2</v>
      </c>
      <c r="J561" s="29">
        <v>2</v>
      </c>
      <c r="K561" s="29" t="s">
        <v>626</v>
      </c>
      <c r="L561" s="29" t="s">
        <v>2952</v>
      </c>
      <c r="M561" s="29">
        <v>0</v>
      </c>
      <c r="N561" s="29">
        <v>2561.5318499999998</v>
      </c>
      <c r="O561" s="29">
        <v>0</v>
      </c>
      <c r="P561" s="29" t="s">
        <v>51</v>
      </c>
      <c r="Q561" s="29" t="s">
        <v>51</v>
      </c>
      <c r="R561" s="29" t="s">
        <v>51</v>
      </c>
      <c r="S561" s="29" t="s">
        <v>51</v>
      </c>
      <c r="T561" s="29" t="s">
        <v>982</v>
      </c>
      <c r="U561" s="29" t="s">
        <v>50</v>
      </c>
      <c r="V561" s="29" t="s">
        <v>50</v>
      </c>
      <c r="W561" s="29" t="s">
        <v>50</v>
      </c>
      <c r="X561" s="29" t="s">
        <v>50</v>
      </c>
      <c r="Y561" s="29" t="s">
        <v>50</v>
      </c>
      <c r="Z561" s="29" t="s">
        <v>50</v>
      </c>
      <c r="AA561" s="29" t="s">
        <v>50</v>
      </c>
      <c r="AB561" s="29" t="s">
        <v>50</v>
      </c>
      <c r="AC561" s="29" t="s">
        <v>50</v>
      </c>
      <c r="AD561" s="29" t="s">
        <v>50</v>
      </c>
      <c r="AE561" s="29" t="s">
        <v>973</v>
      </c>
      <c r="AF561" s="29" t="s">
        <v>50</v>
      </c>
      <c r="AG561" s="29" t="s">
        <v>51</v>
      </c>
      <c r="AH561" s="29">
        <v>0.88</v>
      </c>
      <c r="AI561" s="29" t="s">
        <v>51</v>
      </c>
      <c r="AJ561" s="29">
        <v>1.1960000000000001E-5</v>
      </c>
      <c r="AK561" s="29" t="s">
        <v>51</v>
      </c>
      <c r="AL561" s="29">
        <v>1.4349999999999999E-4</v>
      </c>
      <c r="AM561" s="29">
        <v>2.76</v>
      </c>
      <c r="AN561" s="29" t="s">
        <v>51</v>
      </c>
      <c r="AO561" s="29" t="s">
        <v>51</v>
      </c>
      <c r="AP561" s="29" t="s">
        <v>51</v>
      </c>
      <c r="AQ561" s="29" t="s">
        <v>51</v>
      </c>
      <c r="AR561" s="29" t="s">
        <v>51</v>
      </c>
      <c r="AS561" s="29" t="s">
        <v>51</v>
      </c>
      <c r="AT561" s="29" t="s">
        <v>51</v>
      </c>
      <c r="AU561" s="29" t="s">
        <v>51</v>
      </c>
      <c r="AV561" s="29" t="s">
        <v>51</v>
      </c>
      <c r="AW561" s="29" t="s">
        <v>51</v>
      </c>
      <c r="AX561" s="29" t="s">
        <v>51</v>
      </c>
      <c r="AY561" s="29" t="e">
        <f t="shared" si="17"/>
        <v>#DIV/0!</v>
      </c>
      <c r="AZ561" s="29" t="e">
        <f t="shared" si="16"/>
        <v>#DIV/0!</v>
      </c>
    </row>
    <row r="562" spans="1:52" x14ac:dyDescent="0.2">
      <c r="A562" s="47" t="s">
        <v>50</v>
      </c>
      <c r="B562" s="29" t="s">
        <v>627</v>
      </c>
      <c r="C562" s="29" t="s">
        <v>2954</v>
      </c>
      <c r="D562" s="29" t="s">
        <v>1747</v>
      </c>
      <c r="E562" s="29" t="s">
        <v>2955</v>
      </c>
      <c r="F562" s="29">
        <v>6.5847600000000003E-3</v>
      </c>
      <c r="G562" s="29">
        <v>4.2544399999999997E-4</v>
      </c>
      <c r="H562" s="29">
        <v>1</v>
      </c>
      <c r="I562" s="29">
        <v>1</v>
      </c>
      <c r="J562" s="29">
        <v>2</v>
      </c>
      <c r="K562" s="29" t="s">
        <v>626</v>
      </c>
      <c r="L562" s="29" t="s">
        <v>2956</v>
      </c>
      <c r="M562" s="29">
        <v>0</v>
      </c>
      <c r="N562" s="29">
        <v>1648.94714</v>
      </c>
      <c r="O562" s="29">
        <v>0</v>
      </c>
      <c r="P562" s="29" t="s">
        <v>51</v>
      </c>
      <c r="Q562" s="29" t="s">
        <v>51</v>
      </c>
      <c r="R562" s="29" t="s">
        <v>51</v>
      </c>
      <c r="S562" s="29" t="s">
        <v>51</v>
      </c>
      <c r="T562" s="29" t="s">
        <v>982</v>
      </c>
      <c r="U562" s="29" t="s">
        <v>50</v>
      </c>
      <c r="V562" s="29" t="s">
        <v>50</v>
      </c>
      <c r="W562" s="29" t="s">
        <v>50</v>
      </c>
      <c r="X562" s="29" t="s">
        <v>50</v>
      </c>
      <c r="Y562" s="29" t="s">
        <v>50</v>
      </c>
      <c r="Z562" s="29" t="s">
        <v>50</v>
      </c>
      <c r="AA562" s="29" t="s">
        <v>50</v>
      </c>
      <c r="AB562" s="29" t="s">
        <v>50</v>
      </c>
      <c r="AC562" s="29" t="s">
        <v>50</v>
      </c>
      <c r="AD562" s="29" t="s">
        <v>50</v>
      </c>
      <c r="AE562" s="29" t="s">
        <v>50</v>
      </c>
      <c r="AF562" s="29" t="s">
        <v>50</v>
      </c>
      <c r="AG562" s="29">
        <v>-0.46</v>
      </c>
      <c r="AH562" s="29">
        <v>-0.46</v>
      </c>
      <c r="AI562" s="29">
        <v>1.2569999999999999E-4</v>
      </c>
      <c r="AJ562" s="29">
        <v>1.059E-4</v>
      </c>
      <c r="AK562" s="29">
        <v>1.5820000000000001E-3</v>
      </c>
      <c r="AL562" s="29">
        <v>1.475E-3</v>
      </c>
      <c r="AM562" s="29">
        <v>3.3</v>
      </c>
      <c r="AN562" s="29">
        <v>22</v>
      </c>
      <c r="AO562" s="29" t="s">
        <v>51</v>
      </c>
      <c r="AP562" s="29" t="s">
        <v>51</v>
      </c>
      <c r="AQ562" s="29" t="s">
        <v>51</v>
      </c>
      <c r="AR562" s="29" t="s">
        <v>51</v>
      </c>
      <c r="AS562" s="29" t="s">
        <v>51</v>
      </c>
      <c r="AT562" s="29" t="s">
        <v>51</v>
      </c>
      <c r="AU562" s="29" t="s">
        <v>51</v>
      </c>
      <c r="AV562" s="29" t="s">
        <v>51</v>
      </c>
      <c r="AW562" s="29" t="s">
        <v>51</v>
      </c>
      <c r="AX562" s="29" t="s">
        <v>51</v>
      </c>
      <c r="AY562" s="29" t="e">
        <f t="shared" si="17"/>
        <v>#DIV/0!</v>
      </c>
      <c r="AZ562" s="29" t="e">
        <f t="shared" si="16"/>
        <v>#DIV/0!</v>
      </c>
    </row>
    <row r="563" spans="1:52" x14ac:dyDescent="0.2">
      <c r="A563" s="47" t="s">
        <v>56</v>
      </c>
      <c r="B563" s="29" t="s">
        <v>629</v>
      </c>
      <c r="C563" s="29" t="s">
        <v>2957</v>
      </c>
      <c r="D563" s="29" t="s">
        <v>2958</v>
      </c>
      <c r="E563" s="29" t="s">
        <v>2959</v>
      </c>
      <c r="F563" s="29">
        <v>0.29667500000000002</v>
      </c>
      <c r="G563" s="29">
        <v>2.2551999999999999E-2</v>
      </c>
      <c r="H563" s="29">
        <v>1</v>
      </c>
      <c r="I563" s="29">
        <v>1</v>
      </c>
      <c r="J563" s="29">
        <v>2</v>
      </c>
      <c r="K563" s="29" t="s">
        <v>628</v>
      </c>
      <c r="L563" s="29" t="s">
        <v>2960</v>
      </c>
      <c r="M563" s="29">
        <v>0</v>
      </c>
      <c r="N563" s="29">
        <v>2642.41516</v>
      </c>
      <c r="O563" s="29">
        <v>0</v>
      </c>
      <c r="P563" s="29">
        <v>19.3</v>
      </c>
      <c r="Q563" s="29">
        <v>17.600000000000001</v>
      </c>
      <c r="R563" s="29">
        <v>18.45</v>
      </c>
      <c r="S563" s="29">
        <v>19.86</v>
      </c>
      <c r="T563" s="29" t="s">
        <v>51</v>
      </c>
      <c r="U563" s="29" t="s">
        <v>50</v>
      </c>
      <c r="V563" s="29" t="s">
        <v>50</v>
      </c>
      <c r="W563" s="29" t="s">
        <v>50</v>
      </c>
      <c r="X563" s="29" t="s">
        <v>50</v>
      </c>
      <c r="Y563" s="29" t="s">
        <v>50</v>
      </c>
      <c r="Z563" s="29" t="s">
        <v>50</v>
      </c>
      <c r="AA563" s="29" t="s">
        <v>50</v>
      </c>
      <c r="AB563" s="29" t="s">
        <v>50</v>
      </c>
      <c r="AC563" s="29" t="s">
        <v>50</v>
      </c>
      <c r="AD563" s="29" t="s">
        <v>50</v>
      </c>
      <c r="AE563" s="29" t="s">
        <v>50</v>
      </c>
      <c r="AF563" s="29" t="s">
        <v>50</v>
      </c>
      <c r="AG563" s="29">
        <v>14.47</v>
      </c>
      <c r="AH563" s="29">
        <v>14.47</v>
      </c>
      <c r="AI563" s="29">
        <v>9.8809999999999992E-3</v>
      </c>
      <c r="AJ563" s="29">
        <v>7.1060000000000003E-3</v>
      </c>
      <c r="AK563" s="29">
        <v>0.15409999999999999</v>
      </c>
      <c r="AL563" s="29">
        <v>0.109</v>
      </c>
      <c r="AM563" s="29">
        <v>2.4300000000000002</v>
      </c>
      <c r="AN563" s="29">
        <v>24</v>
      </c>
      <c r="AO563" s="29">
        <v>19.100000000000001</v>
      </c>
      <c r="AP563" s="29">
        <v>20.399999999999999</v>
      </c>
      <c r="AQ563" s="29">
        <v>20.6</v>
      </c>
      <c r="AR563" s="29">
        <v>19.5</v>
      </c>
      <c r="AS563" s="29">
        <v>11.6</v>
      </c>
      <c r="AT563" s="29">
        <v>15.7</v>
      </c>
      <c r="AU563" s="29">
        <v>22.8</v>
      </c>
      <c r="AV563" s="29">
        <v>14.4</v>
      </c>
      <c r="AW563" s="29">
        <v>21.6</v>
      </c>
      <c r="AX563" s="29">
        <v>17.600000000000001</v>
      </c>
      <c r="AY563" s="29">
        <f t="shared" si="17"/>
        <v>1.0098684210526316</v>
      </c>
      <c r="AZ563" s="29">
        <f t="shared" si="16"/>
        <v>0.93847026693314917</v>
      </c>
    </row>
    <row r="564" spans="1:52" x14ac:dyDescent="0.2">
      <c r="A564" s="47" t="s">
        <v>56</v>
      </c>
      <c r="B564" s="29" t="s">
        <v>631</v>
      </c>
      <c r="C564" s="29" t="s">
        <v>2961</v>
      </c>
      <c r="D564" s="29" t="s">
        <v>2962</v>
      </c>
      <c r="E564" s="29" t="s">
        <v>2963</v>
      </c>
      <c r="F564" s="29">
        <v>0.46662199999999998</v>
      </c>
      <c r="G564" s="29">
        <v>4.3673200000000002E-2</v>
      </c>
      <c r="H564" s="29">
        <v>1</v>
      </c>
      <c r="I564" s="29">
        <v>2</v>
      </c>
      <c r="J564" s="29">
        <v>1</v>
      </c>
      <c r="K564" s="29" t="s">
        <v>630</v>
      </c>
      <c r="L564" s="29" t="s">
        <v>2964</v>
      </c>
      <c r="M564" s="29">
        <v>1</v>
      </c>
      <c r="N564" s="29">
        <v>1885.0592099999999</v>
      </c>
      <c r="O564" s="29">
        <v>0</v>
      </c>
      <c r="P564" s="29">
        <v>213.6</v>
      </c>
      <c r="Q564" s="29">
        <v>204.7</v>
      </c>
      <c r="R564" s="29">
        <v>10.78</v>
      </c>
      <c r="S564" s="29">
        <v>12.13</v>
      </c>
      <c r="T564" s="29" t="s">
        <v>51</v>
      </c>
      <c r="U564" s="29" t="s">
        <v>56</v>
      </c>
      <c r="V564" s="29" t="s">
        <v>56</v>
      </c>
      <c r="W564" s="29" t="s">
        <v>56</v>
      </c>
      <c r="X564" s="29" t="s">
        <v>56</v>
      </c>
      <c r="Y564" s="29" t="s">
        <v>56</v>
      </c>
      <c r="Z564" s="29" t="s">
        <v>56</v>
      </c>
      <c r="AA564" s="29" t="s">
        <v>56</v>
      </c>
      <c r="AB564" s="29" t="s">
        <v>56</v>
      </c>
      <c r="AC564" s="29" t="s">
        <v>56</v>
      </c>
      <c r="AD564" s="29" t="s">
        <v>56</v>
      </c>
      <c r="AE564" s="29" t="s">
        <v>973</v>
      </c>
      <c r="AF564" s="29" t="s">
        <v>56</v>
      </c>
      <c r="AG564" s="29" t="s">
        <v>51</v>
      </c>
      <c r="AH564" s="29">
        <v>6.45</v>
      </c>
      <c r="AI564" s="29" t="s">
        <v>51</v>
      </c>
      <c r="AJ564" s="29">
        <v>1.521E-2</v>
      </c>
      <c r="AK564" s="29" t="s">
        <v>51</v>
      </c>
      <c r="AL564" s="29">
        <v>0.2074</v>
      </c>
      <c r="AM564" s="29">
        <v>2.87</v>
      </c>
      <c r="AN564" s="29" t="s">
        <v>51</v>
      </c>
      <c r="AO564" s="29">
        <v>213.1</v>
      </c>
      <c r="AP564" s="29">
        <v>174.5</v>
      </c>
      <c r="AQ564" s="29">
        <v>214</v>
      </c>
      <c r="AR564" s="29">
        <v>176.6</v>
      </c>
      <c r="AS564" s="29">
        <v>216.4</v>
      </c>
      <c r="AT564" s="29">
        <v>183.9</v>
      </c>
      <c r="AU564" s="29">
        <v>244.7</v>
      </c>
      <c r="AV564" s="29">
        <v>207.3</v>
      </c>
      <c r="AW564" s="29">
        <v>183.9</v>
      </c>
      <c r="AX564" s="29">
        <v>204.7</v>
      </c>
      <c r="AY564" s="29">
        <f t="shared" si="17"/>
        <v>1.0300623366177357</v>
      </c>
      <c r="AZ564" s="29">
        <f t="shared" si="16"/>
        <v>0.74395968459213901</v>
      </c>
    </row>
    <row r="565" spans="1:52" x14ac:dyDescent="0.2">
      <c r="A565" s="47" t="s">
        <v>50</v>
      </c>
      <c r="B565" s="29" t="s">
        <v>633</v>
      </c>
      <c r="C565" s="29" t="s">
        <v>2965</v>
      </c>
      <c r="D565" s="29" t="s">
        <v>2966</v>
      </c>
      <c r="E565" s="29" t="s">
        <v>2967</v>
      </c>
      <c r="F565" s="29">
        <v>1.7637300000000002E-2</v>
      </c>
      <c r="G565" s="29">
        <v>7.9934400000000001E-4</v>
      </c>
      <c r="H565" s="29">
        <v>1</v>
      </c>
      <c r="I565" s="29">
        <v>1</v>
      </c>
      <c r="J565" s="29">
        <v>2</v>
      </c>
      <c r="K565" s="29" t="s">
        <v>632</v>
      </c>
      <c r="L565" s="29" t="s">
        <v>2968</v>
      </c>
      <c r="M565" s="29">
        <v>0</v>
      </c>
      <c r="N565" s="29">
        <v>2983.6392300000002</v>
      </c>
      <c r="O565" s="29">
        <v>0</v>
      </c>
      <c r="P565" s="29">
        <v>121.9</v>
      </c>
      <c r="Q565" s="29">
        <v>207.7</v>
      </c>
      <c r="R565" s="29">
        <v>23.2</v>
      </c>
      <c r="S565" s="29">
        <v>24.63</v>
      </c>
      <c r="T565" s="29" t="s">
        <v>51</v>
      </c>
      <c r="U565" s="29" t="s">
        <v>50</v>
      </c>
      <c r="V565" s="29" t="s">
        <v>50</v>
      </c>
      <c r="W565" s="29" t="s">
        <v>50</v>
      </c>
      <c r="X565" s="29" t="s">
        <v>50</v>
      </c>
      <c r="Y565" s="29" t="s">
        <v>50</v>
      </c>
      <c r="Z565" s="29" t="s">
        <v>50</v>
      </c>
      <c r="AA565" s="29" t="s">
        <v>50</v>
      </c>
      <c r="AB565" s="29" t="s">
        <v>50</v>
      </c>
      <c r="AC565" s="29" t="s">
        <v>50</v>
      </c>
      <c r="AD565" s="29" t="s">
        <v>50</v>
      </c>
      <c r="AE565" s="29" t="s">
        <v>50</v>
      </c>
      <c r="AF565" s="29" t="s">
        <v>973</v>
      </c>
      <c r="AG565" s="29">
        <v>-0.75</v>
      </c>
      <c r="AH565" s="29" t="s">
        <v>51</v>
      </c>
      <c r="AI565" s="29">
        <v>2.4269999999999999E-4</v>
      </c>
      <c r="AJ565" s="29" t="s">
        <v>51</v>
      </c>
      <c r="AK565" s="29">
        <v>4.79E-3</v>
      </c>
      <c r="AL565" s="29" t="s">
        <v>51</v>
      </c>
      <c r="AM565" s="29" t="s">
        <v>51</v>
      </c>
      <c r="AN565" s="29">
        <v>12</v>
      </c>
      <c r="AO565" s="29">
        <v>124.3</v>
      </c>
      <c r="AP565" s="29">
        <v>189.5</v>
      </c>
      <c r="AQ565" s="29">
        <v>147.30000000000001</v>
      </c>
      <c r="AR565" s="29">
        <v>102.3</v>
      </c>
      <c r="AS565" s="29">
        <v>118.6</v>
      </c>
      <c r="AT565" s="29">
        <v>233.5</v>
      </c>
      <c r="AU565" s="29">
        <v>207.7</v>
      </c>
      <c r="AV565" s="29">
        <v>207.7</v>
      </c>
      <c r="AW565" s="29">
        <v>126.4</v>
      </c>
      <c r="AX565" s="29">
        <v>264.39999999999998</v>
      </c>
      <c r="AY565" s="29">
        <f t="shared" si="17"/>
        <v>1.5244868035190613</v>
      </c>
      <c r="AZ565" s="29">
        <f t="shared" si="16"/>
        <v>4.4020334676165451E-2</v>
      </c>
    </row>
    <row r="566" spans="1:52" x14ac:dyDescent="0.2">
      <c r="A566" s="47" t="s">
        <v>50</v>
      </c>
      <c r="B566" s="29" t="s">
        <v>635</v>
      </c>
      <c r="C566" s="29" t="s">
        <v>2969</v>
      </c>
      <c r="D566" s="29" t="s">
        <v>2970</v>
      </c>
      <c r="E566" s="29" t="s">
        <v>2971</v>
      </c>
      <c r="F566" s="29">
        <v>7.1048200000000003E-9</v>
      </c>
      <c r="G566" s="29">
        <v>0</v>
      </c>
      <c r="H566" s="29">
        <v>1</v>
      </c>
      <c r="I566" s="29">
        <v>1</v>
      </c>
      <c r="J566" s="29">
        <v>28</v>
      </c>
      <c r="K566" s="29" t="s">
        <v>634</v>
      </c>
      <c r="L566" s="29" t="s">
        <v>2972</v>
      </c>
      <c r="M566" s="29">
        <v>0</v>
      </c>
      <c r="N566" s="29">
        <v>4759.3320199999998</v>
      </c>
      <c r="O566" s="29">
        <v>0</v>
      </c>
      <c r="P566" s="29">
        <v>182.6</v>
      </c>
      <c r="Q566" s="29">
        <v>203</v>
      </c>
      <c r="R566" s="29">
        <v>13.87</v>
      </c>
      <c r="S566" s="29">
        <v>13.48</v>
      </c>
      <c r="T566" s="29" t="s">
        <v>51</v>
      </c>
      <c r="U566" s="29" t="s">
        <v>50</v>
      </c>
      <c r="V566" s="29" t="s">
        <v>50</v>
      </c>
      <c r="W566" s="29" t="s">
        <v>50</v>
      </c>
      <c r="X566" s="29" t="s">
        <v>50</v>
      </c>
      <c r="Y566" s="29" t="s">
        <v>50</v>
      </c>
      <c r="Z566" s="29" t="s">
        <v>50</v>
      </c>
      <c r="AA566" s="29" t="s">
        <v>50</v>
      </c>
      <c r="AB566" s="29" t="s">
        <v>50</v>
      </c>
      <c r="AC566" s="29" t="s">
        <v>50</v>
      </c>
      <c r="AD566" s="29" t="s">
        <v>50</v>
      </c>
      <c r="AE566" s="29" t="s">
        <v>50</v>
      </c>
      <c r="AF566" s="29" t="s">
        <v>50</v>
      </c>
      <c r="AG566" s="29">
        <v>-4.25</v>
      </c>
      <c r="AH566" s="29">
        <v>2.0299999999999998</v>
      </c>
      <c r="AI566" s="29">
        <v>0</v>
      </c>
      <c r="AJ566" s="29">
        <v>1.1960000000000001E-5</v>
      </c>
      <c r="AK566" s="29">
        <v>4.8110000000000004E-7</v>
      </c>
      <c r="AL566" s="29">
        <v>1.214E-4</v>
      </c>
      <c r="AM566" s="29">
        <v>7.35</v>
      </c>
      <c r="AN566" s="29">
        <v>28</v>
      </c>
      <c r="AO566" s="29">
        <v>224.8</v>
      </c>
      <c r="AP566" s="29">
        <v>181</v>
      </c>
      <c r="AQ566" s="29">
        <v>205.9</v>
      </c>
      <c r="AR566" s="29">
        <v>156.80000000000001</v>
      </c>
      <c r="AS566" s="29">
        <v>162.69999999999999</v>
      </c>
      <c r="AT566" s="29">
        <v>209.7</v>
      </c>
      <c r="AU566" s="29">
        <v>193.4</v>
      </c>
      <c r="AV566" s="29">
        <v>152.5</v>
      </c>
      <c r="AW566" s="29">
        <v>203</v>
      </c>
      <c r="AX566" s="29">
        <v>221.6</v>
      </c>
      <c r="AY566" s="29">
        <f t="shared" si="17"/>
        <v>1.0526202749140894</v>
      </c>
      <c r="AZ566" s="29">
        <f t="shared" si="16"/>
        <v>0.65666997239287883</v>
      </c>
    </row>
    <row r="567" spans="1:52" x14ac:dyDescent="0.2">
      <c r="A567" s="47" t="s">
        <v>50</v>
      </c>
      <c r="B567" s="29" t="s">
        <v>635</v>
      </c>
      <c r="C567" s="29" t="s">
        <v>2969</v>
      </c>
      <c r="D567" s="29" t="s">
        <v>2973</v>
      </c>
      <c r="E567" s="29" t="s">
        <v>2974</v>
      </c>
      <c r="F567" s="29">
        <v>4.1248100000000002E-5</v>
      </c>
      <c r="G567" s="29">
        <v>0</v>
      </c>
      <c r="H567" s="29">
        <v>1</v>
      </c>
      <c r="I567" s="29">
        <v>1</v>
      </c>
      <c r="J567" s="29">
        <v>8</v>
      </c>
      <c r="K567" s="29" t="s">
        <v>634</v>
      </c>
      <c r="L567" s="29" t="s">
        <v>2972</v>
      </c>
      <c r="M567" s="29">
        <v>0</v>
      </c>
      <c r="N567" s="29">
        <v>4775.3269300000002</v>
      </c>
      <c r="O567" s="29">
        <v>0</v>
      </c>
      <c r="P567" s="29">
        <v>65.3</v>
      </c>
      <c r="Q567" s="29">
        <v>80.2</v>
      </c>
      <c r="R567" s="29">
        <v>15.45</v>
      </c>
      <c r="S567" s="29">
        <v>15.91</v>
      </c>
      <c r="T567" s="29" t="s">
        <v>51</v>
      </c>
      <c r="U567" s="29" t="s">
        <v>50</v>
      </c>
      <c r="V567" s="29" t="s">
        <v>50</v>
      </c>
      <c r="W567" s="29" t="s">
        <v>50</v>
      </c>
      <c r="X567" s="29" t="s">
        <v>50</v>
      </c>
      <c r="Y567" s="29" t="s">
        <v>50</v>
      </c>
      <c r="Z567" s="29" t="s">
        <v>50</v>
      </c>
      <c r="AA567" s="29" t="s">
        <v>50</v>
      </c>
      <c r="AB567" s="29" t="s">
        <v>50</v>
      </c>
      <c r="AC567" s="29" t="s">
        <v>50</v>
      </c>
      <c r="AD567" s="29" t="s">
        <v>50</v>
      </c>
      <c r="AE567" s="29" t="s">
        <v>50</v>
      </c>
      <c r="AF567" s="29" t="s">
        <v>50</v>
      </c>
      <c r="AG567" s="29">
        <v>-1.0900000000000001</v>
      </c>
      <c r="AH567" s="29">
        <v>3.43</v>
      </c>
      <c r="AI567" s="29">
        <v>0</v>
      </c>
      <c r="AJ567" s="29">
        <v>9.0379999999999999E-5</v>
      </c>
      <c r="AK567" s="29">
        <v>5.5029999999999997E-6</v>
      </c>
      <c r="AL567" s="29">
        <v>1.3860000000000001E-3</v>
      </c>
      <c r="AM567" s="29">
        <v>5.35</v>
      </c>
      <c r="AN567" s="29">
        <v>28</v>
      </c>
      <c r="AO567" s="29">
        <v>80.5</v>
      </c>
      <c r="AP567" s="29">
        <v>58.7</v>
      </c>
      <c r="AQ567" s="29">
        <v>77.900000000000006</v>
      </c>
      <c r="AR567" s="29">
        <v>56.6</v>
      </c>
      <c r="AS567" s="29">
        <v>60</v>
      </c>
      <c r="AT567" s="29">
        <v>80.2</v>
      </c>
      <c r="AU567" s="29">
        <v>80.7</v>
      </c>
      <c r="AV567" s="29">
        <v>53.9</v>
      </c>
      <c r="AW567" s="29">
        <v>73.8</v>
      </c>
      <c r="AX567" s="29">
        <v>82.4</v>
      </c>
      <c r="AY567" s="29">
        <f t="shared" si="17"/>
        <v>1.1117770452502249</v>
      </c>
      <c r="AZ567" s="29">
        <f t="shared" si="16"/>
        <v>0.44845047677199823</v>
      </c>
    </row>
    <row r="568" spans="1:52" x14ac:dyDescent="0.2">
      <c r="A568" s="47" t="s">
        <v>56</v>
      </c>
      <c r="B568" s="29" t="s">
        <v>637</v>
      </c>
      <c r="C568" s="29" t="s">
        <v>2975</v>
      </c>
      <c r="D568" s="29" t="s">
        <v>2976</v>
      </c>
      <c r="E568" s="29" t="s">
        <v>2977</v>
      </c>
      <c r="F568" s="29">
        <v>0.41201599999999999</v>
      </c>
      <c r="G568" s="29">
        <v>3.58705E-2</v>
      </c>
      <c r="H568" s="29">
        <v>1</v>
      </c>
      <c r="I568" s="29">
        <v>2</v>
      </c>
      <c r="J568" s="29">
        <v>1</v>
      </c>
      <c r="K568" s="29" t="s">
        <v>636</v>
      </c>
      <c r="L568" s="29" t="s">
        <v>2978</v>
      </c>
      <c r="M568" s="29">
        <v>0</v>
      </c>
      <c r="N568" s="29">
        <v>2307.1600600000002</v>
      </c>
      <c r="O568" s="29">
        <v>0</v>
      </c>
      <c r="P568" s="29" t="s">
        <v>51</v>
      </c>
      <c r="Q568" s="29" t="s">
        <v>51</v>
      </c>
      <c r="R568" s="29" t="s">
        <v>51</v>
      </c>
      <c r="S568" s="29" t="s">
        <v>51</v>
      </c>
      <c r="T568" s="29" t="s">
        <v>982</v>
      </c>
      <c r="U568" s="29" t="s">
        <v>56</v>
      </c>
      <c r="V568" s="29" t="s">
        <v>56</v>
      </c>
      <c r="W568" s="29" t="s">
        <v>56</v>
      </c>
      <c r="X568" s="29" t="s">
        <v>56</v>
      </c>
      <c r="Y568" s="29" t="s">
        <v>56</v>
      </c>
      <c r="Z568" s="29" t="s">
        <v>56</v>
      </c>
      <c r="AA568" s="29" t="s">
        <v>56</v>
      </c>
      <c r="AB568" s="29" t="s">
        <v>56</v>
      </c>
      <c r="AC568" s="29" t="s">
        <v>56</v>
      </c>
      <c r="AD568" s="29" t="s">
        <v>56</v>
      </c>
      <c r="AE568" s="29" t="s">
        <v>973</v>
      </c>
      <c r="AF568" s="29" t="s">
        <v>56</v>
      </c>
      <c r="AG568" s="29" t="s">
        <v>51</v>
      </c>
      <c r="AH568" s="29">
        <v>3.48</v>
      </c>
      <c r="AI568" s="29" t="s">
        <v>51</v>
      </c>
      <c r="AJ568" s="29">
        <v>1.157E-2</v>
      </c>
      <c r="AK568" s="29" t="s">
        <v>51</v>
      </c>
      <c r="AL568" s="29">
        <v>0.17449999999999999</v>
      </c>
      <c r="AM568" s="29">
        <v>2.4500000000000002</v>
      </c>
      <c r="AN568" s="29" t="s">
        <v>51</v>
      </c>
      <c r="AO568" s="29" t="s">
        <v>51</v>
      </c>
      <c r="AP568" s="29" t="s">
        <v>51</v>
      </c>
      <c r="AQ568" s="29" t="s">
        <v>51</v>
      </c>
      <c r="AR568" s="29" t="s">
        <v>51</v>
      </c>
      <c r="AS568" s="29" t="s">
        <v>51</v>
      </c>
      <c r="AT568" s="29" t="s">
        <v>51</v>
      </c>
      <c r="AU568" s="29" t="s">
        <v>51</v>
      </c>
      <c r="AV568" s="29" t="s">
        <v>51</v>
      </c>
      <c r="AW568" s="29" t="s">
        <v>51</v>
      </c>
      <c r="AX568" s="29" t="s">
        <v>51</v>
      </c>
      <c r="AY568" s="29" t="e">
        <f t="shared" si="17"/>
        <v>#DIV/0!</v>
      </c>
      <c r="AZ568" s="29" t="e">
        <f t="shared" si="16"/>
        <v>#DIV/0!</v>
      </c>
    </row>
    <row r="569" spans="1:52" x14ac:dyDescent="0.2">
      <c r="A569" s="47" t="s">
        <v>56</v>
      </c>
      <c r="B569" s="29" t="s">
        <v>639</v>
      </c>
      <c r="C569" s="29" t="s">
        <v>2979</v>
      </c>
      <c r="D569" s="29" t="s">
        <v>1747</v>
      </c>
      <c r="E569" s="29" t="s">
        <v>2980</v>
      </c>
      <c r="F569" s="29">
        <v>0.30258800000000002</v>
      </c>
      <c r="G569" s="29">
        <v>2.31722E-2</v>
      </c>
      <c r="H569" s="29">
        <v>1</v>
      </c>
      <c r="I569" s="29">
        <v>3</v>
      </c>
      <c r="J569" s="29">
        <v>1</v>
      </c>
      <c r="K569" s="29" t="s">
        <v>638</v>
      </c>
      <c r="L569" s="29" t="s">
        <v>2981</v>
      </c>
      <c r="M569" s="29">
        <v>0</v>
      </c>
      <c r="N569" s="29">
        <v>1232.6684</v>
      </c>
      <c r="O569" s="29">
        <v>0</v>
      </c>
      <c r="P569" s="29" t="s">
        <v>51</v>
      </c>
      <c r="Q569" s="29" t="s">
        <v>51</v>
      </c>
      <c r="R569" s="29" t="s">
        <v>51</v>
      </c>
      <c r="S569" s="29" t="s">
        <v>51</v>
      </c>
      <c r="T569" s="29" t="s">
        <v>982</v>
      </c>
      <c r="U569" s="29" t="s">
        <v>50</v>
      </c>
      <c r="V569" s="29" t="s">
        <v>50</v>
      </c>
      <c r="W569" s="29" t="s">
        <v>50</v>
      </c>
      <c r="X569" s="29" t="s">
        <v>50</v>
      </c>
      <c r="Y569" s="29" t="s">
        <v>50</v>
      </c>
      <c r="Z569" s="29" t="s">
        <v>50</v>
      </c>
      <c r="AA569" s="29" t="s">
        <v>50</v>
      </c>
      <c r="AB569" s="29" t="s">
        <v>50</v>
      </c>
      <c r="AC569" s="29" t="s">
        <v>50</v>
      </c>
      <c r="AD569" s="29" t="s">
        <v>50</v>
      </c>
      <c r="AE569" s="29" t="s">
        <v>50</v>
      </c>
      <c r="AF569" s="29" t="s">
        <v>1003</v>
      </c>
      <c r="AG569" s="29">
        <v>0.92</v>
      </c>
      <c r="AH569" s="29">
        <v>6.64</v>
      </c>
      <c r="AI569" s="29">
        <v>7.3330000000000001E-3</v>
      </c>
      <c r="AJ569" s="29">
        <v>0.73829999999999996</v>
      </c>
      <c r="AK569" s="29">
        <v>0.12089999999999999</v>
      </c>
      <c r="AL569" s="29">
        <v>1</v>
      </c>
      <c r="AM569" s="29">
        <v>1.5</v>
      </c>
      <c r="AN569" s="29">
        <v>13</v>
      </c>
      <c r="AO569" s="29" t="s">
        <v>51</v>
      </c>
      <c r="AP569" s="29" t="s">
        <v>51</v>
      </c>
      <c r="AQ569" s="29" t="s">
        <v>51</v>
      </c>
      <c r="AR569" s="29" t="s">
        <v>51</v>
      </c>
      <c r="AS569" s="29" t="s">
        <v>51</v>
      </c>
      <c r="AT569" s="29" t="s">
        <v>51</v>
      </c>
      <c r="AU569" s="29" t="s">
        <v>51</v>
      </c>
      <c r="AV569" s="29" t="s">
        <v>51</v>
      </c>
      <c r="AW569" s="29" t="s">
        <v>51</v>
      </c>
      <c r="AX569" s="29" t="s">
        <v>51</v>
      </c>
      <c r="AY569" s="29" t="e">
        <f t="shared" si="17"/>
        <v>#DIV/0!</v>
      </c>
      <c r="AZ569" s="29" t="e">
        <f t="shared" si="16"/>
        <v>#DIV/0!</v>
      </c>
    </row>
    <row r="570" spans="1:52" x14ac:dyDescent="0.2">
      <c r="A570" s="47" t="s">
        <v>50</v>
      </c>
      <c r="B570" s="29" t="s">
        <v>641</v>
      </c>
      <c r="C570" s="29" t="s">
        <v>2982</v>
      </c>
      <c r="D570" s="29" t="s">
        <v>2983</v>
      </c>
      <c r="E570" s="29" t="s">
        <v>2984</v>
      </c>
      <c r="F570" s="29">
        <v>6.1658600000000001E-2</v>
      </c>
      <c r="G570" s="29">
        <v>4.4688000000000002E-3</v>
      </c>
      <c r="H570" s="29">
        <v>1</v>
      </c>
      <c r="I570" s="29">
        <v>1</v>
      </c>
      <c r="J570" s="29">
        <v>1</v>
      </c>
      <c r="K570" s="29" t="s">
        <v>640</v>
      </c>
      <c r="L570" s="29" t="s">
        <v>2985</v>
      </c>
      <c r="M570" s="29">
        <v>1</v>
      </c>
      <c r="N570" s="29">
        <v>2079.16876</v>
      </c>
      <c r="O570" s="29">
        <v>0</v>
      </c>
      <c r="P570" s="29">
        <v>179.4</v>
      </c>
      <c r="Q570" s="29">
        <v>215.8</v>
      </c>
      <c r="R570" s="29">
        <v>82.16</v>
      </c>
      <c r="S570" s="29">
        <v>43.31</v>
      </c>
      <c r="T570" s="29" t="s">
        <v>51</v>
      </c>
      <c r="U570" s="29" t="s">
        <v>50</v>
      </c>
      <c r="V570" s="29" t="s">
        <v>50</v>
      </c>
      <c r="W570" s="29" t="s">
        <v>50</v>
      </c>
      <c r="X570" s="29" t="s">
        <v>50</v>
      </c>
      <c r="Y570" s="29" t="s">
        <v>50</v>
      </c>
      <c r="Z570" s="29" t="s">
        <v>50</v>
      </c>
      <c r="AA570" s="29" t="s">
        <v>50</v>
      </c>
      <c r="AB570" s="29" t="s">
        <v>50</v>
      </c>
      <c r="AC570" s="29" t="s">
        <v>50</v>
      </c>
      <c r="AD570" s="29" t="s">
        <v>50</v>
      </c>
      <c r="AE570" s="29" t="s">
        <v>973</v>
      </c>
      <c r="AF570" s="29" t="s">
        <v>50</v>
      </c>
      <c r="AG570" s="29" t="s">
        <v>51</v>
      </c>
      <c r="AH570" s="29">
        <v>-1.57</v>
      </c>
      <c r="AI570" s="29" t="s">
        <v>51</v>
      </c>
      <c r="AJ570" s="29">
        <v>9.9369999999999992E-4</v>
      </c>
      <c r="AK570" s="29" t="s">
        <v>51</v>
      </c>
      <c r="AL570" s="29">
        <v>1.44E-2</v>
      </c>
      <c r="AM570" s="29">
        <v>3.04</v>
      </c>
      <c r="AN570" s="29" t="s">
        <v>51</v>
      </c>
      <c r="AO570" s="29">
        <v>117.3</v>
      </c>
      <c r="AP570" s="29">
        <v>109.5</v>
      </c>
      <c r="AQ570" s="29">
        <v>185.7</v>
      </c>
      <c r="AR570" s="29">
        <v>626.29999999999995</v>
      </c>
      <c r="AS570" s="29">
        <v>210</v>
      </c>
      <c r="AT570" s="29">
        <v>336.1</v>
      </c>
      <c r="AU570" s="29">
        <v>215.3</v>
      </c>
      <c r="AV570" s="29">
        <v>215.8</v>
      </c>
      <c r="AW570" s="29">
        <v>146.80000000000001</v>
      </c>
      <c r="AX570" s="29">
        <v>442.6</v>
      </c>
      <c r="AY570" s="29">
        <f t="shared" si="17"/>
        <v>1.086322869955157</v>
      </c>
      <c r="AZ570" s="29">
        <f t="shared" si="16"/>
        <v>0.87698188466815519</v>
      </c>
    </row>
    <row r="571" spans="1:52" x14ac:dyDescent="0.2">
      <c r="A571" s="47" t="s">
        <v>56</v>
      </c>
      <c r="B571" s="29" t="s">
        <v>643</v>
      </c>
      <c r="C571" s="29" t="s">
        <v>2986</v>
      </c>
      <c r="D571" s="29" t="s">
        <v>2987</v>
      </c>
      <c r="E571" s="29" t="s">
        <v>2988</v>
      </c>
      <c r="F571" s="29">
        <v>0.229016</v>
      </c>
      <c r="G571" s="29">
        <v>1.6948999999999999E-2</v>
      </c>
      <c r="H571" s="29">
        <v>1</v>
      </c>
      <c r="I571" s="29">
        <v>2</v>
      </c>
      <c r="J571" s="29">
        <v>1</v>
      </c>
      <c r="K571" s="29" t="s">
        <v>642</v>
      </c>
      <c r="L571" s="29" t="s">
        <v>2989</v>
      </c>
      <c r="M571" s="29">
        <v>0</v>
      </c>
      <c r="N571" s="29">
        <v>3142.7148499999998</v>
      </c>
      <c r="O571" s="29">
        <v>0</v>
      </c>
      <c r="P571" s="29">
        <v>4.2</v>
      </c>
      <c r="Q571" s="29">
        <v>3.7</v>
      </c>
      <c r="R571" s="29">
        <v>30.59</v>
      </c>
      <c r="S571" s="29">
        <v>13.32</v>
      </c>
      <c r="T571" s="29" t="s">
        <v>51</v>
      </c>
      <c r="U571" s="29" t="s">
        <v>83</v>
      </c>
      <c r="V571" s="29" t="s">
        <v>83</v>
      </c>
      <c r="W571" s="29" t="s">
        <v>50</v>
      </c>
      <c r="X571" s="29" t="s">
        <v>50</v>
      </c>
      <c r="Y571" s="29" t="s">
        <v>50</v>
      </c>
      <c r="Z571" s="29" t="s">
        <v>83</v>
      </c>
      <c r="AA571" s="29" t="s">
        <v>50</v>
      </c>
      <c r="AB571" s="29" t="s">
        <v>50</v>
      </c>
      <c r="AC571" s="29" t="s">
        <v>50</v>
      </c>
      <c r="AD571" s="29" t="s">
        <v>50</v>
      </c>
      <c r="AE571" s="29" t="s">
        <v>973</v>
      </c>
      <c r="AF571" s="29" t="s">
        <v>50</v>
      </c>
      <c r="AG571" s="29" t="s">
        <v>51</v>
      </c>
      <c r="AH571" s="29">
        <v>14.72</v>
      </c>
      <c r="AI571" s="29" t="s">
        <v>51</v>
      </c>
      <c r="AJ571" s="29">
        <v>5.3070000000000001E-3</v>
      </c>
      <c r="AK571" s="29" t="s">
        <v>51</v>
      </c>
      <c r="AL571" s="29">
        <v>7.6550000000000007E-2</v>
      </c>
      <c r="AM571" s="29">
        <v>1.82</v>
      </c>
      <c r="AN571" s="29" t="s">
        <v>51</v>
      </c>
      <c r="AO571" s="29" t="s">
        <v>51</v>
      </c>
      <c r="AP571" s="29" t="s">
        <v>51</v>
      </c>
      <c r="AQ571" s="29">
        <v>3.3</v>
      </c>
      <c r="AR571" s="29">
        <v>4.4000000000000004</v>
      </c>
      <c r="AS571" s="29">
        <v>4</v>
      </c>
      <c r="AT571" s="29" t="s">
        <v>51</v>
      </c>
      <c r="AU571" s="29">
        <v>4.0999999999999996</v>
      </c>
      <c r="AV571" s="29">
        <v>3.2</v>
      </c>
      <c r="AW571" s="29">
        <v>3.4</v>
      </c>
      <c r="AX571" s="29">
        <v>4.0999999999999996</v>
      </c>
      <c r="AY571" s="29">
        <f t="shared" si="17"/>
        <v>0.94871794871794868</v>
      </c>
      <c r="AZ571" s="29">
        <f t="shared" si="16"/>
        <v>0.42833804952497057</v>
      </c>
    </row>
    <row r="572" spans="1:52" x14ac:dyDescent="0.2">
      <c r="A572" s="47" t="s">
        <v>56</v>
      </c>
      <c r="B572" s="29" t="s">
        <v>645</v>
      </c>
      <c r="C572" s="29" t="s">
        <v>2990</v>
      </c>
      <c r="D572" s="29" t="s">
        <v>2991</v>
      </c>
      <c r="E572" s="29" t="s">
        <v>2992</v>
      </c>
      <c r="F572" s="29">
        <v>0.32502399999999998</v>
      </c>
      <c r="G572" s="29">
        <v>2.5248300000000001E-2</v>
      </c>
      <c r="H572" s="29">
        <v>1</v>
      </c>
      <c r="I572" s="29">
        <v>4</v>
      </c>
      <c r="J572" s="29">
        <v>2</v>
      </c>
      <c r="K572" s="29" t="s">
        <v>644</v>
      </c>
      <c r="L572" s="29" t="s">
        <v>2993</v>
      </c>
      <c r="M572" s="29">
        <v>1</v>
      </c>
      <c r="N572" s="29">
        <v>2856.67382</v>
      </c>
      <c r="O572" s="29">
        <v>0</v>
      </c>
      <c r="P572" s="29">
        <v>126.2</v>
      </c>
      <c r="Q572" s="29">
        <v>133.69999999999999</v>
      </c>
      <c r="R572" s="29">
        <v>3.57</v>
      </c>
      <c r="S572" s="29">
        <v>6.97</v>
      </c>
      <c r="T572" s="29" t="s">
        <v>51</v>
      </c>
      <c r="U572" s="29" t="s">
        <v>50</v>
      </c>
      <c r="V572" s="29" t="s">
        <v>50</v>
      </c>
      <c r="W572" s="29" t="s">
        <v>50</v>
      </c>
      <c r="X572" s="29" t="s">
        <v>50</v>
      </c>
      <c r="Y572" s="29" t="s">
        <v>50</v>
      </c>
      <c r="Z572" s="29" t="s">
        <v>50</v>
      </c>
      <c r="AA572" s="29" t="s">
        <v>50</v>
      </c>
      <c r="AB572" s="29" t="s">
        <v>50</v>
      </c>
      <c r="AC572" s="29" t="s">
        <v>50</v>
      </c>
      <c r="AD572" s="29" t="s">
        <v>50</v>
      </c>
      <c r="AE572" s="29" t="s">
        <v>50</v>
      </c>
      <c r="AF572" s="29" t="s">
        <v>56</v>
      </c>
      <c r="AG572" s="29">
        <v>3.71</v>
      </c>
      <c r="AH572" s="29">
        <v>3.71</v>
      </c>
      <c r="AI572" s="29">
        <v>8.0820000000000006E-3</v>
      </c>
      <c r="AJ572" s="29">
        <v>4.5749999999999999E-2</v>
      </c>
      <c r="AK572" s="29">
        <v>0.13109999999999999</v>
      </c>
      <c r="AL572" s="29">
        <v>0.51519999999999999</v>
      </c>
      <c r="AM572" s="29">
        <v>2.2599999999999998</v>
      </c>
      <c r="AN572" s="29">
        <v>35</v>
      </c>
      <c r="AO572" s="29">
        <v>123.1</v>
      </c>
      <c r="AP572" s="29">
        <v>130.30000000000001</v>
      </c>
      <c r="AQ572" s="29">
        <v>126.7</v>
      </c>
      <c r="AR572" s="29">
        <v>117.3</v>
      </c>
      <c r="AS572" s="29">
        <v>127.3</v>
      </c>
      <c r="AT572" s="29">
        <v>123.4</v>
      </c>
      <c r="AU572" s="29">
        <v>136.4</v>
      </c>
      <c r="AV572" s="29">
        <v>116.9</v>
      </c>
      <c r="AW572" s="29">
        <v>133.69999999999999</v>
      </c>
      <c r="AX572" s="29">
        <v>137.6</v>
      </c>
      <c r="AY572" s="29">
        <f t="shared" si="17"/>
        <v>1.0372979029934366</v>
      </c>
      <c r="AZ572" s="29">
        <f t="shared" si="16"/>
        <v>0.35614183291664731</v>
      </c>
    </row>
    <row r="573" spans="1:52" x14ac:dyDescent="0.2">
      <c r="A573" s="47" t="s">
        <v>50</v>
      </c>
      <c r="B573" s="29" t="s">
        <v>647</v>
      </c>
      <c r="C573" s="29" t="s">
        <v>2994</v>
      </c>
      <c r="D573" s="29" t="s">
        <v>2452</v>
      </c>
      <c r="E573" s="29" t="s">
        <v>2995</v>
      </c>
      <c r="F573" s="29">
        <v>3.68939E-2</v>
      </c>
      <c r="G573" s="29">
        <v>2.1660799999999999E-3</v>
      </c>
      <c r="H573" s="29">
        <v>1</v>
      </c>
      <c r="I573" s="29">
        <v>1</v>
      </c>
      <c r="J573" s="29">
        <v>2</v>
      </c>
      <c r="K573" s="29" t="s">
        <v>646</v>
      </c>
      <c r="L573" s="29" t="s">
        <v>2996</v>
      </c>
      <c r="M573" s="29">
        <v>0</v>
      </c>
      <c r="N573" s="29">
        <v>2245.1702100000002</v>
      </c>
      <c r="O573" s="29">
        <v>0</v>
      </c>
      <c r="P573" s="29">
        <v>17.5</v>
      </c>
      <c r="Q573" s="29">
        <v>20.7</v>
      </c>
      <c r="R573" s="29">
        <v>18.89</v>
      </c>
      <c r="S573" s="29">
        <v>22.59</v>
      </c>
      <c r="T573" s="29" t="s">
        <v>51</v>
      </c>
      <c r="U573" s="29" t="s">
        <v>50</v>
      </c>
      <c r="V573" s="29" t="s">
        <v>50</v>
      </c>
      <c r="W573" s="29" t="s">
        <v>50</v>
      </c>
      <c r="X573" s="29" t="s">
        <v>50</v>
      </c>
      <c r="Y573" s="29" t="s">
        <v>50</v>
      </c>
      <c r="Z573" s="29" t="s">
        <v>50</v>
      </c>
      <c r="AA573" s="29" t="s">
        <v>50</v>
      </c>
      <c r="AB573" s="29" t="s">
        <v>50</v>
      </c>
      <c r="AC573" s="29" t="s">
        <v>50</v>
      </c>
      <c r="AD573" s="29" t="s">
        <v>50</v>
      </c>
      <c r="AE573" s="29" t="s">
        <v>50</v>
      </c>
      <c r="AF573" s="29" t="s">
        <v>50</v>
      </c>
      <c r="AG573" s="29">
        <v>0.2</v>
      </c>
      <c r="AH573" s="29">
        <v>0.2</v>
      </c>
      <c r="AI573" s="29">
        <v>6.3299999999999999E-4</v>
      </c>
      <c r="AJ573" s="29">
        <v>7.425E-4</v>
      </c>
      <c r="AK573" s="29">
        <v>1.106E-2</v>
      </c>
      <c r="AL573" s="29">
        <v>1.1089999999999999E-2</v>
      </c>
      <c r="AM573" s="29">
        <v>3.01</v>
      </c>
      <c r="AN573" s="29">
        <v>10</v>
      </c>
      <c r="AO573" s="29">
        <v>18</v>
      </c>
      <c r="AP573" s="29">
        <v>23.2</v>
      </c>
      <c r="AQ573" s="29">
        <v>18.8</v>
      </c>
      <c r="AR573" s="29">
        <v>14.3</v>
      </c>
      <c r="AS573" s="29">
        <v>14.2</v>
      </c>
      <c r="AT573" s="29">
        <v>23.9</v>
      </c>
      <c r="AU573" s="29">
        <v>12.4</v>
      </c>
      <c r="AV573" s="29">
        <v>20.7</v>
      </c>
      <c r="AW573" s="29">
        <v>22</v>
      </c>
      <c r="AX573" s="29">
        <v>18.5</v>
      </c>
      <c r="AY573" s="29">
        <f t="shared" si="17"/>
        <v>1.1016949152542372</v>
      </c>
      <c r="AZ573" s="29">
        <f t="shared" si="16"/>
        <v>0.6135180398841189</v>
      </c>
    </row>
    <row r="574" spans="1:52" x14ac:dyDescent="0.2">
      <c r="A574" s="47" t="s">
        <v>56</v>
      </c>
      <c r="B574" s="29" t="s">
        <v>649</v>
      </c>
      <c r="C574" s="29" t="s">
        <v>2997</v>
      </c>
      <c r="D574" s="29" t="s">
        <v>2998</v>
      </c>
      <c r="E574" s="29" t="s">
        <v>2999</v>
      </c>
      <c r="F574" s="29">
        <v>0.43485000000000001</v>
      </c>
      <c r="G574" s="29">
        <v>3.90111E-2</v>
      </c>
      <c r="H574" s="29">
        <v>1</v>
      </c>
      <c r="I574" s="29">
        <v>1</v>
      </c>
      <c r="J574" s="29">
        <v>1</v>
      </c>
      <c r="K574" s="29" t="s">
        <v>648</v>
      </c>
      <c r="L574" s="29" t="s">
        <v>3000</v>
      </c>
      <c r="M574" s="29">
        <v>0</v>
      </c>
      <c r="N574" s="29">
        <v>1453.7848200000001</v>
      </c>
      <c r="O574" s="29">
        <v>0</v>
      </c>
      <c r="P574" s="29" t="s">
        <v>51</v>
      </c>
      <c r="Q574" s="29" t="s">
        <v>51</v>
      </c>
      <c r="R574" s="29" t="s">
        <v>51</v>
      </c>
      <c r="S574" s="29" t="s">
        <v>51</v>
      </c>
      <c r="T574" s="29" t="s">
        <v>982</v>
      </c>
      <c r="U574" s="29" t="s">
        <v>56</v>
      </c>
      <c r="V574" s="29" t="s">
        <v>56</v>
      </c>
      <c r="W574" s="29" t="s">
        <v>56</v>
      </c>
      <c r="X574" s="29" t="s">
        <v>56</v>
      </c>
      <c r="Y574" s="29" t="s">
        <v>56</v>
      </c>
      <c r="Z574" s="29" t="s">
        <v>56</v>
      </c>
      <c r="AA574" s="29" t="s">
        <v>56</v>
      </c>
      <c r="AB574" s="29" t="s">
        <v>56</v>
      </c>
      <c r="AC574" s="29" t="s">
        <v>56</v>
      </c>
      <c r="AD574" s="29" t="s">
        <v>56</v>
      </c>
      <c r="AE574" s="29" t="s">
        <v>56</v>
      </c>
      <c r="AF574" s="29" t="s">
        <v>1003</v>
      </c>
      <c r="AG574" s="29">
        <v>10.6</v>
      </c>
      <c r="AH574" s="29">
        <v>10.6</v>
      </c>
      <c r="AI574" s="29">
        <v>1.2529999999999999E-2</v>
      </c>
      <c r="AJ574" s="29">
        <v>0.17150000000000001</v>
      </c>
      <c r="AK574" s="29">
        <v>0.18190000000000001</v>
      </c>
      <c r="AL574" s="29">
        <v>1</v>
      </c>
      <c r="AM574" s="29">
        <v>1.86</v>
      </c>
      <c r="AN574" s="29">
        <v>0</v>
      </c>
      <c r="AO574" s="29" t="s">
        <v>51</v>
      </c>
      <c r="AP574" s="29" t="s">
        <v>51</v>
      </c>
      <c r="AQ574" s="29" t="s">
        <v>51</v>
      </c>
      <c r="AR574" s="29" t="s">
        <v>51</v>
      </c>
      <c r="AS574" s="29" t="s">
        <v>51</v>
      </c>
      <c r="AT574" s="29" t="s">
        <v>51</v>
      </c>
      <c r="AU574" s="29" t="s">
        <v>51</v>
      </c>
      <c r="AV574" s="29" t="s">
        <v>51</v>
      </c>
      <c r="AW574" s="29" t="s">
        <v>51</v>
      </c>
      <c r="AX574" s="29" t="s">
        <v>51</v>
      </c>
      <c r="AY574" s="29" t="e">
        <f t="shared" si="17"/>
        <v>#DIV/0!</v>
      </c>
      <c r="AZ574" s="29" t="e">
        <f t="shared" si="16"/>
        <v>#DIV/0!</v>
      </c>
    </row>
    <row r="575" spans="1:52" x14ac:dyDescent="0.2">
      <c r="A575" s="47" t="s">
        <v>56</v>
      </c>
      <c r="B575" s="29" t="s">
        <v>651</v>
      </c>
      <c r="C575" s="29" t="s">
        <v>3001</v>
      </c>
      <c r="D575" s="29" t="s">
        <v>3002</v>
      </c>
      <c r="E575" s="29" t="s">
        <v>3003</v>
      </c>
      <c r="F575" s="29">
        <v>0.44004100000000002</v>
      </c>
      <c r="G575" s="29">
        <v>3.9729199999999999E-2</v>
      </c>
      <c r="H575" s="29">
        <v>1</v>
      </c>
      <c r="I575" s="29">
        <v>5</v>
      </c>
      <c r="J575" s="29">
        <v>1</v>
      </c>
      <c r="K575" s="29" t="s">
        <v>650</v>
      </c>
      <c r="L575" s="29" t="s">
        <v>3004</v>
      </c>
      <c r="M575" s="29">
        <v>0</v>
      </c>
      <c r="N575" s="29">
        <v>2689.4146999999998</v>
      </c>
      <c r="O575" s="29">
        <v>0</v>
      </c>
      <c r="P575" s="29">
        <v>109.9</v>
      </c>
      <c r="Q575" s="29">
        <v>107.6</v>
      </c>
      <c r="R575" s="29">
        <v>10.85</v>
      </c>
      <c r="S575" s="29">
        <v>9.44</v>
      </c>
      <c r="T575" s="29" t="s">
        <v>51</v>
      </c>
      <c r="U575" s="29" t="s">
        <v>56</v>
      </c>
      <c r="V575" s="29" t="s">
        <v>56</v>
      </c>
      <c r="W575" s="29" t="s">
        <v>56</v>
      </c>
      <c r="X575" s="29" t="s">
        <v>56</v>
      </c>
      <c r="Y575" s="29" t="s">
        <v>56</v>
      </c>
      <c r="Z575" s="29" t="s">
        <v>56</v>
      </c>
      <c r="AA575" s="29" t="s">
        <v>56</v>
      </c>
      <c r="AB575" s="29" t="s">
        <v>56</v>
      </c>
      <c r="AC575" s="29" t="s">
        <v>56</v>
      </c>
      <c r="AD575" s="29" t="s">
        <v>56</v>
      </c>
      <c r="AE575" s="29" t="s">
        <v>973</v>
      </c>
      <c r="AF575" s="29" t="s">
        <v>56</v>
      </c>
      <c r="AG575" s="29" t="s">
        <v>51</v>
      </c>
      <c r="AH575" s="29">
        <v>-2.21</v>
      </c>
      <c r="AI575" s="29" t="s">
        <v>51</v>
      </c>
      <c r="AJ575" s="29">
        <v>1.329E-2</v>
      </c>
      <c r="AK575" s="29" t="s">
        <v>51</v>
      </c>
      <c r="AL575" s="29">
        <v>0.19070000000000001</v>
      </c>
      <c r="AM575" s="29">
        <v>3.14</v>
      </c>
      <c r="AN575" s="29" t="s">
        <v>51</v>
      </c>
      <c r="AO575" s="29">
        <v>96.6</v>
      </c>
      <c r="AP575" s="29">
        <v>109.8</v>
      </c>
      <c r="AQ575" s="29">
        <v>110</v>
      </c>
      <c r="AR575" s="29">
        <v>86.6</v>
      </c>
      <c r="AS575" s="29">
        <v>116.4</v>
      </c>
      <c r="AT575" s="29">
        <v>95</v>
      </c>
      <c r="AU575" s="29">
        <v>107.3</v>
      </c>
      <c r="AV575" s="29">
        <v>114.2</v>
      </c>
      <c r="AW575" s="29">
        <v>107.6</v>
      </c>
      <c r="AX575" s="29">
        <v>123.2</v>
      </c>
      <c r="AY575" s="29">
        <f t="shared" si="17"/>
        <v>1.0537158259530228</v>
      </c>
      <c r="AZ575" s="29">
        <f t="shared" si="16"/>
        <v>0.25764957778413911</v>
      </c>
    </row>
    <row r="576" spans="1:52" x14ac:dyDescent="0.2">
      <c r="A576" s="47" t="s">
        <v>56</v>
      </c>
      <c r="B576" s="29" t="s">
        <v>653</v>
      </c>
      <c r="C576" s="29" t="s">
        <v>3005</v>
      </c>
      <c r="D576" s="29" t="s">
        <v>3006</v>
      </c>
      <c r="E576" s="29" t="s">
        <v>3007</v>
      </c>
      <c r="F576" s="29">
        <v>0.48583599999999999</v>
      </c>
      <c r="G576" s="29">
        <v>4.61897E-2</v>
      </c>
      <c r="H576" s="29">
        <v>1</v>
      </c>
      <c r="I576" s="29">
        <v>2</v>
      </c>
      <c r="J576" s="29">
        <v>1</v>
      </c>
      <c r="K576" s="29" t="s">
        <v>652</v>
      </c>
      <c r="L576" s="29" t="s">
        <v>3008</v>
      </c>
      <c r="M576" s="29">
        <v>0</v>
      </c>
      <c r="N576" s="29">
        <v>1515.9034300000001</v>
      </c>
      <c r="O576" s="29">
        <v>0</v>
      </c>
      <c r="P576" s="29">
        <v>4</v>
      </c>
      <c r="Q576" s="29">
        <v>2.9</v>
      </c>
      <c r="R576" s="29">
        <v>21.08</v>
      </c>
      <c r="S576" s="29">
        <v>29.43</v>
      </c>
      <c r="T576" s="29" t="s">
        <v>51</v>
      </c>
      <c r="U576" s="29" t="s">
        <v>83</v>
      </c>
      <c r="V576" s="29" t="s">
        <v>56</v>
      </c>
      <c r="W576" s="29" t="s">
        <v>56</v>
      </c>
      <c r="X576" s="29" t="s">
        <v>56</v>
      </c>
      <c r="Y576" s="29" t="s">
        <v>56</v>
      </c>
      <c r="Z576" s="29" t="s">
        <v>83</v>
      </c>
      <c r="AA576" s="29" t="s">
        <v>56</v>
      </c>
      <c r="AB576" s="29" t="s">
        <v>56</v>
      </c>
      <c r="AC576" s="29" t="s">
        <v>56</v>
      </c>
      <c r="AD576" s="29" t="s">
        <v>83</v>
      </c>
      <c r="AE576" s="29" t="s">
        <v>973</v>
      </c>
      <c r="AF576" s="29" t="s">
        <v>56</v>
      </c>
      <c r="AG576" s="29" t="s">
        <v>51</v>
      </c>
      <c r="AH576" s="29">
        <v>0.4</v>
      </c>
      <c r="AI576" s="29" t="s">
        <v>51</v>
      </c>
      <c r="AJ576" s="29">
        <v>1.652E-2</v>
      </c>
      <c r="AK576" s="29" t="s">
        <v>51</v>
      </c>
      <c r="AL576" s="29">
        <v>0.21929999999999999</v>
      </c>
      <c r="AM576" s="29">
        <v>1.64</v>
      </c>
      <c r="AN576" s="29" t="s">
        <v>51</v>
      </c>
      <c r="AO576" s="29" t="s">
        <v>51</v>
      </c>
      <c r="AP576" s="29">
        <v>4</v>
      </c>
      <c r="AQ576" s="29">
        <v>3.5</v>
      </c>
      <c r="AR576" s="29">
        <v>4.2</v>
      </c>
      <c r="AS576" s="29">
        <v>5.4</v>
      </c>
      <c r="AT576" s="29" t="s">
        <v>51</v>
      </c>
      <c r="AU576" s="29">
        <v>2.9</v>
      </c>
      <c r="AV576" s="29">
        <v>4.0999999999999996</v>
      </c>
      <c r="AW576" s="29">
        <v>2.2999999999999998</v>
      </c>
      <c r="AX576" s="29" t="s">
        <v>51</v>
      </c>
      <c r="AY576" s="29">
        <f t="shared" si="17"/>
        <v>0.72514619883040932</v>
      </c>
      <c r="AZ576" s="29">
        <f t="shared" si="16"/>
        <v>0.39118445268179081</v>
      </c>
    </row>
    <row r="577" spans="1:52" x14ac:dyDescent="0.2">
      <c r="A577" s="47" t="s">
        <v>50</v>
      </c>
      <c r="B577" s="29" t="s">
        <v>655</v>
      </c>
      <c r="C577" s="29" t="s">
        <v>3009</v>
      </c>
      <c r="D577" s="29" t="s">
        <v>3010</v>
      </c>
      <c r="E577" s="29" t="s">
        <v>3011</v>
      </c>
      <c r="F577" s="29">
        <v>6.6299999999999996E-4</v>
      </c>
      <c r="G577" s="29">
        <v>0</v>
      </c>
      <c r="H577" s="29">
        <v>1</v>
      </c>
      <c r="I577" s="29">
        <v>2</v>
      </c>
      <c r="J577" s="29">
        <v>8</v>
      </c>
      <c r="K577" s="29" t="s">
        <v>654</v>
      </c>
      <c r="L577" s="29" t="s">
        <v>3012</v>
      </c>
      <c r="M577" s="29">
        <v>0</v>
      </c>
      <c r="N577" s="29">
        <v>2663.5051899999999</v>
      </c>
      <c r="O577" s="29">
        <v>0</v>
      </c>
      <c r="P577" s="29">
        <v>239</v>
      </c>
      <c r="Q577" s="29">
        <v>241</v>
      </c>
      <c r="R577" s="29">
        <v>7.09</v>
      </c>
      <c r="S577" s="29">
        <v>3.32</v>
      </c>
      <c r="T577" s="29" t="s">
        <v>51</v>
      </c>
      <c r="U577" s="29" t="s">
        <v>50</v>
      </c>
      <c r="V577" s="29" t="s">
        <v>50</v>
      </c>
      <c r="W577" s="29" t="s">
        <v>50</v>
      </c>
      <c r="X577" s="29" t="s">
        <v>50</v>
      </c>
      <c r="Y577" s="29" t="s">
        <v>50</v>
      </c>
      <c r="Z577" s="29" t="s">
        <v>50</v>
      </c>
      <c r="AA577" s="29" t="s">
        <v>50</v>
      </c>
      <c r="AB577" s="29" t="s">
        <v>50</v>
      </c>
      <c r="AC577" s="29" t="s">
        <v>50</v>
      </c>
      <c r="AD577" s="29" t="s">
        <v>50</v>
      </c>
      <c r="AE577" s="29" t="s">
        <v>50</v>
      </c>
      <c r="AF577" s="29" t="s">
        <v>50</v>
      </c>
      <c r="AG577" s="29">
        <v>0.25</v>
      </c>
      <c r="AH577" s="29">
        <v>-0.88</v>
      </c>
      <c r="AI577" s="29">
        <v>2.781E-5</v>
      </c>
      <c r="AJ577" s="29">
        <v>0</v>
      </c>
      <c r="AK577" s="29">
        <v>3.0580000000000001E-4</v>
      </c>
      <c r="AL577" s="29">
        <v>6.4319999999999994E-5</v>
      </c>
      <c r="AM577" s="29">
        <v>5.39</v>
      </c>
      <c r="AN577" s="29">
        <v>10</v>
      </c>
      <c r="AO577" s="29">
        <v>239.2</v>
      </c>
      <c r="AP577" s="29">
        <v>238.8</v>
      </c>
      <c r="AQ577" s="29">
        <v>264</v>
      </c>
      <c r="AR577" s="29">
        <v>227.1</v>
      </c>
      <c r="AS577" s="29">
        <v>218.4</v>
      </c>
      <c r="AT577" s="29">
        <v>234.2</v>
      </c>
      <c r="AU577" s="29">
        <v>243.7</v>
      </c>
      <c r="AV577" s="29">
        <v>250.9</v>
      </c>
      <c r="AW577" s="29">
        <v>241</v>
      </c>
      <c r="AX577" s="29">
        <v>230.6</v>
      </c>
      <c r="AY577" s="29">
        <f t="shared" si="17"/>
        <v>1.0108631578947367</v>
      </c>
      <c r="AZ577" s="29">
        <f t="shared" si="16"/>
        <v>0.64238091503561945</v>
      </c>
    </row>
    <row r="578" spans="1:52" x14ac:dyDescent="0.2">
      <c r="A578" s="47" t="s">
        <v>50</v>
      </c>
      <c r="B578" s="29" t="s">
        <v>3013</v>
      </c>
      <c r="C578" s="29" t="s">
        <v>3014</v>
      </c>
      <c r="D578" s="29" t="s">
        <v>2541</v>
      </c>
      <c r="E578" s="29" t="s">
        <v>3015</v>
      </c>
      <c r="F578" s="29">
        <v>6.2722299999999995E-2</v>
      </c>
      <c r="G578" s="29">
        <v>4.4920899999999998E-3</v>
      </c>
      <c r="H578" s="29">
        <v>2</v>
      </c>
      <c r="I578" s="29">
        <v>7</v>
      </c>
      <c r="J578" s="29">
        <v>4</v>
      </c>
      <c r="K578" s="29" t="s">
        <v>3016</v>
      </c>
      <c r="L578" s="29" t="s">
        <v>3017</v>
      </c>
      <c r="M578" s="29">
        <v>0</v>
      </c>
      <c r="N578" s="29">
        <v>1337.68986</v>
      </c>
      <c r="O578" s="29">
        <v>0</v>
      </c>
      <c r="P578" s="29">
        <v>187.6</v>
      </c>
      <c r="Q578" s="29">
        <v>186.3</v>
      </c>
      <c r="R578" s="29">
        <v>5.91</v>
      </c>
      <c r="S578" s="29">
        <v>5.52</v>
      </c>
      <c r="T578" s="29" t="s">
        <v>1100</v>
      </c>
      <c r="U578" s="29" t="s">
        <v>50</v>
      </c>
      <c r="V578" s="29" t="s">
        <v>50</v>
      </c>
      <c r="W578" s="29" t="s">
        <v>50</v>
      </c>
      <c r="X578" s="29" t="s">
        <v>50</v>
      </c>
      <c r="Y578" s="29" t="s">
        <v>50</v>
      </c>
      <c r="Z578" s="29" t="s">
        <v>50</v>
      </c>
      <c r="AA578" s="29" t="s">
        <v>50</v>
      </c>
      <c r="AB578" s="29" t="s">
        <v>50</v>
      </c>
      <c r="AC578" s="29" t="s">
        <v>50</v>
      </c>
      <c r="AD578" s="29" t="s">
        <v>50</v>
      </c>
      <c r="AE578" s="29" t="s">
        <v>50</v>
      </c>
      <c r="AF578" s="29" t="s">
        <v>50</v>
      </c>
      <c r="AG578" s="29">
        <v>0.13</v>
      </c>
      <c r="AH578" s="29">
        <v>0.13</v>
      </c>
      <c r="AI578" s="29">
        <v>1.31E-3</v>
      </c>
      <c r="AJ578" s="29">
        <v>1.921E-3</v>
      </c>
      <c r="AK578" s="29">
        <v>1.9990000000000001E-2</v>
      </c>
      <c r="AL578" s="29">
        <v>2.5989999999999999E-2</v>
      </c>
      <c r="AM578" s="29">
        <v>3.25</v>
      </c>
      <c r="AN578" s="29">
        <v>27</v>
      </c>
      <c r="AO578" s="29">
        <v>186.4</v>
      </c>
      <c r="AP578" s="29">
        <v>177.3</v>
      </c>
      <c r="AQ578" s="29">
        <v>192.8</v>
      </c>
      <c r="AR578" s="29">
        <v>168.1</v>
      </c>
      <c r="AS578" s="29">
        <v>188.9</v>
      </c>
      <c r="AT578" s="29">
        <v>192.5</v>
      </c>
      <c r="AU578" s="29">
        <v>206.4</v>
      </c>
      <c r="AV578" s="29">
        <v>183.1</v>
      </c>
      <c r="AW578" s="29">
        <v>186.3</v>
      </c>
      <c r="AX578" s="29">
        <v>179.9</v>
      </c>
      <c r="AY578" s="29">
        <f t="shared" si="17"/>
        <v>1.0379857690202519</v>
      </c>
      <c r="AZ578" s="29">
        <f t="shared" si="16"/>
        <v>0.41177097175906036</v>
      </c>
    </row>
    <row r="579" spans="1:52" x14ac:dyDescent="0.2">
      <c r="A579" s="47" t="s">
        <v>56</v>
      </c>
      <c r="B579" s="29" t="s">
        <v>657</v>
      </c>
      <c r="C579" s="29" t="s">
        <v>3018</v>
      </c>
      <c r="D579" s="29" t="s">
        <v>3019</v>
      </c>
      <c r="E579" s="29" t="s">
        <v>3020</v>
      </c>
      <c r="F579" s="29">
        <v>0.30657899999999999</v>
      </c>
      <c r="G579" s="29">
        <v>2.3487999999999998E-2</v>
      </c>
      <c r="H579" s="29">
        <v>1</v>
      </c>
      <c r="I579" s="29">
        <v>1</v>
      </c>
      <c r="J579" s="29">
        <v>1</v>
      </c>
      <c r="K579" s="29" t="s">
        <v>656</v>
      </c>
      <c r="L579" s="29" t="s">
        <v>3021</v>
      </c>
      <c r="M579" s="29">
        <v>1</v>
      </c>
      <c r="N579" s="29">
        <v>3354.7694000000001</v>
      </c>
      <c r="O579" s="29">
        <v>0</v>
      </c>
      <c r="P579" s="29">
        <v>79.2</v>
      </c>
      <c r="Q579" s="29">
        <v>84.7</v>
      </c>
      <c r="R579" s="29">
        <v>12.68</v>
      </c>
      <c r="S579" s="29">
        <v>13.25</v>
      </c>
      <c r="T579" s="29" t="s">
        <v>51</v>
      </c>
      <c r="U579" s="29" t="s">
        <v>50</v>
      </c>
      <c r="V579" s="29" t="s">
        <v>50</v>
      </c>
      <c r="W579" s="29" t="s">
        <v>50</v>
      </c>
      <c r="X579" s="29" t="s">
        <v>50</v>
      </c>
      <c r="Y579" s="29" t="s">
        <v>50</v>
      </c>
      <c r="Z579" s="29" t="s">
        <v>50</v>
      </c>
      <c r="AA579" s="29" t="s">
        <v>50</v>
      </c>
      <c r="AB579" s="29" t="s">
        <v>50</v>
      </c>
      <c r="AC579" s="29" t="s">
        <v>50</v>
      </c>
      <c r="AD579" s="29" t="s">
        <v>50</v>
      </c>
      <c r="AE579" s="29" t="s">
        <v>50</v>
      </c>
      <c r="AF579" s="29" t="s">
        <v>1003</v>
      </c>
      <c r="AG579" s="29">
        <v>12.2</v>
      </c>
      <c r="AH579" s="29">
        <v>12.2</v>
      </c>
      <c r="AI579" s="29">
        <v>7.5180000000000004E-3</v>
      </c>
      <c r="AJ579" s="29">
        <v>5.9499999999999997E-2</v>
      </c>
      <c r="AK579" s="29">
        <v>0.1231</v>
      </c>
      <c r="AL579" s="29">
        <v>0.65859999999999996</v>
      </c>
      <c r="AM579" s="29">
        <v>3.47</v>
      </c>
      <c r="AN579" s="29">
        <v>4</v>
      </c>
      <c r="AO579" s="29">
        <v>77.3</v>
      </c>
      <c r="AP579" s="29">
        <v>78.900000000000006</v>
      </c>
      <c r="AQ579" s="29">
        <v>79.5</v>
      </c>
      <c r="AR579" s="29">
        <v>100.5</v>
      </c>
      <c r="AS579" s="29">
        <v>83.9</v>
      </c>
      <c r="AT579" s="29">
        <v>84.7</v>
      </c>
      <c r="AU579" s="29">
        <v>91.9</v>
      </c>
      <c r="AV579" s="29">
        <v>90</v>
      </c>
      <c r="AW579" s="29">
        <v>67</v>
      </c>
      <c r="AX579" s="29">
        <v>73.400000000000006</v>
      </c>
      <c r="AY579" s="29">
        <f t="shared" si="17"/>
        <v>0.96881694834563192</v>
      </c>
      <c r="AZ579" s="29">
        <f t="shared" si="16"/>
        <v>0.77959189932926209</v>
      </c>
    </row>
    <row r="580" spans="1:52" x14ac:dyDescent="0.2">
      <c r="A580" s="47" t="s">
        <v>56</v>
      </c>
      <c r="B580" s="29" t="s">
        <v>659</v>
      </c>
      <c r="C580" s="29" t="s">
        <v>3022</v>
      </c>
      <c r="D580" s="29" t="s">
        <v>1007</v>
      </c>
      <c r="E580" s="29" t="s">
        <v>3023</v>
      </c>
      <c r="F580" s="29">
        <v>0.28510600000000003</v>
      </c>
      <c r="G580" s="29">
        <v>2.1760999999999999E-2</v>
      </c>
      <c r="H580" s="29">
        <v>1</v>
      </c>
      <c r="I580" s="29">
        <v>1</v>
      </c>
      <c r="J580" s="29">
        <v>1</v>
      </c>
      <c r="K580" s="29" t="s">
        <v>658</v>
      </c>
      <c r="L580" s="29" t="s">
        <v>3024</v>
      </c>
      <c r="M580" s="29">
        <v>0</v>
      </c>
      <c r="N580" s="29">
        <v>1239.72585</v>
      </c>
      <c r="O580" s="29">
        <v>0</v>
      </c>
      <c r="P580" s="29">
        <v>13.3</v>
      </c>
      <c r="Q580" s="29">
        <v>13.7</v>
      </c>
      <c r="R580" s="29">
        <v>21.9</v>
      </c>
      <c r="S580" s="29">
        <v>7.07</v>
      </c>
      <c r="T580" s="29" t="s">
        <v>51</v>
      </c>
      <c r="U580" s="29" t="s">
        <v>50</v>
      </c>
      <c r="V580" s="29" t="s">
        <v>50</v>
      </c>
      <c r="W580" s="29" t="s">
        <v>50</v>
      </c>
      <c r="X580" s="29" t="s">
        <v>50</v>
      </c>
      <c r="Y580" s="29" t="s">
        <v>50</v>
      </c>
      <c r="Z580" s="29" t="s">
        <v>50</v>
      </c>
      <c r="AA580" s="29" t="s">
        <v>50</v>
      </c>
      <c r="AB580" s="29" t="s">
        <v>50</v>
      </c>
      <c r="AC580" s="29" t="s">
        <v>50</v>
      </c>
      <c r="AD580" s="29" t="s">
        <v>50</v>
      </c>
      <c r="AE580" s="29" t="s">
        <v>50</v>
      </c>
      <c r="AF580" s="29" t="s">
        <v>1003</v>
      </c>
      <c r="AG580" s="29">
        <v>7.86</v>
      </c>
      <c r="AH580" s="29">
        <v>7.86</v>
      </c>
      <c r="AI580" s="29">
        <v>6.8349999999999999E-3</v>
      </c>
      <c r="AJ580" s="29">
        <v>0.11219999999999999</v>
      </c>
      <c r="AK580" s="29">
        <v>0.1129</v>
      </c>
      <c r="AL580" s="29">
        <v>0.9768</v>
      </c>
      <c r="AM580" s="29">
        <v>2.11</v>
      </c>
      <c r="AN580" s="29">
        <v>14</v>
      </c>
      <c r="AO580" s="29">
        <v>13.2</v>
      </c>
      <c r="AP580" s="29">
        <v>8.1999999999999993</v>
      </c>
      <c r="AQ580" s="29">
        <v>14.5</v>
      </c>
      <c r="AR580" s="29">
        <v>9.8000000000000007</v>
      </c>
      <c r="AS580" s="29">
        <v>14.8</v>
      </c>
      <c r="AT580" s="29">
        <v>13.7</v>
      </c>
      <c r="AU580" s="29">
        <v>13.5</v>
      </c>
      <c r="AV580" s="29">
        <v>15.2</v>
      </c>
      <c r="AW580" s="29">
        <v>13</v>
      </c>
      <c r="AX580" s="29">
        <v>15.1</v>
      </c>
      <c r="AY580" s="29">
        <f t="shared" si="17"/>
        <v>1.1652892561983472</v>
      </c>
      <c r="AZ580" s="29">
        <f t="shared" si="16"/>
        <v>0.11051936388681906</v>
      </c>
    </row>
    <row r="581" spans="1:52" x14ac:dyDescent="0.2">
      <c r="A581" s="47" t="s">
        <v>50</v>
      </c>
      <c r="B581" s="29" t="s">
        <v>661</v>
      </c>
      <c r="C581" s="29" t="s">
        <v>3025</v>
      </c>
      <c r="D581" s="29" t="s">
        <v>1747</v>
      </c>
      <c r="E581" s="29" t="s">
        <v>3026</v>
      </c>
      <c r="F581" s="29">
        <v>2.3165700000000001E-2</v>
      </c>
      <c r="G581" s="29">
        <v>1.07996E-3</v>
      </c>
      <c r="H581" s="29">
        <v>1</v>
      </c>
      <c r="I581" s="29">
        <v>1</v>
      </c>
      <c r="J581" s="29">
        <v>1</v>
      </c>
      <c r="K581" s="29" t="s">
        <v>660</v>
      </c>
      <c r="L581" s="29" t="s">
        <v>3027</v>
      </c>
      <c r="M581" s="29">
        <v>0</v>
      </c>
      <c r="N581" s="29">
        <v>1272.7473199999999</v>
      </c>
      <c r="O581" s="29">
        <v>0</v>
      </c>
      <c r="P581" s="29">
        <v>134.1</v>
      </c>
      <c r="Q581" s="29">
        <v>128.6</v>
      </c>
      <c r="R581" s="29">
        <v>4.7</v>
      </c>
      <c r="S581" s="29">
        <v>6.58</v>
      </c>
      <c r="T581" s="29" t="s">
        <v>51</v>
      </c>
      <c r="U581" s="29" t="s">
        <v>50</v>
      </c>
      <c r="V581" s="29" t="s">
        <v>50</v>
      </c>
      <c r="W581" s="29" t="s">
        <v>50</v>
      </c>
      <c r="X581" s="29" t="s">
        <v>50</v>
      </c>
      <c r="Y581" s="29" t="s">
        <v>50</v>
      </c>
      <c r="Z581" s="29" t="s">
        <v>50</v>
      </c>
      <c r="AA581" s="29" t="s">
        <v>50</v>
      </c>
      <c r="AB581" s="29" t="s">
        <v>50</v>
      </c>
      <c r="AC581" s="29" t="s">
        <v>50</v>
      </c>
      <c r="AD581" s="29" t="s">
        <v>50</v>
      </c>
      <c r="AE581" s="29" t="s">
        <v>50</v>
      </c>
      <c r="AF581" s="29" t="s">
        <v>1003</v>
      </c>
      <c r="AG581" s="29">
        <v>8.2100000000000009</v>
      </c>
      <c r="AH581" s="29">
        <v>8.2100000000000009</v>
      </c>
      <c r="AI581" s="29">
        <v>3.1760000000000002E-4</v>
      </c>
      <c r="AJ581" s="29">
        <v>5.339E-2</v>
      </c>
      <c r="AK581" s="29">
        <v>6.5170000000000002E-3</v>
      </c>
      <c r="AL581" s="29">
        <v>0.59760000000000002</v>
      </c>
      <c r="AM581" s="29">
        <v>2.73</v>
      </c>
      <c r="AN581" s="29">
        <v>12</v>
      </c>
      <c r="AO581" s="29">
        <v>125.7</v>
      </c>
      <c r="AP581" s="29">
        <v>138.1</v>
      </c>
      <c r="AQ581" s="29">
        <v>140.1</v>
      </c>
      <c r="AR581" s="29">
        <v>135.1</v>
      </c>
      <c r="AS581" s="29">
        <v>133.19999999999999</v>
      </c>
      <c r="AT581" s="29">
        <v>128.6</v>
      </c>
      <c r="AU581" s="29">
        <v>133</v>
      </c>
      <c r="AV581" s="29">
        <v>128.5</v>
      </c>
      <c r="AW581" s="29">
        <v>146.6</v>
      </c>
      <c r="AX581" s="29">
        <v>124</v>
      </c>
      <c r="AY581" s="29">
        <f t="shared" si="17"/>
        <v>0.98289199642963421</v>
      </c>
      <c r="AZ581" s="29">
        <f t="shared" ref="AZ581:AZ644" si="18">TTEST(AO581:AS581,AT581:AX581,2,1)</f>
        <v>0.61625267674303652</v>
      </c>
    </row>
    <row r="582" spans="1:52" x14ac:dyDescent="0.2">
      <c r="A582" s="47" t="s">
        <v>56</v>
      </c>
      <c r="B582" s="29" t="s">
        <v>663</v>
      </c>
      <c r="C582" s="29" t="s">
        <v>3028</v>
      </c>
      <c r="D582" s="29" t="s">
        <v>3029</v>
      </c>
      <c r="E582" s="29" t="s">
        <v>3030</v>
      </c>
      <c r="F582" s="29">
        <v>0.21030099999999999</v>
      </c>
      <c r="G582" s="29">
        <v>1.5292E-2</v>
      </c>
      <c r="H582" s="29">
        <v>1</v>
      </c>
      <c r="I582" s="29">
        <v>5</v>
      </c>
      <c r="J582" s="29">
        <v>2</v>
      </c>
      <c r="K582" s="29" t="s">
        <v>662</v>
      </c>
      <c r="L582" s="29" t="s">
        <v>3031</v>
      </c>
      <c r="M582" s="29">
        <v>0</v>
      </c>
      <c r="N582" s="29">
        <v>1343.65752</v>
      </c>
      <c r="O582" s="29">
        <v>0</v>
      </c>
      <c r="P582" s="29" t="s">
        <v>51</v>
      </c>
      <c r="Q582" s="29" t="s">
        <v>51</v>
      </c>
      <c r="R582" s="29" t="s">
        <v>51</v>
      </c>
      <c r="S582" s="29" t="s">
        <v>51</v>
      </c>
      <c r="T582" s="29" t="s">
        <v>982</v>
      </c>
      <c r="U582" s="29" t="s">
        <v>50</v>
      </c>
      <c r="V582" s="29" t="s">
        <v>50</v>
      </c>
      <c r="W582" s="29" t="s">
        <v>50</v>
      </c>
      <c r="X582" s="29" t="s">
        <v>50</v>
      </c>
      <c r="Y582" s="29" t="s">
        <v>50</v>
      </c>
      <c r="Z582" s="29" t="s">
        <v>50</v>
      </c>
      <c r="AA582" s="29" t="s">
        <v>50</v>
      </c>
      <c r="AB582" s="29" t="s">
        <v>50</v>
      </c>
      <c r="AC582" s="29" t="s">
        <v>50</v>
      </c>
      <c r="AD582" s="29" t="s">
        <v>50</v>
      </c>
      <c r="AE582" s="29" t="s">
        <v>50</v>
      </c>
      <c r="AF582" s="29" t="s">
        <v>50</v>
      </c>
      <c r="AG582" s="29">
        <v>0.06</v>
      </c>
      <c r="AH582" s="29">
        <v>0.06</v>
      </c>
      <c r="AI582" s="29">
        <v>4.5999999999999999E-3</v>
      </c>
      <c r="AJ582" s="29">
        <v>6.0130000000000001E-3</v>
      </c>
      <c r="AK582" s="29">
        <v>7.9079999999999998E-2</v>
      </c>
      <c r="AL582" s="29">
        <v>8.8330000000000006E-2</v>
      </c>
      <c r="AM582" s="29">
        <v>2.4900000000000002</v>
      </c>
      <c r="AN582" s="29">
        <v>10</v>
      </c>
      <c r="AO582" s="29" t="s">
        <v>51</v>
      </c>
      <c r="AP582" s="29" t="s">
        <v>51</v>
      </c>
      <c r="AQ582" s="29" t="s">
        <v>51</v>
      </c>
      <c r="AR582" s="29" t="s">
        <v>51</v>
      </c>
      <c r="AS582" s="29" t="s">
        <v>51</v>
      </c>
      <c r="AT582" s="29" t="s">
        <v>51</v>
      </c>
      <c r="AU582" s="29" t="s">
        <v>51</v>
      </c>
      <c r="AV582" s="29" t="s">
        <v>51</v>
      </c>
      <c r="AW582" s="29" t="s">
        <v>51</v>
      </c>
      <c r="AX582" s="29" t="s">
        <v>51</v>
      </c>
      <c r="AY582" s="29" t="e">
        <f t="shared" ref="AY582:AY645" si="19">AVERAGE(AT582:AX582)/AVERAGE(AO582:AS582)</f>
        <v>#DIV/0!</v>
      </c>
      <c r="AZ582" s="29" t="e">
        <f t="shared" si="18"/>
        <v>#DIV/0!</v>
      </c>
    </row>
    <row r="583" spans="1:52" x14ac:dyDescent="0.2">
      <c r="A583" s="47" t="s">
        <v>56</v>
      </c>
      <c r="B583" s="29" t="s">
        <v>665</v>
      </c>
      <c r="C583" s="29" t="s">
        <v>3032</v>
      </c>
      <c r="D583" s="29" t="s">
        <v>3033</v>
      </c>
      <c r="E583" s="29" t="s">
        <v>3034</v>
      </c>
      <c r="F583" s="29">
        <v>0.25942700000000002</v>
      </c>
      <c r="G583" s="29">
        <v>1.9543000000000001E-2</v>
      </c>
      <c r="H583" s="29">
        <v>1</v>
      </c>
      <c r="I583" s="29">
        <v>2</v>
      </c>
      <c r="J583" s="29">
        <v>2</v>
      </c>
      <c r="K583" s="29" t="s">
        <v>664</v>
      </c>
      <c r="L583" s="29" t="s">
        <v>3035</v>
      </c>
      <c r="M583" s="29">
        <v>0</v>
      </c>
      <c r="N583" s="29">
        <v>1646.93652</v>
      </c>
      <c r="O583" s="29">
        <v>0</v>
      </c>
      <c r="P583" s="29">
        <v>363.5</v>
      </c>
      <c r="Q583" s="29">
        <v>456</v>
      </c>
      <c r="R583" s="29">
        <v>16.91</v>
      </c>
      <c r="S583" s="29">
        <v>56.47</v>
      </c>
      <c r="T583" s="29" t="s">
        <v>51</v>
      </c>
      <c r="U583" s="29" t="s">
        <v>50</v>
      </c>
      <c r="V583" s="29" t="s">
        <v>50</v>
      </c>
      <c r="W583" s="29" t="s">
        <v>50</v>
      </c>
      <c r="X583" s="29" t="s">
        <v>50</v>
      </c>
      <c r="Y583" s="29" t="s">
        <v>50</v>
      </c>
      <c r="Z583" s="29" t="s">
        <v>50</v>
      </c>
      <c r="AA583" s="29" t="s">
        <v>50</v>
      </c>
      <c r="AB583" s="29" t="s">
        <v>50</v>
      </c>
      <c r="AC583" s="29" t="s">
        <v>50</v>
      </c>
      <c r="AD583" s="29" t="s">
        <v>50</v>
      </c>
      <c r="AE583" s="29" t="s">
        <v>973</v>
      </c>
      <c r="AF583" s="29" t="s">
        <v>50</v>
      </c>
      <c r="AG583" s="29" t="s">
        <v>51</v>
      </c>
      <c r="AH583" s="29">
        <v>-0.67</v>
      </c>
      <c r="AI583" s="29" t="s">
        <v>51</v>
      </c>
      <c r="AJ583" s="29">
        <v>6.1240000000000001E-3</v>
      </c>
      <c r="AK583" s="29" t="s">
        <v>51</v>
      </c>
      <c r="AL583" s="29">
        <v>9.0999999999999998E-2</v>
      </c>
      <c r="AM583" s="29">
        <v>2.34</v>
      </c>
      <c r="AN583" s="29" t="s">
        <v>51</v>
      </c>
      <c r="AO583" s="29">
        <v>330.8</v>
      </c>
      <c r="AP583" s="29">
        <v>500.4</v>
      </c>
      <c r="AQ583" s="29">
        <v>390.4</v>
      </c>
      <c r="AR583" s="29">
        <v>329.2</v>
      </c>
      <c r="AS583" s="29">
        <v>379.2</v>
      </c>
      <c r="AT583" s="29">
        <v>456</v>
      </c>
      <c r="AU583" s="29">
        <v>310.7</v>
      </c>
      <c r="AV583" s="29">
        <v>327.10000000000002</v>
      </c>
      <c r="AW583" s="29">
        <v>466.6</v>
      </c>
      <c r="AX583" s="29">
        <v>1022.5</v>
      </c>
      <c r="AY583" s="29">
        <f t="shared" si="19"/>
        <v>1.3382901554404145</v>
      </c>
      <c r="AZ583" s="29">
        <f t="shared" si="18"/>
        <v>0.40974878022037964</v>
      </c>
    </row>
    <row r="584" spans="1:52" x14ac:dyDescent="0.2">
      <c r="A584" s="47" t="s">
        <v>56</v>
      </c>
      <c r="B584" s="29" t="s">
        <v>667</v>
      </c>
      <c r="C584" s="29" t="s">
        <v>3036</v>
      </c>
      <c r="D584" s="29" t="s">
        <v>3037</v>
      </c>
      <c r="E584" s="29" t="s">
        <v>3038</v>
      </c>
      <c r="F584" s="29">
        <v>0.40459699999999998</v>
      </c>
      <c r="G584" s="29">
        <v>3.5003399999999997E-2</v>
      </c>
      <c r="H584" s="29">
        <v>1</v>
      </c>
      <c r="I584" s="29">
        <v>1</v>
      </c>
      <c r="J584" s="29">
        <v>1</v>
      </c>
      <c r="K584" s="29" t="s">
        <v>666</v>
      </c>
      <c r="L584" s="29" t="s">
        <v>3039</v>
      </c>
      <c r="M584" s="29">
        <v>0</v>
      </c>
      <c r="N584" s="29">
        <v>1681.9929199999999</v>
      </c>
      <c r="O584" s="29">
        <v>0</v>
      </c>
      <c r="P584" s="29">
        <v>9</v>
      </c>
      <c r="Q584" s="29">
        <v>10.6</v>
      </c>
      <c r="R584" s="29">
        <v>28.16</v>
      </c>
      <c r="S584" s="29">
        <v>11.72</v>
      </c>
      <c r="T584" s="29" t="s">
        <v>51</v>
      </c>
      <c r="U584" s="29" t="s">
        <v>56</v>
      </c>
      <c r="V584" s="29" t="s">
        <v>56</v>
      </c>
      <c r="W584" s="29" t="s">
        <v>56</v>
      </c>
      <c r="X584" s="29" t="s">
        <v>56</v>
      </c>
      <c r="Y584" s="29" t="s">
        <v>56</v>
      </c>
      <c r="Z584" s="29" t="s">
        <v>56</v>
      </c>
      <c r="AA584" s="29" t="s">
        <v>56</v>
      </c>
      <c r="AB584" s="29" t="s">
        <v>56</v>
      </c>
      <c r="AC584" s="29" t="s">
        <v>56</v>
      </c>
      <c r="AD584" s="29" t="s">
        <v>56</v>
      </c>
      <c r="AE584" s="29" t="s">
        <v>56</v>
      </c>
      <c r="AF584" s="29" t="s">
        <v>973</v>
      </c>
      <c r="AG584" s="29">
        <v>9.86</v>
      </c>
      <c r="AH584" s="29" t="s">
        <v>51</v>
      </c>
      <c r="AI584" s="29">
        <v>1.125E-2</v>
      </c>
      <c r="AJ584" s="29" t="s">
        <v>51</v>
      </c>
      <c r="AK584" s="29">
        <v>0.16869999999999999</v>
      </c>
      <c r="AL584" s="29" t="s">
        <v>51</v>
      </c>
      <c r="AM584" s="29" t="s">
        <v>51</v>
      </c>
      <c r="AN584" s="29">
        <v>3</v>
      </c>
      <c r="AO584" s="29">
        <v>10.4</v>
      </c>
      <c r="AP584" s="29">
        <v>5.6</v>
      </c>
      <c r="AQ584" s="29">
        <v>7.5</v>
      </c>
      <c r="AR584" s="29">
        <v>7.7</v>
      </c>
      <c r="AS584" s="29">
        <v>10.9</v>
      </c>
      <c r="AT584" s="29">
        <v>12.7</v>
      </c>
      <c r="AU584" s="29">
        <v>9.6999999999999993</v>
      </c>
      <c r="AV584" s="29">
        <v>10.6</v>
      </c>
      <c r="AW584" s="29">
        <v>10.199999999999999</v>
      </c>
      <c r="AX584" s="29">
        <v>12.1</v>
      </c>
      <c r="AY584" s="29">
        <f t="shared" si="19"/>
        <v>1.31353919239905</v>
      </c>
      <c r="AZ584" s="29">
        <f t="shared" si="18"/>
        <v>5.2117987332788319E-3</v>
      </c>
    </row>
    <row r="585" spans="1:52" x14ac:dyDescent="0.2">
      <c r="A585" s="47" t="s">
        <v>50</v>
      </c>
      <c r="B585" s="29" t="s">
        <v>669</v>
      </c>
      <c r="C585" s="29" t="s">
        <v>3040</v>
      </c>
      <c r="D585" s="29" t="s">
        <v>3041</v>
      </c>
      <c r="E585" s="29" t="s">
        <v>3042</v>
      </c>
      <c r="F585" s="29">
        <v>2.7855800000000003E-7</v>
      </c>
      <c r="G585" s="29">
        <v>0</v>
      </c>
      <c r="H585" s="29">
        <v>1</v>
      </c>
      <c r="I585" s="29">
        <v>4</v>
      </c>
      <c r="J585" s="29">
        <v>11</v>
      </c>
      <c r="K585" s="29" t="s">
        <v>668</v>
      </c>
      <c r="L585" s="29" t="s">
        <v>3043</v>
      </c>
      <c r="M585" s="29">
        <v>1</v>
      </c>
      <c r="N585" s="29">
        <v>2468.45138</v>
      </c>
      <c r="O585" s="29">
        <v>0</v>
      </c>
      <c r="P585" s="29">
        <v>476.3</v>
      </c>
      <c r="Q585" s="29">
        <v>504.5</v>
      </c>
      <c r="R585" s="29">
        <v>7.31</v>
      </c>
      <c r="S585" s="29">
        <v>2.33</v>
      </c>
      <c r="T585" s="29" t="s">
        <v>51</v>
      </c>
      <c r="U585" s="29" t="s">
        <v>50</v>
      </c>
      <c r="V585" s="29" t="s">
        <v>50</v>
      </c>
      <c r="W585" s="29" t="s">
        <v>50</v>
      </c>
      <c r="X585" s="29" t="s">
        <v>50</v>
      </c>
      <c r="Y585" s="29" t="s">
        <v>50</v>
      </c>
      <c r="Z585" s="29" t="s">
        <v>50</v>
      </c>
      <c r="AA585" s="29" t="s">
        <v>50</v>
      </c>
      <c r="AB585" s="29" t="s">
        <v>50</v>
      </c>
      <c r="AC585" s="29" t="s">
        <v>50</v>
      </c>
      <c r="AD585" s="29" t="s">
        <v>50</v>
      </c>
      <c r="AE585" s="29" t="s">
        <v>50</v>
      </c>
      <c r="AF585" s="29" t="s">
        <v>50</v>
      </c>
      <c r="AG585" s="29">
        <v>-3.68</v>
      </c>
      <c r="AH585" s="29">
        <v>-3.68</v>
      </c>
      <c r="AI585" s="29">
        <v>0</v>
      </c>
      <c r="AJ585" s="29">
        <v>0</v>
      </c>
      <c r="AK585" s="29">
        <v>7.0830000000000006E-8</v>
      </c>
      <c r="AL585" s="29">
        <v>8.9710000000000001E-8</v>
      </c>
      <c r="AM585" s="29">
        <v>4.74</v>
      </c>
      <c r="AN585" s="29">
        <v>22</v>
      </c>
      <c r="AO585" s="29">
        <v>471</v>
      </c>
      <c r="AP585" s="29">
        <v>481.7</v>
      </c>
      <c r="AQ585" s="29">
        <v>533.9</v>
      </c>
      <c r="AR585" s="29">
        <v>461.7</v>
      </c>
      <c r="AS585" s="29">
        <v>466</v>
      </c>
      <c r="AT585" s="29">
        <v>491.7</v>
      </c>
      <c r="AU585" s="29">
        <v>504.5</v>
      </c>
      <c r="AV585" s="29">
        <v>516.20000000000005</v>
      </c>
      <c r="AW585" s="29">
        <v>493</v>
      </c>
      <c r="AX585" s="29">
        <v>515.5</v>
      </c>
      <c r="AY585" s="29">
        <f t="shared" si="19"/>
        <v>1.0441535848900303</v>
      </c>
      <c r="AZ585" s="29">
        <f t="shared" si="18"/>
        <v>0.124571406967683</v>
      </c>
    </row>
    <row r="586" spans="1:52" x14ac:dyDescent="0.2">
      <c r="A586" s="47" t="s">
        <v>50</v>
      </c>
      <c r="B586" s="29" t="s">
        <v>671</v>
      </c>
      <c r="C586" s="29" t="s">
        <v>3044</v>
      </c>
      <c r="D586" s="29" t="s">
        <v>3045</v>
      </c>
      <c r="E586" s="29" t="s">
        <v>3046</v>
      </c>
      <c r="F586" s="29">
        <v>5.8896700000000004E-7</v>
      </c>
      <c r="G586" s="29">
        <v>0</v>
      </c>
      <c r="H586" s="29">
        <v>1</v>
      </c>
      <c r="I586" s="29">
        <v>1</v>
      </c>
      <c r="J586" s="29">
        <v>2</v>
      </c>
      <c r="K586" s="29" t="s">
        <v>670</v>
      </c>
      <c r="L586" s="29" t="s">
        <v>3047</v>
      </c>
      <c r="M586" s="29">
        <v>0</v>
      </c>
      <c r="N586" s="29">
        <v>4738.41165</v>
      </c>
      <c r="O586" s="29">
        <v>0</v>
      </c>
      <c r="P586" s="29" t="s">
        <v>51</v>
      </c>
      <c r="Q586" s="29" t="s">
        <v>51</v>
      </c>
      <c r="R586" s="29" t="s">
        <v>51</v>
      </c>
      <c r="S586" s="29" t="s">
        <v>51</v>
      </c>
      <c r="T586" s="29" t="s">
        <v>982</v>
      </c>
      <c r="U586" s="29" t="s">
        <v>50</v>
      </c>
      <c r="V586" s="29" t="s">
        <v>50</v>
      </c>
      <c r="W586" s="29" t="s">
        <v>50</v>
      </c>
      <c r="X586" s="29" t="s">
        <v>50</v>
      </c>
      <c r="Y586" s="29" t="s">
        <v>50</v>
      </c>
      <c r="Z586" s="29" t="s">
        <v>50</v>
      </c>
      <c r="AA586" s="29" t="s">
        <v>50</v>
      </c>
      <c r="AB586" s="29" t="s">
        <v>50</v>
      </c>
      <c r="AC586" s="29" t="s">
        <v>50</v>
      </c>
      <c r="AD586" s="29" t="s">
        <v>50</v>
      </c>
      <c r="AE586" s="29" t="s">
        <v>50</v>
      </c>
      <c r="AF586" s="29" t="s">
        <v>50</v>
      </c>
      <c r="AG586" s="29">
        <v>2.92</v>
      </c>
      <c r="AH586" s="29">
        <v>2.92</v>
      </c>
      <c r="AI586" s="29">
        <v>0</v>
      </c>
      <c r="AJ586" s="29">
        <v>0</v>
      </c>
      <c r="AK586" s="29">
        <v>4.7059999999999999E-8</v>
      </c>
      <c r="AL586" s="29">
        <v>8.3449999999999996E-8</v>
      </c>
      <c r="AM586" s="29">
        <v>6.38</v>
      </c>
      <c r="AN586" s="29">
        <v>39</v>
      </c>
      <c r="AO586" s="29" t="s">
        <v>51</v>
      </c>
      <c r="AP586" s="29" t="s">
        <v>51</v>
      </c>
      <c r="AQ586" s="29" t="s">
        <v>51</v>
      </c>
      <c r="AR586" s="29" t="s">
        <v>51</v>
      </c>
      <c r="AS586" s="29" t="s">
        <v>51</v>
      </c>
      <c r="AT586" s="29" t="s">
        <v>51</v>
      </c>
      <c r="AU586" s="29" t="s">
        <v>51</v>
      </c>
      <c r="AV586" s="29" t="s">
        <v>51</v>
      </c>
      <c r="AW586" s="29" t="s">
        <v>51</v>
      </c>
      <c r="AX586" s="29" t="s">
        <v>51</v>
      </c>
      <c r="AY586" s="29" t="e">
        <f t="shared" si="19"/>
        <v>#DIV/0!</v>
      </c>
      <c r="AZ586" s="29" t="e">
        <f t="shared" si="18"/>
        <v>#DIV/0!</v>
      </c>
    </row>
    <row r="587" spans="1:52" x14ac:dyDescent="0.2">
      <c r="A587" s="47" t="s">
        <v>50</v>
      </c>
      <c r="B587" s="29" t="s">
        <v>671</v>
      </c>
      <c r="C587" s="29" t="s">
        <v>3044</v>
      </c>
      <c r="D587" s="29" t="s">
        <v>3048</v>
      </c>
      <c r="E587" s="29" t="s">
        <v>3049</v>
      </c>
      <c r="F587" s="29">
        <v>3.7916400000000002E-5</v>
      </c>
      <c r="G587" s="29">
        <v>0</v>
      </c>
      <c r="H587" s="29">
        <v>1</v>
      </c>
      <c r="I587" s="29">
        <v>1</v>
      </c>
      <c r="J587" s="29">
        <v>2</v>
      </c>
      <c r="K587" s="29" t="s">
        <v>670</v>
      </c>
      <c r="L587" s="29" t="s">
        <v>3047</v>
      </c>
      <c r="M587" s="29">
        <v>0</v>
      </c>
      <c r="N587" s="29">
        <v>4754.4065700000001</v>
      </c>
      <c r="O587" s="29">
        <v>0</v>
      </c>
      <c r="P587" s="29">
        <v>93</v>
      </c>
      <c r="Q587" s="29">
        <v>96</v>
      </c>
      <c r="R587" s="29">
        <v>4.95</v>
      </c>
      <c r="S587" s="29">
        <v>11.54</v>
      </c>
      <c r="T587" s="29" t="s">
        <v>51</v>
      </c>
      <c r="U587" s="29" t="s">
        <v>50</v>
      </c>
      <c r="V587" s="29" t="s">
        <v>50</v>
      </c>
      <c r="W587" s="29" t="s">
        <v>50</v>
      </c>
      <c r="X587" s="29" t="s">
        <v>50</v>
      </c>
      <c r="Y587" s="29" t="s">
        <v>50</v>
      </c>
      <c r="Z587" s="29" t="s">
        <v>50</v>
      </c>
      <c r="AA587" s="29" t="s">
        <v>50</v>
      </c>
      <c r="AB587" s="29" t="s">
        <v>50</v>
      </c>
      <c r="AC587" s="29" t="s">
        <v>50</v>
      </c>
      <c r="AD587" s="29" t="s">
        <v>50</v>
      </c>
      <c r="AE587" s="29" t="s">
        <v>50</v>
      </c>
      <c r="AF587" s="29" t="s">
        <v>50</v>
      </c>
      <c r="AG587" s="29">
        <v>3.11</v>
      </c>
      <c r="AH587" s="29">
        <v>3.11</v>
      </c>
      <c r="AI587" s="29">
        <v>0</v>
      </c>
      <c r="AJ587" s="29">
        <v>1.1960000000000001E-5</v>
      </c>
      <c r="AK587" s="29">
        <v>5.0239999999999997E-6</v>
      </c>
      <c r="AL587" s="29">
        <v>1.3880000000000001E-4</v>
      </c>
      <c r="AM587" s="29">
        <v>3.04</v>
      </c>
      <c r="AN587" s="29">
        <v>13</v>
      </c>
      <c r="AO587" s="29">
        <v>96</v>
      </c>
      <c r="AP587" s="29">
        <v>92.3</v>
      </c>
      <c r="AQ587" s="29">
        <v>91.2</v>
      </c>
      <c r="AR587" s="29">
        <v>84.5</v>
      </c>
      <c r="AS587" s="29">
        <v>93.8</v>
      </c>
      <c r="AT587" s="29">
        <v>92.7</v>
      </c>
      <c r="AU587" s="29">
        <v>92.4</v>
      </c>
      <c r="AV587" s="29">
        <v>104.7</v>
      </c>
      <c r="AW587" s="29">
        <v>120.1</v>
      </c>
      <c r="AX587" s="29">
        <v>96</v>
      </c>
      <c r="AY587" s="29">
        <f t="shared" si="19"/>
        <v>1.1050677151594581</v>
      </c>
      <c r="AZ587" s="29">
        <f t="shared" si="18"/>
        <v>0.24581448110845908</v>
      </c>
    </row>
    <row r="588" spans="1:52" x14ac:dyDescent="0.2">
      <c r="A588" s="47" t="s">
        <v>50</v>
      </c>
      <c r="B588" s="29" t="s">
        <v>671</v>
      </c>
      <c r="C588" s="29" t="s">
        <v>3044</v>
      </c>
      <c r="D588" s="29" t="s">
        <v>3050</v>
      </c>
      <c r="E588" s="29" t="s">
        <v>3051</v>
      </c>
      <c r="F588" s="29">
        <v>3.7574900000000002E-6</v>
      </c>
      <c r="G588" s="29">
        <v>0</v>
      </c>
      <c r="H588" s="29">
        <v>1</v>
      </c>
      <c r="I588" s="29">
        <v>1</v>
      </c>
      <c r="J588" s="29">
        <v>4</v>
      </c>
      <c r="K588" s="29" t="s">
        <v>670</v>
      </c>
      <c r="L588" s="29" t="s">
        <v>3047</v>
      </c>
      <c r="M588" s="29">
        <v>0</v>
      </c>
      <c r="N588" s="29">
        <v>4721.4327199999998</v>
      </c>
      <c r="O588" s="29">
        <v>0</v>
      </c>
      <c r="P588" s="29">
        <v>172.7</v>
      </c>
      <c r="Q588" s="29">
        <v>193.9</v>
      </c>
      <c r="R588" s="29">
        <v>9.8699999999999992</v>
      </c>
      <c r="S588" s="29">
        <v>0.8</v>
      </c>
      <c r="T588" s="29" t="s">
        <v>51</v>
      </c>
      <c r="U588" s="29" t="s">
        <v>50</v>
      </c>
      <c r="V588" s="29" t="s">
        <v>50</v>
      </c>
      <c r="W588" s="29" t="s">
        <v>50</v>
      </c>
      <c r="X588" s="29" t="s">
        <v>50</v>
      </c>
      <c r="Y588" s="29" t="s">
        <v>50</v>
      </c>
      <c r="Z588" s="29" t="s">
        <v>50</v>
      </c>
      <c r="AA588" s="29" t="s">
        <v>50</v>
      </c>
      <c r="AB588" s="29" t="s">
        <v>50</v>
      </c>
      <c r="AC588" s="29" t="s">
        <v>50</v>
      </c>
      <c r="AD588" s="29" t="s">
        <v>50</v>
      </c>
      <c r="AE588" s="29" t="s">
        <v>50</v>
      </c>
      <c r="AF588" s="29" t="s">
        <v>50</v>
      </c>
      <c r="AG588" s="29">
        <v>2.4500000000000002</v>
      </c>
      <c r="AH588" s="29">
        <v>2.94</v>
      </c>
      <c r="AI588" s="29">
        <v>0</v>
      </c>
      <c r="AJ588" s="29">
        <v>0</v>
      </c>
      <c r="AK588" s="29">
        <v>3.7580000000000002E-7</v>
      </c>
      <c r="AL588" s="29">
        <v>4.2119999999999997E-6</v>
      </c>
      <c r="AM588" s="29">
        <v>6.49</v>
      </c>
      <c r="AN588" s="29">
        <v>24</v>
      </c>
      <c r="AO588" s="29">
        <v>194.3</v>
      </c>
      <c r="AP588" s="29">
        <v>177.4</v>
      </c>
      <c r="AQ588" s="29">
        <v>168.2</v>
      </c>
      <c r="AR588" s="29">
        <v>161.69999999999999</v>
      </c>
      <c r="AS588" s="29">
        <v>159.9</v>
      </c>
      <c r="AT588" s="29">
        <v>193.1</v>
      </c>
      <c r="AU588" s="29">
        <v>193.3</v>
      </c>
      <c r="AV588" s="29">
        <v>196.4</v>
      </c>
      <c r="AW588" s="29">
        <v>193.9</v>
      </c>
      <c r="AX588" s="29">
        <v>196.1</v>
      </c>
      <c r="AY588" s="29">
        <f t="shared" si="19"/>
        <v>1.1291932675565872</v>
      </c>
      <c r="AZ588" s="29">
        <f t="shared" si="18"/>
        <v>3.0402587292719503E-2</v>
      </c>
    </row>
    <row r="589" spans="1:52" x14ac:dyDescent="0.2">
      <c r="A589" s="47" t="s">
        <v>50</v>
      </c>
      <c r="B589" s="29" t="s">
        <v>671</v>
      </c>
      <c r="C589" s="29" t="s">
        <v>3044</v>
      </c>
      <c r="D589" s="29" t="s">
        <v>3052</v>
      </c>
      <c r="E589" s="29" t="s">
        <v>3053</v>
      </c>
      <c r="F589" s="29">
        <v>3.2349199999999999E-6</v>
      </c>
      <c r="G589" s="29">
        <v>0</v>
      </c>
      <c r="H589" s="29">
        <v>1</v>
      </c>
      <c r="I589" s="29">
        <v>1</v>
      </c>
      <c r="J589" s="29">
        <v>2</v>
      </c>
      <c r="K589" s="29" t="s">
        <v>670</v>
      </c>
      <c r="L589" s="29" t="s">
        <v>3047</v>
      </c>
      <c r="M589" s="29">
        <v>0</v>
      </c>
      <c r="N589" s="29">
        <v>4737.4276399999999</v>
      </c>
      <c r="O589" s="29">
        <v>0</v>
      </c>
      <c r="P589" s="29">
        <v>88.6</v>
      </c>
      <c r="Q589" s="29">
        <v>89.8</v>
      </c>
      <c r="R589" s="29">
        <v>5.69</v>
      </c>
      <c r="S589" s="29">
        <v>4.3099999999999996</v>
      </c>
      <c r="T589" s="29" t="s">
        <v>51</v>
      </c>
      <c r="U589" s="29" t="s">
        <v>50</v>
      </c>
      <c r="V589" s="29" t="s">
        <v>50</v>
      </c>
      <c r="W589" s="29" t="s">
        <v>50</v>
      </c>
      <c r="X589" s="29" t="s">
        <v>50</v>
      </c>
      <c r="Y589" s="29" t="s">
        <v>50</v>
      </c>
      <c r="Z589" s="29" t="s">
        <v>50</v>
      </c>
      <c r="AA589" s="29" t="s">
        <v>50</v>
      </c>
      <c r="AB589" s="29" t="s">
        <v>50</v>
      </c>
      <c r="AC589" s="29" t="s">
        <v>50</v>
      </c>
      <c r="AD589" s="29" t="s">
        <v>50</v>
      </c>
      <c r="AE589" s="29" t="s">
        <v>50</v>
      </c>
      <c r="AF589" s="29" t="s">
        <v>50</v>
      </c>
      <c r="AG589" s="29">
        <v>-0.3</v>
      </c>
      <c r="AH589" s="29">
        <v>-0.3</v>
      </c>
      <c r="AI589" s="29">
        <v>0</v>
      </c>
      <c r="AJ589" s="29">
        <v>0</v>
      </c>
      <c r="AK589" s="29">
        <v>5.1549999999999998E-7</v>
      </c>
      <c r="AL589" s="29">
        <v>1.158E-7</v>
      </c>
      <c r="AM589" s="29">
        <v>5.94</v>
      </c>
      <c r="AN589" s="29">
        <v>27</v>
      </c>
      <c r="AO589" s="29">
        <v>87.9</v>
      </c>
      <c r="AP589" s="29">
        <v>89.2</v>
      </c>
      <c r="AQ589" s="29">
        <v>95.7</v>
      </c>
      <c r="AR589" s="29">
        <v>80.3</v>
      </c>
      <c r="AS589" s="29">
        <v>87.4</v>
      </c>
      <c r="AT589" s="29">
        <v>89.8</v>
      </c>
      <c r="AU589" s="29">
        <v>89.2</v>
      </c>
      <c r="AV589" s="29">
        <v>86.3</v>
      </c>
      <c r="AW589" s="29">
        <v>90.8</v>
      </c>
      <c r="AX589" s="29">
        <v>96.9</v>
      </c>
      <c r="AY589" s="29">
        <f t="shared" si="19"/>
        <v>1.0283768444948922</v>
      </c>
      <c r="AZ589" s="29">
        <f t="shared" si="18"/>
        <v>0.52714768581549298</v>
      </c>
    </row>
    <row r="590" spans="1:52" x14ac:dyDescent="0.2">
      <c r="A590" s="47" t="s">
        <v>50</v>
      </c>
      <c r="B590" s="29" t="s">
        <v>3054</v>
      </c>
      <c r="C590" s="29" t="s">
        <v>3055</v>
      </c>
      <c r="D590" s="29" t="s">
        <v>3056</v>
      </c>
      <c r="E590" s="29" t="s">
        <v>3057</v>
      </c>
      <c r="F590" s="29">
        <v>6.1133E-2</v>
      </c>
      <c r="G590" s="29">
        <v>4.4550400000000004E-3</v>
      </c>
      <c r="H590" s="29">
        <v>2</v>
      </c>
      <c r="I590" s="29">
        <v>3</v>
      </c>
      <c r="J590" s="29">
        <v>1</v>
      </c>
      <c r="K590" s="29" t="s">
        <v>3058</v>
      </c>
      <c r="L590" s="29" t="s">
        <v>3059</v>
      </c>
      <c r="M590" s="29">
        <v>0</v>
      </c>
      <c r="N590" s="29">
        <v>2858.64822</v>
      </c>
      <c r="O590" s="29">
        <v>0</v>
      </c>
      <c r="P590" s="29" t="s">
        <v>51</v>
      </c>
      <c r="Q590" s="29" t="s">
        <v>51</v>
      </c>
      <c r="R590" s="29" t="s">
        <v>51</v>
      </c>
      <c r="S590" s="29" t="s">
        <v>51</v>
      </c>
      <c r="T590" s="29" t="s">
        <v>982</v>
      </c>
      <c r="U590" s="29" t="s">
        <v>50</v>
      </c>
      <c r="V590" s="29" t="s">
        <v>50</v>
      </c>
      <c r="W590" s="29" t="s">
        <v>50</v>
      </c>
      <c r="X590" s="29" t="s">
        <v>50</v>
      </c>
      <c r="Y590" s="29" t="s">
        <v>50</v>
      </c>
      <c r="Z590" s="29" t="s">
        <v>50</v>
      </c>
      <c r="AA590" s="29" t="s">
        <v>50</v>
      </c>
      <c r="AB590" s="29" t="s">
        <v>50</v>
      </c>
      <c r="AC590" s="29" t="s">
        <v>50</v>
      </c>
      <c r="AD590" s="29" t="s">
        <v>50</v>
      </c>
      <c r="AE590" s="29" t="s">
        <v>973</v>
      </c>
      <c r="AF590" s="29" t="s">
        <v>50</v>
      </c>
      <c r="AG590" s="29" t="s">
        <v>51</v>
      </c>
      <c r="AH590" s="29">
        <v>12.14</v>
      </c>
      <c r="AI590" s="29" t="s">
        <v>51</v>
      </c>
      <c r="AJ590" s="29">
        <v>9.7670000000000005E-4</v>
      </c>
      <c r="AK590" s="29" t="s">
        <v>51</v>
      </c>
      <c r="AL590" s="29">
        <v>1.421E-2</v>
      </c>
      <c r="AM590" s="29">
        <v>4.6100000000000003</v>
      </c>
      <c r="AN590" s="29" t="s">
        <v>51</v>
      </c>
      <c r="AO590" s="29" t="s">
        <v>51</v>
      </c>
      <c r="AP590" s="29" t="s">
        <v>51</v>
      </c>
      <c r="AQ590" s="29" t="s">
        <v>51</v>
      </c>
      <c r="AR590" s="29" t="s">
        <v>51</v>
      </c>
      <c r="AS590" s="29" t="s">
        <v>51</v>
      </c>
      <c r="AT590" s="29" t="s">
        <v>51</v>
      </c>
      <c r="AU590" s="29" t="s">
        <v>51</v>
      </c>
      <c r="AV590" s="29" t="s">
        <v>51</v>
      </c>
      <c r="AW590" s="29" t="s">
        <v>51</v>
      </c>
      <c r="AX590" s="29" t="s">
        <v>51</v>
      </c>
      <c r="AY590" s="29" t="e">
        <f t="shared" si="19"/>
        <v>#DIV/0!</v>
      </c>
      <c r="AZ590" s="29" t="e">
        <f t="shared" si="18"/>
        <v>#DIV/0!</v>
      </c>
    </row>
    <row r="591" spans="1:52" x14ac:dyDescent="0.2">
      <c r="A591" s="47" t="s">
        <v>50</v>
      </c>
      <c r="B591" s="29" t="s">
        <v>3054</v>
      </c>
      <c r="C591" s="29" t="s">
        <v>3055</v>
      </c>
      <c r="D591" s="29" t="s">
        <v>3060</v>
      </c>
      <c r="E591" s="29" t="s">
        <v>3061</v>
      </c>
      <c r="F591" s="29">
        <v>4.42137E-3</v>
      </c>
      <c r="G591" s="29">
        <v>3.1469700000000001E-4</v>
      </c>
      <c r="H591" s="29">
        <v>2</v>
      </c>
      <c r="I591" s="29">
        <v>3</v>
      </c>
      <c r="J591" s="29">
        <v>1</v>
      </c>
      <c r="K591" s="29" t="s">
        <v>3058</v>
      </c>
      <c r="L591" s="29" t="s">
        <v>3059</v>
      </c>
      <c r="M591" s="29">
        <v>0</v>
      </c>
      <c r="N591" s="29">
        <v>2857.6642099999999</v>
      </c>
      <c r="O591" s="29">
        <v>0</v>
      </c>
      <c r="P591" s="29" t="s">
        <v>51</v>
      </c>
      <c r="Q591" s="29" t="s">
        <v>51</v>
      </c>
      <c r="R591" s="29" t="s">
        <v>51</v>
      </c>
      <c r="S591" s="29" t="s">
        <v>51</v>
      </c>
      <c r="T591" s="29" t="s">
        <v>982</v>
      </c>
      <c r="U591" s="29" t="s">
        <v>50</v>
      </c>
      <c r="V591" s="29" t="s">
        <v>50</v>
      </c>
      <c r="W591" s="29" t="s">
        <v>50</v>
      </c>
      <c r="X591" s="29" t="s">
        <v>50</v>
      </c>
      <c r="Y591" s="29" t="s">
        <v>50</v>
      </c>
      <c r="Z591" s="29" t="s">
        <v>50</v>
      </c>
      <c r="AA591" s="29" t="s">
        <v>50</v>
      </c>
      <c r="AB591" s="29" t="s">
        <v>50</v>
      </c>
      <c r="AC591" s="29" t="s">
        <v>50</v>
      </c>
      <c r="AD591" s="29" t="s">
        <v>50</v>
      </c>
      <c r="AE591" s="29" t="s">
        <v>973</v>
      </c>
      <c r="AF591" s="29" t="s">
        <v>50</v>
      </c>
      <c r="AG591" s="29" t="s">
        <v>51</v>
      </c>
      <c r="AH591" s="29">
        <v>-3.03</v>
      </c>
      <c r="AI591" s="29" t="s">
        <v>51</v>
      </c>
      <c r="AJ591" s="29">
        <v>4.5019999999999999E-5</v>
      </c>
      <c r="AK591" s="29" t="s">
        <v>51</v>
      </c>
      <c r="AL591" s="29">
        <v>6.1390000000000001E-4</v>
      </c>
      <c r="AM591" s="29">
        <v>3.82</v>
      </c>
      <c r="AN591" s="29" t="s">
        <v>51</v>
      </c>
      <c r="AO591" s="29" t="s">
        <v>51</v>
      </c>
      <c r="AP591" s="29" t="s">
        <v>51</v>
      </c>
      <c r="AQ591" s="29" t="s">
        <v>51</v>
      </c>
      <c r="AR591" s="29" t="s">
        <v>51</v>
      </c>
      <c r="AS591" s="29" t="s">
        <v>51</v>
      </c>
      <c r="AT591" s="29" t="s">
        <v>51</v>
      </c>
      <c r="AU591" s="29" t="s">
        <v>51</v>
      </c>
      <c r="AV591" s="29" t="s">
        <v>51</v>
      </c>
      <c r="AW591" s="29" t="s">
        <v>51</v>
      </c>
      <c r="AX591" s="29" t="s">
        <v>51</v>
      </c>
      <c r="AY591" s="29" t="e">
        <f t="shared" si="19"/>
        <v>#DIV/0!</v>
      </c>
      <c r="AZ591" s="29" t="e">
        <f t="shared" si="18"/>
        <v>#DIV/0!</v>
      </c>
    </row>
    <row r="592" spans="1:52" x14ac:dyDescent="0.2">
      <c r="A592" s="47" t="s">
        <v>50</v>
      </c>
      <c r="B592" s="29" t="s">
        <v>3054</v>
      </c>
      <c r="C592" s="29" t="s">
        <v>3055</v>
      </c>
      <c r="D592" s="29" t="s">
        <v>3062</v>
      </c>
      <c r="E592" s="29" t="s">
        <v>3063</v>
      </c>
      <c r="F592" s="29">
        <v>1.03247E-5</v>
      </c>
      <c r="G592" s="29">
        <v>0</v>
      </c>
      <c r="H592" s="29">
        <v>2</v>
      </c>
      <c r="I592" s="29">
        <v>3</v>
      </c>
      <c r="J592" s="29">
        <v>8</v>
      </c>
      <c r="K592" s="29" t="s">
        <v>3058</v>
      </c>
      <c r="L592" s="29" t="s">
        <v>3059</v>
      </c>
      <c r="M592" s="29">
        <v>0</v>
      </c>
      <c r="N592" s="29">
        <v>2873.6591199999998</v>
      </c>
      <c r="O592" s="29">
        <v>0</v>
      </c>
      <c r="P592" s="29">
        <v>764.6</v>
      </c>
      <c r="Q592" s="29">
        <v>737.7</v>
      </c>
      <c r="R592" s="29">
        <v>7.21</v>
      </c>
      <c r="S592" s="29">
        <v>5.47</v>
      </c>
      <c r="T592" s="29" t="s">
        <v>1100</v>
      </c>
      <c r="U592" s="29" t="s">
        <v>50</v>
      </c>
      <c r="V592" s="29" t="s">
        <v>50</v>
      </c>
      <c r="W592" s="29" t="s">
        <v>50</v>
      </c>
      <c r="X592" s="29" t="s">
        <v>50</v>
      </c>
      <c r="Y592" s="29" t="s">
        <v>50</v>
      </c>
      <c r="Z592" s="29" t="s">
        <v>50</v>
      </c>
      <c r="AA592" s="29" t="s">
        <v>50</v>
      </c>
      <c r="AB592" s="29" t="s">
        <v>50</v>
      </c>
      <c r="AC592" s="29" t="s">
        <v>50</v>
      </c>
      <c r="AD592" s="29" t="s">
        <v>50</v>
      </c>
      <c r="AE592" s="29" t="s">
        <v>50</v>
      </c>
      <c r="AF592" s="29" t="s">
        <v>50</v>
      </c>
      <c r="AG592" s="29">
        <v>-2.16</v>
      </c>
      <c r="AH592" s="29">
        <v>0.08</v>
      </c>
      <c r="AI592" s="29">
        <v>0</v>
      </c>
      <c r="AJ592" s="29">
        <v>0</v>
      </c>
      <c r="AK592" s="29">
        <v>3.9709999999999998E-6</v>
      </c>
      <c r="AL592" s="29">
        <v>1.3550000000000001E-5</v>
      </c>
      <c r="AM592" s="29">
        <v>4.82</v>
      </c>
      <c r="AN592" s="29">
        <v>7</v>
      </c>
      <c r="AO592" s="29">
        <v>773.4</v>
      </c>
      <c r="AP592" s="29">
        <v>647</v>
      </c>
      <c r="AQ592" s="29">
        <v>776.2</v>
      </c>
      <c r="AR592" s="29">
        <v>698.8</v>
      </c>
      <c r="AS592" s="29">
        <v>773.6</v>
      </c>
      <c r="AT592" s="29">
        <v>687.3</v>
      </c>
      <c r="AU592" s="29">
        <v>693.8</v>
      </c>
      <c r="AV592" s="29">
        <v>780</v>
      </c>
      <c r="AW592" s="29">
        <v>756.5</v>
      </c>
      <c r="AX592" s="29">
        <v>737.7</v>
      </c>
      <c r="AY592" s="29">
        <f t="shared" si="19"/>
        <v>0.99626601253747615</v>
      </c>
      <c r="AZ592" s="29">
        <f t="shared" si="18"/>
        <v>0.92304247401308281</v>
      </c>
    </row>
    <row r="593" spans="1:52" x14ac:dyDescent="0.2">
      <c r="A593" s="47" t="s">
        <v>50</v>
      </c>
      <c r="B593" s="29" t="s">
        <v>673</v>
      </c>
      <c r="C593" s="29" t="s">
        <v>3064</v>
      </c>
      <c r="D593" s="29" t="s">
        <v>1129</v>
      </c>
      <c r="E593" s="29" t="s">
        <v>3065</v>
      </c>
      <c r="F593" s="29">
        <v>3.2874800000000003E-2</v>
      </c>
      <c r="G593" s="29">
        <v>1.8812900000000001E-3</v>
      </c>
      <c r="H593" s="29">
        <v>1</v>
      </c>
      <c r="I593" s="29">
        <v>2</v>
      </c>
      <c r="J593" s="29">
        <v>8</v>
      </c>
      <c r="K593" s="29" t="s">
        <v>672</v>
      </c>
      <c r="L593" s="29" t="s">
        <v>3066</v>
      </c>
      <c r="M593" s="29">
        <v>0</v>
      </c>
      <c r="N593" s="29">
        <v>1606.8750399999999</v>
      </c>
      <c r="O593" s="29">
        <v>0</v>
      </c>
      <c r="P593" s="29">
        <v>459.9</v>
      </c>
      <c r="Q593" s="29">
        <v>503.3</v>
      </c>
      <c r="R593" s="29">
        <v>9.07</v>
      </c>
      <c r="S593" s="29">
        <v>2.91</v>
      </c>
      <c r="T593" s="29" t="s">
        <v>51</v>
      </c>
      <c r="U593" s="29" t="s">
        <v>50</v>
      </c>
      <c r="V593" s="29" t="s">
        <v>50</v>
      </c>
      <c r="W593" s="29" t="s">
        <v>50</v>
      </c>
      <c r="X593" s="29" t="s">
        <v>50</v>
      </c>
      <c r="Y593" s="29" t="s">
        <v>50</v>
      </c>
      <c r="Z593" s="29" t="s">
        <v>50</v>
      </c>
      <c r="AA593" s="29" t="s">
        <v>50</v>
      </c>
      <c r="AB593" s="29" t="s">
        <v>50</v>
      </c>
      <c r="AC593" s="29" t="s">
        <v>50</v>
      </c>
      <c r="AD593" s="29" t="s">
        <v>50</v>
      </c>
      <c r="AE593" s="29" t="s">
        <v>50</v>
      </c>
      <c r="AF593" s="29" t="s">
        <v>50</v>
      </c>
      <c r="AG593" s="29">
        <v>0.04</v>
      </c>
      <c r="AH593" s="29">
        <v>-0.75</v>
      </c>
      <c r="AI593" s="29">
        <v>2.7049999999999999E-3</v>
      </c>
      <c r="AJ593" s="29">
        <v>4.7570000000000002E-4</v>
      </c>
      <c r="AK593" s="29">
        <v>4.3589999999999997E-2</v>
      </c>
      <c r="AL593" s="29">
        <v>6.6689999999999996E-3</v>
      </c>
      <c r="AM593" s="29">
        <v>3.91</v>
      </c>
      <c r="AN593" s="29">
        <v>10</v>
      </c>
      <c r="AO593" s="29">
        <v>433.4</v>
      </c>
      <c r="AP593" s="29">
        <v>552.29999999999995</v>
      </c>
      <c r="AQ593" s="29">
        <v>457.3</v>
      </c>
      <c r="AR593" s="29">
        <v>443.6</v>
      </c>
      <c r="AS593" s="29">
        <v>462.5</v>
      </c>
      <c r="AT593" s="29">
        <v>502</v>
      </c>
      <c r="AU593" s="29">
        <v>506.9</v>
      </c>
      <c r="AV593" s="29">
        <v>477.1</v>
      </c>
      <c r="AW593" s="29">
        <v>516.29999999999995</v>
      </c>
      <c r="AX593" s="29">
        <v>503.3</v>
      </c>
      <c r="AY593" s="29">
        <f t="shared" si="19"/>
        <v>1.0666212592056532</v>
      </c>
      <c r="AZ593" s="29">
        <f t="shared" si="18"/>
        <v>0.21844962838752338</v>
      </c>
    </row>
    <row r="594" spans="1:52" x14ac:dyDescent="0.2">
      <c r="A594" s="47" t="s">
        <v>50</v>
      </c>
      <c r="B594" s="29" t="s">
        <v>675</v>
      </c>
      <c r="C594" s="29" t="s">
        <v>3067</v>
      </c>
      <c r="D594" s="29" t="s">
        <v>2663</v>
      </c>
      <c r="E594" s="29" t="s">
        <v>3068</v>
      </c>
      <c r="F594" s="29">
        <v>5.8335899999999997E-6</v>
      </c>
      <c r="G594" s="29">
        <v>0</v>
      </c>
      <c r="H594" s="29">
        <v>1</v>
      </c>
      <c r="I594" s="29">
        <v>2</v>
      </c>
      <c r="J594" s="29">
        <v>10</v>
      </c>
      <c r="K594" s="29" t="s">
        <v>674</v>
      </c>
      <c r="L594" s="29" t="s">
        <v>3069</v>
      </c>
      <c r="M594" s="29">
        <v>0</v>
      </c>
      <c r="N594" s="29">
        <v>3184.6276699999999</v>
      </c>
      <c r="O594" s="29">
        <v>0</v>
      </c>
      <c r="P594" s="29">
        <v>262.8</v>
      </c>
      <c r="Q594" s="29">
        <v>274.10000000000002</v>
      </c>
      <c r="R594" s="29">
        <v>9.68</v>
      </c>
      <c r="S594" s="29">
        <v>7.58</v>
      </c>
      <c r="T594" s="29" t="s">
        <v>51</v>
      </c>
      <c r="U594" s="29" t="s">
        <v>50</v>
      </c>
      <c r="V594" s="29" t="s">
        <v>50</v>
      </c>
      <c r="W594" s="29" t="s">
        <v>50</v>
      </c>
      <c r="X594" s="29" t="s">
        <v>50</v>
      </c>
      <c r="Y594" s="29" t="s">
        <v>50</v>
      </c>
      <c r="Z594" s="29" t="s">
        <v>50</v>
      </c>
      <c r="AA594" s="29" t="s">
        <v>50</v>
      </c>
      <c r="AB594" s="29" t="s">
        <v>50</v>
      </c>
      <c r="AC594" s="29" t="s">
        <v>50</v>
      </c>
      <c r="AD594" s="29" t="s">
        <v>50</v>
      </c>
      <c r="AE594" s="29" t="s">
        <v>50</v>
      </c>
      <c r="AF594" s="29" t="s">
        <v>50</v>
      </c>
      <c r="AG594" s="29">
        <v>-1.6</v>
      </c>
      <c r="AH594" s="29">
        <v>-1.6</v>
      </c>
      <c r="AI594" s="29">
        <v>0</v>
      </c>
      <c r="AJ594" s="29">
        <v>0</v>
      </c>
      <c r="AK594" s="29">
        <v>6.1659999999999995E-7</v>
      </c>
      <c r="AL594" s="29">
        <v>1.3799999999999999E-6</v>
      </c>
      <c r="AM594" s="29">
        <v>5.38</v>
      </c>
      <c r="AN594" s="29">
        <v>45</v>
      </c>
      <c r="AO594" s="29">
        <v>264.10000000000002</v>
      </c>
      <c r="AP594" s="29">
        <v>242.4</v>
      </c>
      <c r="AQ594" s="29">
        <v>303.39999999999998</v>
      </c>
      <c r="AR594" s="29">
        <v>261.60000000000002</v>
      </c>
      <c r="AS594" s="29">
        <v>254.4</v>
      </c>
      <c r="AT594" s="29">
        <v>251</v>
      </c>
      <c r="AU594" s="29">
        <v>273.39999999999998</v>
      </c>
      <c r="AV594" s="29">
        <v>283.10000000000002</v>
      </c>
      <c r="AW594" s="29">
        <v>309.39999999999998</v>
      </c>
      <c r="AX594" s="29">
        <v>274.10000000000002</v>
      </c>
      <c r="AY594" s="29">
        <f t="shared" si="19"/>
        <v>1.0490987253940718</v>
      </c>
      <c r="AZ594" s="29">
        <f t="shared" si="18"/>
        <v>0.37260672287625318</v>
      </c>
    </row>
    <row r="595" spans="1:52" x14ac:dyDescent="0.2">
      <c r="A595" s="47" t="s">
        <v>50</v>
      </c>
      <c r="B595" s="29" t="s">
        <v>675</v>
      </c>
      <c r="C595" s="29" t="s">
        <v>3070</v>
      </c>
      <c r="D595" s="29" t="s">
        <v>3071</v>
      </c>
      <c r="E595" s="29" t="s">
        <v>3072</v>
      </c>
      <c r="F595" s="29">
        <v>3.4675400000000002E-2</v>
      </c>
      <c r="G595" s="29">
        <v>2.0810500000000001E-3</v>
      </c>
      <c r="H595" s="29">
        <v>1</v>
      </c>
      <c r="I595" s="29">
        <v>3</v>
      </c>
      <c r="J595" s="29">
        <v>3</v>
      </c>
      <c r="K595" s="29" t="s">
        <v>674</v>
      </c>
      <c r="L595" s="29" t="s">
        <v>3073</v>
      </c>
      <c r="M595" s="29">
        <v>0</v>
      </c>
      <c r="N595" s="29">
        <v>2988.5864799999999</v>
      </c>
      <c r="O595" s="29">
        <v>0</v>
      </c>
      <c r="P595" s="29">
        <v>134.9</v>
      </c>
      <c r="Q595" s="29">
        <v>161.9</v>
      </c>
      <c r="R595" s="29">
        <v>17.11</v>
      </c>
      <c r="S595" s="29">
        <v>4.3499999999999996</v>
      </c>
      <c r="T595" s="29" t="s">
        <v>51</v>
      </c>
      <c r="U595" s="29" t="s">
        <v>50</v>
      </c>
      <c r="V595" s="29" t="s">
        <v>50</v>
      </c>
      <c r="W595" s="29" t="s">
        <v>50</v>
      </c>
      <c r="X595" s="29" t="s">
        <v>50</v>
      </c>
      <c r="Y595" s="29" t="s">
        <v>50</v>
      </c>
      <c r="Z595" s="29" t="s">
        <v>50</v>
      </c>
      <c r="AA595" s="29" t="s">
        <v>50</v>
      </c>
      <c r="AB595" s="29" t="s">
        <v>50</v>
      </c>
      <c r="AC595" s="29" t="s">
        <v>50</v>
      </c>
      <c r="AD595" s="29" t="s">
        <v>50</v>
      </c>
      <c r="AE595" s="29" t="s">
        <v>50</v>
      </c>
      <c r="AF595" s="29" t="s">
        <v>50</v>
      </c>
      <c r="AG595" s="29">
        <v>0.31</v>
      </c>
      <c r="AH595" s="29">
        <v>0.31</v>
      </c>
      <c r="AI595" s="29">
        <v>5.886E-4</v>
      </c>
      <c r="AJ595" s="29">
        <v>2.3969999999999998E-3</v>
      </c>
      <c r="AK595" s="29">
        <v>1.031E-2</v>
      </c>
      <c r="AL595" s="29">
        <v>3.0870000000000002E-2</v>
      </c>
      <c r="AM595" s="29">
        <v>3.85</v>
      </c>
      <c r="AN595" s="29">
        <v>4</v>
      </c>
      <c r="AO595" s="29">
        <v>135.4</v>
      </c>
      <c r="AP595" s="29">
        <v>122.9</v>
      </c>
      <c r="AQ595" s="29">
        <v>167</v>
      </c>
      <c r="AR595" s="29">
        <v>123.9</v>
      </c>
      <c r="AS595" s="29">
        <v>134.5</v>
      </c>
      <c r="AT595" s="29">
        <v>156.1</v>
      </c>
      <c r="AU595" s="29">
        <v>170.7</v>
      </c>
      <c r="AV595" s="29">
        <v>161.9</v>
      </c>
      <c r="AW595" s="29">
        <v>172.5</v>
      </c>
      <c r="AX595" s="29">
        <v>159.6</v>
      </c>
      <c r="AY595" s="29">
        <f t="shared" si="19"/>
        <v>1.2005265467310222</v>
      </c>
      <c r="AZ595" s="29">
        <f t="shared" si="18"/>
        <v>5.0777771953805666E-2</v>
      </c>
    </row>
    <row r="596" spans="1:52" x14ac:dyDescent="0.2">
      <c r="A596" s="47" t="s">
        <v>50</v>
      </c>
      <c r="B596" s="29" t="s">
        <v>675</v>
      </c>
      <c r="C596" s="29" t="s">
        <v>3070</v>
      </c>
      <c r="D596" s="29" t="s">
        <v>3074</v>
      </c>
      <c r="E596" s="29" t="s">
        <v>3075</v>
      </c>
      <c r="F596" s="29">
        <v>1.3901200000000001E-2</v>
      </c>
      <c r="G596" s="29">
        <v>6.2980200000000005E-4</v>
      </c>
      <c r="H596" s="29">
        <v>1</v>
      </c>
      <c r="I596" s="29">
        <v>3</v>
      </c>
      <c r="J596" s="29">
        <v>4</v>
      </c>
      <c r="K596" s="29" t="s">
        <v>674</v>
      </c>
      <c r="L596" s="29" t="s">
        <v>3073</v>
      </c>
      <c r="M596" s="29">
        <v>0</v>
      </c>
      <c r="N596" s="29">
        <v>3004.5813899999998</v>
      </c>
      <c r="O596" s="29">
        <v>0</v>
      </c>
      <c r="P596" s="29">
        <v>336</v>
      </c>
      <c r="Q596" s="29">
        <v>340.5</v>
      </c>
      <c r="R596" s="29">
        <v>11.4</v>
      </c>
      <c r="S596" s="29">
        <v>10.82</v>
      </c>
      <c r="T596" s="29" t="s">
        <v>51</v>
      </c>
      <c r="U596" s="29" t="s">
        <v>50</v>
      </c>
      <c r="V596" s="29" t="s">
        <v>50</v>
      </c>
      <c r="W596" s="29" t="s">
        <v>50</v>
      </c>
      <c r="X596" s="29" t="s">
        <v>50</v>
      </c>
      <c r="Y596" s="29" t="s">
        <v>50</v>
      </c>
      <c r="Z596" s="29" t="s">
        <v>50</v>
      </c>
      <c r="AA596" s="29" t="s">
        <v>50</v>
      </c>
      <c r="AB596" s="29" t="s">
        <v>50</v>
      </c>
      <c r="AC596" s="29" t="s">
        <v>50</v>
      </c>
      <c r="AD596" s="29" t="s">
        <v>50</v>
      </c>
      <c r="AE596" s="29" t="s">
        <v>50</v>
      </c>
      <c r="AF596" s="29" t="s">
        <v>50</v>
      </c>
      <c r="AG596" s="29">
        <v>0.82</v>
      </c>
      <c r="AH596" s="29">
        <v>-0.12</v>
      </c>
      <c r="AI596" s="29">
        <v>2.0149999999999999E-4</v>
      </c>
      <c r="AJ596" s="29">
        <v>1.034E-3</v>
      </c>
      <c r="AK596" s="29">
        <v>3.65E-3</v>
      </c>
      <c r="AL596" s="29">
        <v>1.515E-2</v>
      </c>
      <c r="AM596" s="29">
        <v>3.9</v>
      </c>
      <c r="AN596" s="29">
        <v>6</v>
      </c>
      <c r="AO596" s="29">
        <v>321.3</v>
      </c>
      <c r="AP596" s="29">
        <v>306.8</v>
      </c>
      <c r="AQ596" s="29">
        <v>351.3</v>
      </c>
      <c r="AR596" s="29">
        <v>307.10000000000002</v>
      </c>
      <c r="AS596" s="29">
        <v>351.3</v>
      </c>
      <c r="AT596" s="29">
        <v>306.60000000000002</v>
      </c>
      <c r="AU596" s="29">
        <v>340.5</v>
      </c>
      <c r="AV596" s="29">
        <v>327.39999999999998</v>
      </c>
      <c r="AW596" s="29">
        <v>393.4</v>
      </c>
      <c r="AX596" s="29">
        <v>387.6</v>
      </c>
      <c r="AY596" s="29">
        <f t="shared" si="19"/>
        <v>1.0718646965441447</v>
      </c>
      <c r="AZ596" s="29">
        <f t="shared" si="18"/>
        <v>0.30228248687865461</v>
      </c>
    </row>
    <row r="597" spans="1:52" x14ac:dyDescent="0.2">
      <c r="A597" s="47" t="s">
        <v>50</v>
      </c>
      <c r="B597" s="29" t="s">
        <v>677</v>
      </c>
      <c r="C597" s="29" t="s">
        <v>3076</v>
      </c>
      <c r="D597" s="29" t="s">
        <v>3077</v>
      </c>
      <c r="E597" s="29" t="s">
        <v>3078</v>
      </c>
      <c r="F597" s="29">
        <v>3.9375E-6</v>
      </c>
      <c r="G597" s="29">
        <v>0</v>
      </c>
      <c r="H597" s="29">
        <v>1</v>
      </c>
      <c r="I597" s="29">
        <v>2</v>
      </c>
      <c r="J597" s="29">
        <v>7</v>
      </c>
      <c r="K597" s="29" t="s">
        <v>676</v>
      </c>
      <c r="L597" s="29" t="s">
        <v>3079</v>
      </c>
      <c r="M597" s="29">
        <v>0</v>
      </c>
      <c r="N597" s="29">
        <v>2257.2787199999998</v>
      </c>
      <c r="O597" s="29">
        <v>0</v>
      </c>
      <c r="P597" s="29">
        <v>179.1</v>
      </c>
      <c r="Q597" s="29">
        <v>180.1</v>
      </c>
      <c r="R597" s="29">
        <v>3.2</v>
      </c>
      <c r="S597" s="29">
        <v>6.67</v>
      </c>
      <c r="T597" s="29" t="s">
        <v>51</v>
      </c>
      <c r="U597" s="29" t="s">
        <v>50</v>
      </c>
      <c r="V597" s="29" t="s">
        <v>50</v>
      </c>
      <c r="W597" s="29" t="s">
        <v>50</v>
      </c>
      <c r="X597" s="29" t="s">
        <v>50</v>
      </c>
      <c r="Y597" s="29" t="s">
        <v>50</v>
      </c>
      <c r="Z597" s="29" t="s">
        <v>50</v>
      </c>
      <c r="AA597" s="29" t="s">
        <v>50</v>
      </c>
      <c r="AB597" s="29" t="s">
        <v>50</v>
      </c>
      <c r="AC597" s="29" t="s">
        <v>50</v>
      </c>
      <c r="AD597" s="29" t="s">
        <v>50</v>
      </c>
      <c r="AE597" s="29" t="s">
        <v>50</v>
      </c>
      <c r="AF597" s="29" t="s">
        <v>50</v>
      </c>
      <c r="AG597" s="29">
        <v>0.51</v>
      </c>
      <c r="AH597" s="29">
        <v>0.51</v>
      </c>
      <c r="AI597" s="29">
        <v>0</v>
      </c>
      <c r="AJ597" s="29">
        <v>0</v>
      </c>
      <c r="AK597" s="29">
        <v>5.0790000000000004E-7</v>
      </c>
      <c r="AL597" s="29">
        <v>1.3570000000000001E-5</v>
      </c>
      <c r="AM597" s="29">
        <v>4.2300000000000004</v>
      </c>
      <c r="AN597" s="29">
        <v>42</v>
      </c>
      <c r="AO597" s="29">
        <v>169.4</v>
      </c>
      <c r="AP597" s="29">
        <v>178.1</v>
      </c>
      <c r="AQ597" s="29">
        <v>181.9</v>
      </c>
      <c r="AR597" s="29">
        <v>180.1</v>
      </c>
      <c r="AS597" s="29">
        <v>170.6</v>
      </c>
      <c r="AT597" s="29">
        <v>163.80000000000001</v>
      </c>
      <c r="AU597" s="29">
        <v>168.6</v>
      </c>
      <c r="AV597" s="29">
        <v>180.1</v>
      </c>
      <c r="AW597" s="29">
        <v>191.6</v>
      </c>
      <c r="AX597" s="29">
        <v>187.3</v>
      </c>
      <c r="AY597" s="29">
        <f t="shared" si="19"/>
        <v>1.0128394500624931</v>
      </c>
      <c r="AZ597" s="29">
        <f t="shared" si="18"/>
        <v>0.67777927413387318</v>
      </c>
    </row>
    <row r="598" spans="1:52" x14ac:dyDescent="0.2">
      <c r="A598" s="47" t="s">
        <v>50</v>
      </c>
      <c r="B598" s="29" t="s">
        <v>677</v>
      </c>
      <c r="C598" s="29" t="s">
        <v>3080</v>
      </c>
      <c r="D598" s="29" t="s">
        <v>3081</v>
      </c>
      <c r="E598" s="29" t="s">
        <v>3082</v>
      </c>
      <c r="F598" s="29">
        <v>1.6394100000000002E-2</v>
      </c>
      <c r="G598" s="29">
        <v>7.8318099999999998E-4</v>
      </c>
      <c r="H598" s="29">
        <v>1</v>
      </c>
      <c r="I598" s="29">
        <v>2</v>
      </c>
      <c r="J598" s="29">
        <v>5</v>
      </c>
      <c r="K598" s="29" t="s">
        <v>676</v>
      </c>
      <c r="L598" s="29" t="s">
        <v>3083</v>
      </c>
      <c r="M598" s="29">
        <v>0</v>
      </c>
      <c r="N598" s="29">
        <v>1926.02944</v>
      </c>
      <c r="O598" s="29">
        <v>0</v>
      </c>
      <c r="P598" s="29">
        <v>109.9</v>
      </c>
      <c r="Q598" s="29">
        <v>119.8</v>
      </c>
      <c r="R598" s="29">
        <v>5.45</v>
      </c>
      <c r="S598" s="29">
        <v>4.91</v>
      </c>
      <c r="T598" s="29" t="s">
        <v>51</v>
      </c>
      <c r="U598" s="29" t="s">
        <v>50</v>
      </c>
      <c r="V598" s="29" t="s">
        <v>50</v>
      </c>
      <c r="W598" s="29" t="s">
        <v>50</v>
      </c>
      <c r="X598" s="29" t="s">
        <v>50</v>
      </c>
      <c r="Y598" s="29" t="s">
        <v>50</v>
      </c>
      <c r="Z598" s="29" t="s">
        <v>50</v>
      </c>
      <c r="AA598" s="29" t="s">
        <v>50</v>
      </c>
      <c r="AB598" s="29" t="s">
        <v>50</v>
      </c>
      <c r="AC598" s="29" t="s">
        <v>50</v>
      </c>
      <c r="AD598" s="29" t="s">
        <v>50</v>
      </c>
      <c r="AE598" s="29" t="s">
        <v>50</v>
      </c>
      <c r="AF598" s="29" t="s">
        <v>50</v>
      </c>
      <c r="AG598" s="29">
        <v>1.04</v>
      </c>
      <c r="AH598" s="29">
        <v>1.04</v>
      </c>
      <c r="AI598" s="29">
        <v>2.398E-4</v>
      </c>
      <c r="AJ598" s="29">
        <v>5.8160000000000004E-4</v>
      </c>
      <c r="AK598" s="29">
        <v>4.4320000000000002E-3</v>
      </c>
      <c r="AL598" s="29">
        <v>8.541E-3</v>
      </c>
      <c r="AM598" s="29">
        <v>3.15</v>
      </c>
      <c r="AN598" s="29">
        <v>22</v>
      </c>
      <c r="AO598" s="29">
        <v>109.5</v>
      </c>
      <c r="AP598" s="29">
        <v>108.3</v>
      </c>
      <c r="AQ598" s="29">
        <v>124.3</v>
      </c>
      <c r="AR598" s="29">
        <v>114.4</v>
      </c>
      <c r="AS598" s="29">
        <v>108.7</v>
      </c>
      <c r="AT598" s="29">
        <v>113.5</v>
      </c>
      <c r="AU598" s="29">
        <v>121.4</v>
      </c>
      <c r="AV598" s="29">
        <v>111.5</v>
      </c>
      <c r="AW598" s="29">
        <v>119.8</v>
      </c>
      <c r="AX598" s="29">
        <v>125.7</v>
      </c>
      <c r="AY598" s="29">
        <f t="shared" si="19"/>
        <v>1.0472399150743099</v>
      </c>
      <c r="AZ598" s="29">
        <f t="shared" si="18"/>
        <v>0.35696641917794181</v>
      </c>
    </row>
    <row r="599" spans="1:52" x14ac:dyDescent="0.2">
      <c r="A599" s="47" t="s">
        <v>50</v>
      </c>
      <c r="B599" s="29" t="s">
        <v>679</v>
      </c>
      <c r="C599" s="29" t="s">
        <v>3084</v>
      </c>
      <c r="D599" s="29" t="s">
        <v>3085</v>
      </c>
      <c r="E599" s="29" t="s">
        <v>3086</v>
      </c>
      <c r="F599" s="29">
        <v>2.9747600000000001E-8</v>
      </c>
      <c r="G599" s="29">
        <v>0</v>
      </c>
      <c r="H599" s="29">
        <v>1</v>
      </c>
      <c r="I599" s="29">
        <v>1</v>
      </c>
      <c r="J599" s="29">
        <v>2</v>
      </c>
      <c r="K599" s="29" t="s">
        <v>678</v>
      </c>
      <c r="L599" s="29" t="s">
        <v>3087</v>
      </c>
      <c r="M599" s="29">
        <v>0</v>
      </c>
      <c r="N599" s="29">
        <v>2971.4541399999998</v>
      </c>
      <c r="O599" s="29">
        <v>0</v>
      </c>
      <c r="P599" s="29">
        <v>87.2</v>
      </c>
      <c r="Q599" s="29">
        <v>82</v>
      </c>
      <c r="R599" s="29">
        <v>5.94</v>
      </c>
      <c r="S599" s="29">
        <v>10.039999999999999</v>
      </c>
      <c r="T599" s="29" t="s">
        <v>51</v>
      </c>
      <c r="U599" s="29" t="s">
        <v>50</v>
      </c>
      <c r="V599" s="29" t="s">
        <v>50</v>
      </c>
      <c r="W599" s="29" t="s">
        <v>50</v>
      </c>
      <c r="X599" s="29" t="s">
        <v>50</v>
      </c>
      <c r="Y599" s="29" t="s">
        <v>50</v>
      </c>
      <c r="Z599" s="29" t="s">
        <v>50</v>
      </c>
      <c r="AA599" s="29" t="s">
        <v>50</v>
      </c>
      <c r="AB599" s="29" t="s">
        <v>50</v>
      </c>
      <c r="AC599" s="29" t="s">
        <v>50</v>
      </c>
      <c r="AD599" s="29" t="s">
        <v>50</v>
      </c>
      <c r="AE599" s="29" t="s">
        <v>50</v>
      </c>
      <c r="AF599" s="29" t="s">
        <v>50</v>
      </c>
      <c r="AG599" s="29">
        <v>-2.06</v>
      </c>
      <c r="AH599" s="29">
        <v>-2.06</v>
      </c>
      <c r="AI599" s="29">
        <v>0</v>
      </c>
      <c r="AJ599" s="29">
        <v>0</v>
      </c>
      <c r="AK599" s="29">
        <v>1.6629999999999999E-9</v>
      </c>
      <c r="AL599" s="29">
        <v>4.9369999999999998E-8</v>
      </c>
      <c r="AM599" s="29">
        <v>5.56</v>
      </c>
      <c r="AN599" s="29">
        <v>52</v>
      </c>
      <c r="AO599" s="29">
        <v>82.4</v>
      </c>
      <c r="AP599" s="29">
        <v>95</v>
      </c>
      <c r="AQ599" s="29">
        <v>88.1</v>
      </c>
      <c r="AR599" s="29">
        <v>92</v>
      </c>
      <c r="AS599" s="29">
        <v>81.900000000000006</v>
      </c>
      <c r="AT599" s="29">
        <v>82</v>
      </c>
      <c r="AU599" s="29">
        <v>86.8</v>
      </c>
      <c r="AV599" s="29">
        <v>89.4</v>
      </c>
      <c r="AW599" s="29">
        <v>68.2</v>
      </c>
      <c r="AX599" s="29">
        <v>81.599999999999994</v>
      </c>
      <c r="AY599" s="29">
        <f t="shared" si="19"/>
        <v>0.92853891670459721</v>
      </c>
      <c r="AZ599" s="29">
        <f t="shared" si="18"/>
        <v>0.25091672195940767</v>
      </c>
    </row>
    <row r="600" spans="1:52" x14ac:dyDescent="0.2">
      <c r="A600" s="47" t="s">
        <v>50</v>
      </c>
      <c r="B600" s="29" t="s">
        <v>679</v>
      </c>
      <c r="C600" s="29" t="s">
        <v>3088</v>
      </c>
      <c r="D600" s="29" t="s">
        <v>3089</v>
      </c>
      <c r="E600" s="29" t="s">
        <v>3090</v>
      </c>
      <c r="F600" s="29">
        <v>5.9274299999999996E-4</v>
      </c>
      <c r="G600" s="29">
        <v>0</v>
      </c>
      <c r="H600" s="29">
        <v>1</v>
      </c>
      <c r="I600" s="29">
        <v>1</v>
      </c>
      <c r="J600" s="29">
        <v>2</v>
      </c>
      <c r="K600" s="29" t="s">
        <v>678</v>
      </c>
      <c r="L600" s="29" t="s">
        <v>3091</v>
      </c>
      <c r="M600" s="29">
        <v>0</v>
      </c>
      <c r="N600" s="29">
        <v>2351.2021800000002</v>
      </c>
      <c r="O600" s="29">
        <v>0</v>
      </c>
      <c r="P600" s="29">
        <v>13.2</v>
      </c>
      <c r="Q600" s="29">
        <v>11.6</v>
      </c>
      <c r="R600" s="29">
        <v>17.43</v>
      </c>
      <c r="S600" s="29">
        <v>8.31</v>
      </c>
      <c r="T600" s="29" t="s">
        <v>51</v>
      </c>
      <c r="U600" s="29" t="s">
        <v>50</v>
      </c>
      <c r="V600" s="29" t="s">
        <v>50</v>
      </c>
      <c r="W600" s="29" t="s">
        <v>50</v>
      </c>
      <c r="X600" s="29" t="s">
        <v>50</v>
      </c>
      <c r="Y600" s="29" t="s">
        <v>50</v>
      </c>
      <c r="Z600" s="29" t="s">
        <v>50</v>
      </c>
      <c r="AA600" s="29" t="s">
        <v>50</v>
      </c>
      <c r="AB600" s="29" t="s">
        <v>50</v>
      </c>
      <c r="AC600" s="29" t="s">
        <v>50</v>
      </c>
      <c r="AD600" s="29" t="s">
        <v>50</v>
      </c>
      <c r="AE600" s="29" t="s">
        <v>50</v>
      </c>
      <c r="AF600" s="29" t="s">
        <v>50</v>
      </c>
      <c r="AG600" s="29">
        <v>-0.12</v>
      </c>
      <c r="AH600" s="29">
        <v>-0.12</v>
      </c>
      <c r="AI600" s="29">
        <v>0</v>
      </c>
      <c r="AJ600" s="29">
        <v>1.7799999999999999E-5</v>
      </c>
      <c r="AK600" s="29">
        <v>1.087E-4</v>
      </c>
      <c r="AL600" s="29">
        <v>3.7839999999999998E-4</v>
      </c>
      <c r="AM600" s="29">
        <v>2.58</v>
      </c>
      <c r="AN600" s="29">
        <v>6</v>
      </c>
      <c r="AO600" s="29">
        <v>14.2</v>
      </c>
      <c r="AP600" s="29">
        <v>9.9</v>
      </c>
      <c r="AQ600" s="29">
        <v>16.100000000000001</v>
      </c>
      <c r="AR600" s="29">
        <v>14.1</v>
      </c>
      <c r="AS600" s="29">
        <v>11.2</v>
      </c>
      <c r="AT600" s="29">
        <v>10.4</v>
      </c>
      <c r="AU600" s="29">
        <v>11.6</v>
      </c>
      <c r="AV600" s="29">
        <v>13.1</v>
      </c>
      <c r="AW600" s="29">
        <v>11.8</v>
      </c>
      <c r="AX600" s="29">
        <v>11.5</v>
      </c>
      <c r="AY600" s="29">
        <f t="shared" si="19"/>
        <v>0.89160305343511459</v>
      </c>
      <c r="AZ600" s="29">
        <f t="shared" si="18"/>
        <v>0.24384105679729559</v>
      </c>
    </row>
    <row r="601" spans="1:52" x14ac:dyDescent="0.2">
      <c r="A601" s="47" t="s">
        <v>50</v>
      </c>
      <c r="B601" s="29" t="s">
        <v>679</v>
      </c>
      <c r="C601" s="29" t="s">
        <v>3092</v>
      </c>
      <c r="D601" s="29" t="s">
        <v>3093</v>
      </c>
      <c r="E601" s="29" t="s">
        <v>3094</v>
      </c>
      <c r="F601" s="29">
        <v>2.3802500000000001E-2</v>
      </c>
      <c r="G601" s="29">
        <v>1.07996E-3</v>
      </c>
      <c r="H601" s="29">
        <v>1</v>
      </c>
      <c r="I601" s="29">
        <v>1</v>
      </c>
      <c r="J601" s="29">
        <v>1</v>
      </c>
      <c r="K601" s="29" t="s">
        <v>678</v>
      </c>
      <c r="L601" s="29" t="s">
        <v>3095</v>
      </c>
      <c r="M601" s="29">
        <v>1</v>
      </c>
      <c r="N601" s="29">
        <v>2726.52196</v>
      </c>
      <c r="O601" s="29">
        <v>0</v>
      </c>
      <c r="P601" s="29" t="s">
        <v>51</v>
      </c>
      <c r="Q601" s="29" t="s">
        <v>51</v>
      </c>
      <c r="R601" s="29" t="s">
        <v>51</v>
      </c>
      <c r="S601" s="29" t="s">
        <v>51</v>
      </c>
      <c r="T601" s="29" t="s">
        <v>982</v>
      </c>
      <c r="U601" s="29" t="s">
        <v>50</v>
      </c>
      <c r="V601" s="29" t="s">
        <v>50</v>
      </c>
      <c r="W601" s="29" t="s">
        <v>50</v>
      </c>
      <c r="X601" s="29" t="s">
        <v>50</v>
      </c>
      <c r="Y601" s="29" t="s">
        <v>50</v>
      </c>
      <c r="Z601" s="29" t="s">
        <v>50</v>
      </c>
      <c r="AA601" s="29" t="s">
        <v>50</v>
      </c>
      <c r="AB601" s="29" t="s">
        <v>50</v>
      </c>
      <c r="AC601" s="29" t="s">
        <v>50</v>
      </c>
      <c r="AD601" s="29" t="s">
        <v>50</v>
      </c>
      <c r="AE601" s="29" t="s">
        <v>973</v>
      </c>
      <c r="AF601" s="29" t="s">
        <v>50</v>
      </c>
      <c r="AG601" s="29" t="s">
        <v>51</v>
      </c>
      <c r="AH601" s="29">
        <v>6.01</v>
      </c>
      <c r="AI601" s="29" t="s">
        <v>51</v>
      </c>
      <c r="AJ601" s="29">
        <v>3.2810000000000001E-4</v>
      </c>
      <c r="AK601" s="29" t="s">
        <v>51</v>
      </c>
      <c r="AL601" s="29">
        <v>4.5440000000000003E-3</v>
      </c>
      <c r="AM601" s="29">
        <v>2.35</v>
      </c>
      <c r="AN601" s="29" t="s">
        <v>51</v>
      </c>
      <c r="AO601" s="29" t="s">
        <v>51</v>
      </c>
      <c r="AP601" s="29" t="s">
        <v>51</v>
      </c>
      <c r="AQ601" s="29" t="s">
        <v>51</v>
      </c>
      <c r="AR601" s="29" t="s">
        <v>51</v>
      </c>
      <c r="AS601" s="29" t="s">
        <v>51</v>
      </c>
      <c r="AT601" s="29" t="s">
        <v>51</v>
      </c>
      <c r="AU601" s="29" t="s">
        <v>51</v>
      </c>
      <c r="AV601" s="29" t="s">
        <v>51</v>
      </c>
      <c r="AW601" s="29" t="s">
        <v>51</v>
      </c>
      <c r="AX601" s="29" t="s">
        <v>51</v>
      </c>
      <c r="AY601" s="29" t="e">
        <f t="shared" si="19"/>
        <v>#DIV/0!</v>
      </c>
      <c r="AZ601" s="29" t="e">
        <f t="shared" si="18"/>
        <v>#DIV/0!</v>
      </c>
    </row>
    <row r="602" spans="1:52" x14ac:dyDescent="0.2">
      <c r="A602" s="47" t="s">
        <v>50</v>
      </c>
      <c r="B602" s="29" t="s">
        <v>679</v>
      </c>
      <c r="C602" s="29" t="s">
        <v>3096</v>
      </c>
      <c r="D602" s="29" t="s">
        <v>3097</v>
      </c>
      <c r="E602" s="29" t="s">
        <v>3098</v>
      </c>
      <c r="F602" s="29">
        <v>2.22603E-9</v>
      </c>
      <c r="G602" s="29">
        <v>0</v>
      </c>
      <c r="H602" s="29">
        <v>1</v>
      </c>
      <c r="I602" s="29">
        <v>2</v>
      </c>
      <c r="J602" s="29">
        <v>8</v>
      </c>
      <c r="K602" s="29" t="s">
        <v>678</v>
      </c>
      <c r="L602" s="29" t="s">
        <v>3099</v>
      </c>
      <c r="M602" s="29">
        <v>0</v>
      </c>
      <c r="N602" s="29">
        <v>3028.4917</v>
      </c>
      <c r="O602" s="29">
        <v>0</v>
      </c>
      <c r="P602" s="29">
        <v>113.5</v>
      </c>
      <c r="Q602" s="29">
        <v>112.5</v>
      </c>
      <c r="R602" s="29">
        <v>2.84</v>
      </c>
      <c r="S602" s="29">
        <v>10.029999999999999</v>
      </c>
      <c r="T602" s="29" t="s">
        <v>51</v>
      </c>
      <c r="U602" s="29" t="s">
        <v>50</v>
      </c>
      <c r="V602" s="29" t="s">
        <v>50</v>
      </c>
      <c r="W602" s="29" t="s">
        <v>50</v>
      </c>
      <c r="X602" s="29" t="s">
        <v>50</v>
      </c>
      <c r="Y602" s="29" t="s">
        <v>50</v>
      </c>
      <c r="Z602" s="29" t="s">
        <v>50</v>
      </c>
      <c r="AA602" s="29" t="s">
        <v>50</v>
      </c>
      <c r="AB602" s="29" t="s">
        <v>50</v>
      </c>
      <c r="AC602" s="29" t="s">
        <v>50</v>
      </c>
      <c r="AD602" s="29" t="s">
        <v>50</v>
      </c>
      <c r="AE602" s="29" t="s">
        <v>50</v>
      </c>
      <c r="AF602" s="29" t="s">
        <v>50</v>
      </c>
      <c r="AG602" s="29">
        <v>1.25</v>
      </c>
      <c r="AH602" s="29">
        <v>7.99</v>
      </c>
      <c r="AI602" s="29">
        <v>0</v>
      </c>
      <c r="AJ602" s="29">
        <v>0</v>
      </c>
      <c r="AK602" s="29">
        <v>4.2399999999999999E-7</v>
      </c>
      <c r="AL602" s="29">
        <v>1.7229999999999999E-9</v>
      </c>
      <c r="AM602" s="29">
        <v>7.24</v>
      </c>
      <c r="AN602" s="29">
        <v>56</v>
      </c>
      <c r="AO602" s="29">
        <v>117.7</v>
      </c>
      <c r="AP602" s="29">
        <v>113.5</v>
      </c>
      <c r="AQ602" s="29">
        <v>113.5</v>
      </c>
      <c r="AR602" s="29">
        <v>109.8</v>
      </c>
      <c r="AS602" s="29">
        <v>111.7</v>
      </c>
      <c r="AT602" s="29">
        <v>118.8</v>
      </c>
      <c r="AU602" s="29">
        <v>101.1</v>
      </c>
      <c r="AV602" s="29">
        <v>101.6</v>
      </c>
      <c r="AW602" s="29">
        <v>127.3</v>
      </c>
      <c r="AX602" s="29">
        <v>112.5</v>
      </c>
      <c r="AY602" s="29">
        <f t="shared" si="19"/>
        <v>0.99134581419992918</v>
      </c>
      <c r="AZ602" s="29">
        <f t="shared" si="18"/>
        <v>0.86654924817939449</v>
      </c>
    </row>
    <row r="603" spans="1:52" x14ac:dyDescent="0.2">
      <c r="A603" s="47" t="s">
        <v>50</v>
      </c>
      <c r="B603" s="29" t="s">
        <v>679</v>
      </c>
      <c r="C603" s="29" t="s">
        <v>3096</v>
      </c>
      <c r="D603" s="29" t="s">
        <v>3100</v>
      </c>
      <c r="E603" s="29" t="s">
        <v>3098</v>
      </c>
      <c r="F603" s="29">
        <v>1.5166200000000001E-9</v>
      </c>
      <c r="G603" s="29">
        <v>0</v>
      </c>
      <c r="H603" s="29">
        <v>1</v>
      </c>
      <c r="I603" s="29">
        <v>2</v>
      </c>
      <c r="J603" s="29">
        <v>20</v>
      </c>
      <c r="K603" s="29" t="s">
        <v>678</v>
      </c>
      <c r="L603" s="29" t="s">
        <v>3099</v>
      </c>
      <c r="M603" s="29">
        <v>0</v>
      </c>
      <c r="N603" s="29">
        <v>3027.5076899999999</v>
      </c>
      <c r="O603" s="29">
        <v>0</v>
      </c>
      <c r="P603" s="29">
        <v>492.4</v>
      </c>
      <c r="Q603" s="29">
        <v>510.4</v>
      </c>
      <c r="R603" s="29">
        <v>5.21</v>
      </c>
      <c r="S603" s="29">
        <v>7.54</v>
      </c>
      <c r="T603" s="29" t="s">
        <v>51</v>
      </c>
      <c r="U603" s="29" t="s">
        <v>50</v>
      </c>
      <c r="V603" s="29" t="s">
        <v>50</v>
      </c>
      <c r="W603" s="29" t="s">
        <v>50</v>
      </c>
      <c r="X603" s="29" t="s">
        <v>50</v>
      </c>
      <c r="Y603" s="29" t="s">
        <v>50</v>
      </c>
      <c r="Z603" s="29" t="s">
        <v>50</v>
      </c>
      <c r="AA603" s="29" t="s">
        <v>50</v>
      </c>
      <c r="AB603" s="29" t="s">
        <v>50</v>
      </c>
      <c r="AC603" s="29" t="s">
        <v>50</v>
      </c>
      <c r="AD603" s="29" t="s">
        <v>50</v>
      </c>
      <c r="AE603" s="29" t="s">
        <v>50</v>
      </c>
      <c r="AF603" s="29" t="s">
        <v>50</v>
      </c>
      <c r="AG603" s="29">
        <v>-2.02</v>
      </c>
      <c r="AH603" s="29">
        <v>0.87</v>
      </c>
      <c r="AI603" s="29">
        <v>0</v>
      </c>
      <c r="AJ603" s="29">
        <v>0</v>
      </c>
      <c r="AK603" s="29">
        <v>9.4389999999999997E-11</v>
      </c>
      <c r="AL603" s="29">
        <v>8.5409999999999995E-8</v>
      </c>
      <c r="AM603" s="29">
        <v>8.08</v>
      </c>
      <c r="AN603" s="29">
        <v>72</v>
      </c>
      <c r="AO603" s="29">
        <v>486.3</v>
      </c>
      <c r="AP603" s="29">
        <v>498.6</v>
      </c>
      <c r="AQ603" s="29">
        <v>520.20000000000005</v>
      </c>
      <c r="AR603" s="29">
        <v>444.5</v>
      </c>
      <c r="AS603" s="29">
        <v>500.1</v>
      </c>
      <c r="AT603" s="29">
        <v>553.6</v>
      </c>
      <c r="AU603" s="29">
        <v>483.8</v>
      </c>
      <c r="AV603" s="29">
        <v>458.5</v>
      </c>
      <c r="AW603" s="29">
        <v>510.4</v>
      </c>
      <c r="AX603" s="29">
        <v>535.4</v>
      </c>
      <c r="AY603" s="29">
        <f t="shared" si="19"/>
        <v>1.0375556190553945</v>
      </c>
      <c r="AZ603" s="29">
        <f t="shared" si="18"/>
        <v>0.50177528744864974</v>
      </c>
    </row>
    <row r="604" spans="1:52" x14ac:dyDescent="0.2">
      <c r="A604" s="47" t="s">
        <v>50</v>
      </c>
      <c r="B604" s="29" t="s">
        <v>681</v>
      </c>
      <c r="C604" s="29" t="s">
        <v>3101</v>
      </c>
      <c r="D604" s="29" t="s">
        <v>3102</v>
      </c>
      <c r="E604" s="29" t="s">
        <v>3103</v>
      </c>
      <c r="F604" s="29">
        <v>8.2212299999999995E-3</v>
      </c>
      <c r="G604" s="29">
        <v>4.4387799999999998E-4</v>
      </c>
      <c r="H604" s="29">
        <v>1</v>
      </c>
      <c r="I604" s="29">
        <v>1</v>
      </c>
      <c r="J604" s="29">
        <v>32</v>
      </c>
      <c r="K604" s="29" t="s">
        <v>680</v>
      </c>
      <c r="L604" s="29" t="s">
        <v>3104</v>
      </c>
      <c r="M604" s="29">
        <v>0</v>
      </c>
      <c r="N604" s="29">
        <v>2538.40924</v>
      </c>
      <c r="O604" s="29">
        <v>0</v>
      </c>
      <c r="P604" s="29">
        <v>3200.9</v>
      </c>
      <c r="Q604" s="29">
        <v>3117.5</v>
      </c>
      <c r="R604" s="29">
        <v>7.11</v>
      </c>
      <c r="S604" s="29">
        <v>4.0199999999999996</v>
      </c>
      <c r="T604" s="29" t="s">
        <v>51</v>
      </c>
      <c r="U604" s="29" t="s">
        <v>50</v>
      </c>
      <c r="V604" s="29" t="s">
        <v>50</v>
      </c>
      <c r="W604" s="29" t="s">
        <v>50</v>
      </c>
      <c r="X604" s="29" t="s">
        <v>50</v>
      </c>
      <c r="Y604" s="29" t="s">
        <v>50</v>
      </c>
      <c r="Z604" s="29" t="s">
        <v>50</v>
      </c>
      <c r="AA604" s="29" t="s">
        <v>50</v>
      </c>
      <c r="AB604" s="29" t="s">
        <v>50</v>
      </c>
      <c r="AC604" s="29" t="s">
        <v>50</v>
      </c>
      <c r="AD604" s="29" t="s">
        <v>50</v>
      </c>
      <c r="AE604" s="29" t="s">
        <v>50</v>
      </c>
      <c r="AF604" s="29" t="s">
        <v>50</v>
      </c>
      <c r="AG604" s="29">
        <v>-0.4</v>
      </c>
      <c r="AH604" s="29">
        <v>-0.4</v>
      </c>
      <c r="AI604" s="29">
        <v>1.4339999999999999E-4</v>
      </c>
      <c r="AJ604" s="29">
        <v>4.1070000000000001E-4</v>
      </c>
      <c r="AK604" s="29">
        <v>2.0339999999999998E-3</v>
      </c>
      <c r="AL604" s="29">
        <v>5.8320000000000004E-3</v>
      </c>
      <c r="AM604" s="29">
        <v>4.54</v>
      </c>
      <c r="AN604" s="29">
        <v>9</v>
      </c>
      <c r="AO604" s="29">
        <v>3088.2</v>
      </c>
      <c r="AP604" s="29">
        <v>2796.5</v>
      </c>
      <c r="AQ604" s="29">
        <v>3330.2</v>
      </c>
      <c r="AR604" s="29">
        <v>3075.8</v>
      </c>
      <c r="AS604" s="29">
        <v>3317.7</v>
      </c>
      <c r="AT604" s="29">
        <v>3069.4</v>
      </c>
      <c r="AU604" s="29">
        <v>3117.5</v>
      </c>
      <c r="AV604" s="29">
        <v>3350.5</v>
      </c>
      <c r="AW604" s="29">
        <v>3205.5</v>
      </c>
      <c r="AX604" s="29">
        <v>3033.2</v>
      </c>
      <c r="AY604" s="29">
        <f t="shared" si="19"/>
        <v>1.0107442146536478</v>
      </c>
      <c r="AZ604" s="29">
        <f t="shared" si="18"/>
        <v>0.75176151662654034</v>
      </c>
    </row>
    <row r="605" spans="1:52" x14ac:dyDescent="0.2">
      <c r="A605" s="47" t="s">
        <v>50</v>
      </c>
      <c r="B605" s="29" t="s">
        <v>681</v>
      </c>
      <c r="C605" s="29" t="s">
        <v>3105</v>
      </c>
      <c r="D605" s="29" t="s">
        <v>3106</v>
      </c>
      <c r="E605" s="29" t="s">
        <v>3107</v>
      </c>
      <c r="F605" s="29">
        <v>1.28521E-3</v>
      </c>
      <c r="G605" s="29">
        <v>7.4751000000000003E-5</v>
      </c>
      <c r="H605" s="29">
        <v>1</v>
      </c>
      <c r="I605" s="29">
        <v>1</v>
      </c>
      <c r="J605" s="29">
        <v>18</v>
      </c>
      <c r="K605" s="29" t="s">
        <v>680</v>
      </c>
      <c r="L605" s="29" t="s">
        <v>3108</v>
      </c>
      <c r="M605" s="29">
        <v>0</v>
      </c>
      <c r="N605" s="29">
        <v>1889.0573099999999</v>
      </c>
      <c r="O605" s="29">
        <v>0</v>
      </c>
      <c r="P605" s="29">
        <v>484.4</v>
      </c>
      <c r="Q605" s="29">
        <v>487.1</v>
      </c>
      <c r="R605" s="29">
        <v>4.58</v>
      </c>
      <c r="S605" s="29">
        <v>3.31</v>
      </c>
      <c r="T605" s="29" t="s">
        <v>51</v>
      </c>
      <c r="U605" s="29" t="s">
        <v>50</v>
      </c>
      <c r="V605" s="29" t="s">
        <v>50</v>
      </c>
      <c r="W605" s="29" t="s">
        <v>50</v>
      </c>
      <c r="X605" s="29" t="s">
        <v>50</v>
      </c>
      <c r="Y605" s="29" t="s">
        <v>50</v>
      </c>
      <c r="Z605" s="29" t="s">
        <v>50</v>
      </c>
      <c r="AA605" s="29" t="s">
        <v>50</v>
      </c>
      <c r="AB605" s="29" t="s">
        <v>50</v>
      </c>
      <c r="AC605" s="29" t="s">
        <v>50</v>
      </c>
      <c r="AD605" s="29" t="s">
        <v>50</v>
      </c>
      <c r="AE605" s="29" t="s">
        <v>50</v>
      </c>
      <c r="AF605" s="29" t="s">
        <v>50</v>
      </c>
      <c r="AG605" s="29">
        <v>-1.37</v>
      </c>
      <c r="AH605" s="29">
        <v>-1.37</v>
      </c>
      <c r="AI605" s="29">
        <v>1.1270000000000001E-5</v>
      </c>
      <c r="AJ605" s="29">
        <v>1.7799999999999999E-5</v>
      </c>
      <c r="AK605" s="29">
        <v>2.5930000000000001E-4</v>
      </c>
      <c r="AL605" s="29">
        <v>3.6680000000000003E-4</v>
      </c>
      <c r="AM605" s="29">
        <v>4.66</v>
      </c>
      <c r="AN605" s="29">
        <v>46</v>
      </c>
      <c r="AO605" s="29">
        <v>463.2</v>
      </c>
      <c r="AP605" s="29">
        <v>444.9</v>
      </c>
      <c r="AQ605" s="29">
        <v>502.6</v>
      </c>
      <c r="AR605" s="29">
        <v>476</v>
      </c>
      <c r="AS605" s="29">
        <v>494.3</v>
      </c>
      <c r="AT605" s="29">
        <v>455.6</v>
      </c>
      <c r="AU605" s="29">
        <v>497.6</v>
      </c>
      <c r="AV605" s="29">
        <v>481.4</v>
      </c>
      <c r="AW605" s="29">
        <v>489.4</v>
      </c>
      <c r="AX605" s="29">
        <v>487.1</v>
      </c>
      <c r="AY605" s="29">
        <f t="shared" si="19"/>
        <v>1.0126417471650566</v>
      </c>
      <c r="AZ605" s="29">
        <f t="shared" si="18"/>
        <v>0.66532028490788764</v>
      </c>
    </row>
    <row r="606" spans="1:52" x14ac:dyDescent="0.2">
      <c r="A606" s="47" t="s">
        <v>56</v>
      </c>
      <c r="B606" s="29" t="s">
        <v>683</v>
      </c>
      <c r="C606" s="29" t="s">
        <v>3109</v>
      </c>
      <c r="D606" s="29" t="s">
        <v>3110</v>
      </c>
      <c r="E606" s="29" t="s">
        <v>3111</v>
      </c>
      <c r="F606" s="29">
        <v>0.20433000000000001</v>
      </c>
      <c r="G606" s="29">
        <v>1.4845799999999999E-2</v>
      </c>
      <c r="H606" s="29">
        <v>1</v>
      </c>
      <c r="I606" s="29">
        <v>2</v>
      </c>
      <c r="J606" s="29">
        <v>2</v>
      </c>
      <c r="K606" s="29" t="s">
        <v>682</v>
      </c>
      <c r="L606" s="29" t="s">
        <v>3112</v>
      </c>
      <c r="M606" s="29">
        <v>0</v>
      </c>
      <c r="N606" s="29">
        <v>1681.9888900000001</v>
      </c>
      <c r="O606" s="29">
        <v>0</v>
      </c>
      <c r="P606" s="29">
        <v>10.6</v>
      </c>
      <c r="Q606" s="29">
        <v>13.7</v>
      </c>
      <c r="R606" s="29">
        <v>29.53</v>
      </c>
      <c r="S606" s="29">
        <v>27.42</v>
      </c>
      <c r="T606" s="29" t="s">
        <v>51</v>
      </c>
      <c r="U606" s="29" t="s">
        <v>50</v>
      </c>
      <c r="V606" s="29" t="s">
        <v>50</v>
      </c>
      <c r="W606" s="29" t="s">
        <v>50</v>
      </c>
      <c r="X606" s="29" t="s">
        <v>50</v>
      </c>
      <c r="Y606" s="29" t="s">
        <v>50</v>
      </c>
      <c r="Z606" s="29" t="s">
        <v>50</v>
      </c>
      <c r="AA606" s="29" t="s">
        <v>50</v>
      </c>
      <c r="AB606" s="29" t="s">
        <v>50</v>
      </c>
      <c r="AC606" s="29" t="s">
        <v>50</v>
      </c>
      <c r="AD606" s="29" t="s">
        <v>50</v>
      </c>
      <c r="AE606" s="29" t="s">
        <v>50</v>
      </c>
      <c r="AF606" s="29" t="s">
        <v>56</v>
      </c>
      <c r="AG606" s="29">
        <v>3.84</v>
      </c>
      <c r="AH606" s="29">
        <v>3.84</v>
      </c>
      <c r="AI606" s="29">
        <v>4.5100000000000001E-3</v>
      </c>
      <c r="AJ606" s="29">
        <v>2.8729999999999999E-2</v>
      </c>
      <c r="AK606" s="29">
        <v>7.6929999999999998E-2</v>
      </c>
      <c r="AL606" s="29">
        <v>0.32979999999999998</v>
      </c>
      <c r="AM606" s="29">
        <v>1.58</v>
      </c>
      <c r="AN606" s="29">
        <v>32</v>
      </c>
      <c r="AO606" s="29">
        <v>10</v>
      </c>
      <c r="AP606" s="29">
        <v>7.9</v>
      </c>
      <c r="AQ606" s="29">
        <v>15.9</v>
      </c>
      <c r="AR606" s="29">
        <v>9.1999999999999993</v>
      </c>
      <c r="AS606" s="29">
        <v>15.9</v>
      </c>
      <c r="AT606" s="29">
        <v>13.7</v>
      </c>
      <c r="AU606" s="29">
        <v>11.5</v>
      </c>
      <c r="AV606" s="29">
        <v>22</v>
      </c>
      <c r="AW606" s="29">
        <v>14.7</v>
      </c>
      <c r="AX606" s="29">
        <v>12.9</v>
      </c>
      <c r="AY606" s="29">
        <f t="shared" si="19"/>
        <v>1.2699490662139221</v>
      </c>
      <c r="AZ606" s="29">
        <f t="shared" si="18"/>
        <v>0.12129820128856116</v>
      </c>
    </row>
    <row r="607" spans="1:52" x14ac:dyDescent="0.2">
      <c r="A607" s="47" t="s">
        <v>50</v>
      </c>
      <c r="B607" s="29" t="s">
        <v>685</v>
      </c>
      <c r="C607" s="29" t="s">
        <v>3113</v>
      </c>
      <c r="D607" s="29" t="s">
        <v>3114</v>
      </c>
      <c r="E607" s="29" t="s">
        <v>3115</v>
      </c>
      <c r="F607" s="29">
        <v>4.9703799999999999E-2</v>
      </c>
      <c r="G607" s="29">
        <v>3.4756700000000001E-3</v>
      </c>
      <c r="H607" s="29">
        <v>1</v>
      </c>
      <c r="I607" s="29">
        <v>5</v>
      </c>
      <c r="J607" s="29">
        <v>2</v>
      </c>
      <c r="K607" s="29" t="s">
        <v>684</v>
      </c>
      <c r="L607" s="29" t="s">
        <v>3116</v>
      </c>
      <c r="M607" s="29">
        <v>0</v>
      </c>
      <c r="N607" s="29">
        <v>3203.6210599999999</v>
      </c>
      <c r="O607" s="29">
        <v>0</v>
      </c>
      <c r="P607" s="29">
        <v>9.3000000000000007</v>
      </c>
      <c r="Q607" s="29">
        <v>8.5</v>
      </c>
      <c r="R607" s="29">
        <v>24.66</v>
      </c>
      <c r="S607" s="29">
        <v>9.82</v>
      </c>
      <c r="T607" s="29" t="s">
        <v>51</v>
      </c>
      <c r="U607" s="29" t="s">
        <v>50</v>
      </c>
      <c r="V607" s="29" t="s">
        <v>50</v>
      </c>
      <c r="W607" s="29" t="s">
        <v>50</v>
      </c>
      <c r="X607" s="29" t="s">
        <v>50</v>
      </c>
      <c r="Y607" s="29" t="s">
        <v>50</v>
      </c>
      <c r="Z607" s="29" t="s">
        <v>50</v>
      </c>
      <c r="AA607" s="29" t="s">
        <v>50</v>
      </c>
      <c r="AB607" s="29" t="s">
        <v>50</v>
      </c>
      <c r="AC607" s="29" t="s">
        <v>50</v>
      </c>
      <c r="AD607" s="29" t="s">
        <v>50</v>
      </c>
      <c r="AE607" s="29" t="s">
        <v>50</v>
      </c>
      <c r="AF607" s="29" t="s">
        <v>50</v>
      </c>
      <c r="AG607" s="29">
        <v>-2.62</v>
      </c>
      <c r="AH607" s="29">
        <v>-2.62</v>
      </c>
      <c r="AI607" s="29">
        <v>1.0859999999999999E-3</v>
      </c>
      <c r="AJ607" s="29">
        <v>7.4689999999999999E-4</v>
      </c>
      <c r="AK607" s="29">
        <v>1.653E-2</v>
      </c>
      <c r="AL607" s="29">
        <v>1.111E-2</v>
      </c>
      <c r="AM607" s="29">
        <v>2.41</v>
      </c>
      <c r="AN607" s="29">
        <v>10</v>
      </c>
      <c r="AO607" s="29">
        <v>7.4</v>
      </c>
      <c r="AP607" s="29">
        <v>14.5</v>
      </c>
      <c r="AQ607" s="29">
        <v>11.2</v>
      </c>
      <c r="AR607" s="29">
        <v>8.8000000000000007</v>
      </c>
      <c r="AS607" s="29">
        <v>10</v>
      </c>
      <c r="AT607" s="29">
        <v>8.4</v>
      </c>
      <c r="AU607" s="29">
        <v>9.1</v>
      </c>
      <c r="AV607" s="29">
        <v>7.8</v>
      </c>
      <c r="AW607" s="29">
        <v>10.1</v>
      </c>
      <c r="AX607" s="29">
        <v>8.5</v>
      </c>
      <c r="AY607" s="29">
        <f t="shared" si="19"/>
        <v>0.84585741811175341</v>
      </c>
      <c r="AZ607" s="29">
        <f t="shared" si="18"/>
        <v>0.28001610178536329</v>
      </c>
    </row>
    <row r="608" spans="1:52" x14ac:dyDescent="0.2">
      <c r="A608" s="47" t="s">
        <v>50</v>
      </c>
      <c r="B608" s="29" t="s">
        <v>687</v>
      </c>
      <c r="C608" s="29" t="s">
        <v>3117</v>
      </c>
      <c r="D608" s="29" t="s">
        <v>3118</v>
      </c>
      <c r="E608" s="29" t="s">
        <v>3119</v>
      </c>
      <c r="F608" s="29">
        <v>7.1020699999999997E-7</v>
      </c>
      <c r="G608" s="29">
        <v>0</v>
      </c>
      <c r="H608" s="29">
        <v>1</v>
      </c>
      <c r="I608" s="29">
        <v>1</v>
      </c>
      <c r="J608" s="29">
        <v>11</v>
      </c>
      <c r="K608" s="29" t="s">
        <v>686</v>
      </c>
      <c r="L608" s="29" t="s">
        <v>3120</v>
      </c>
      <c r="M608" s="29">
        <v>0</v>
      </c>
      <c r="N608" s="29">
        <v>3251.6018100000001</v>
      </c>
      <c r="O608" s="29">
        <v>0</v>
      </c>
      <c r="P608" s="29">
        <v>448.2</v>
      </c>
      <c r="Q608" s="29">
        <v>412.9</v>
      </c>
      <c r="R608" s="29">
        <v>10.61</v>
      </c>
      <c r="S608" s="29">
        <v>9.0399999999999991</v>
      </c>
      <c r="T608" s="29" t="s">
        <v>51</v>
      </c>
      <c r="U608" s="29" t="s">
        <v>50</v>
      </c>
      <c r="V608" s="29" t="s">
        <v>50</v>
      </c>
      <c r="W608" s="29" t="s">
        <v>50</v>
      </c>
      <c r="X608" s="29" t="s">
        <v>50</v>
      </c>
      <c r="Y608" s="29" t="s">
        <v>50</v>
      </c>
      <c r="Z608" s="29" t="s">
        <v>50</v>
      </c>
      <c r="AA608" s="29" t="s">
        <v>50</v>
      </c>
      <c r="AB608" s="29" t="s">
        <v>50</v>
      </c>
      <c r="AC608" s="29" t="s">
        <v>50</v>
      </c>
      <c r="AD608" s="29" t="s">
        <v>50</v>
      </c>
      <c r="AE608" s="29" t="s">
        <v>50</v>
      </c>
      <c r="AF608" s="29" t="s">
        <v>50</v>
      </c>
      <c r="AG608" s="29">
        <v>3.13</v>
      </c>
      <c r="AH608" s="29">
        <v>-1.41</v>
      </c>
      <c r="AI608" s="29">
        <v>0</v>
      </c>
      <c r="AJ608" s="29">
        <v>0</v>
      </c>
      <c r="AK608" s="29">
        <v>1.9999999999999999E-6</v>
      </c>
      <c r="AL608" s="29">
        <v>1.0699999999999999E-6</v>
      </c>
      <c r="AM608" s="29">
        <v>5.17</v>
      </c>
      <c r="AN608" s="29">
        <v>2</v>
      </c>
      <c r="AO608" s="29">
        <v>479.7</v>
      </c>
      <c r="AP608" s="29">
        <v>447.8</v>
      </c>
      <c r="AQ608" s="29">
        <v>514.4</v>
      </c>
      <c r="AR608" s="29">
        <v>399.1</v>
      </c>
      <c r="AS608" s="29">
        <v>389.6</v>
      </c>
      <c r="AT608" s="29">
        <v>412.9</v>
      </c>
      <c r="AU608" s="29">
        <v>392.3</v>
      </c>
      <c r="AV608" s="29">
        <v>391.3</v>
      </c>
      <c r="AW608" s="29">
        <v>462.6</v>
      </c>
      <c r="AX608" s="29">
        <v>471.6</v>
      </c>
      <c r="AY608" s="29">
        <f t="shared" si="19"/>
        <v>0.95521384380884067</v>
      </c>
      <c r="AZ608" s="29">
        <f t="shared" si="18"/>
        <v>0.64088488091107587</v>
      </c>
    </row>
    <row r="609" spans="1:52" x14ac:dyDescent="0.2">
      <c r="A609" s="47" t="s">
        <v>56</v>
      </c>
      <c r="B609" s="29" t="s">
        <v>689</v>
      </c>
      <c r="C609" s="29" t="s">
        <v>3121</v>
      </c>
      <c r="D609" s="29" t="s">
        <v>3122</v>
      </c>
      <c r="E609" s="29" t="s">
        <v>3123</v>
      </c>
      <c r="F609" s="29">
        <v>0.424595</v>
      </c>
      <c r="G609" s="29">
        <v>3.7470200000000002E-2</v>
      </c>
      <c r="H609" s="29">
        <v>1</v>
      </c>
      <c r="I609" s="29">
        <v>1</v>
      </c>
      <c r="J609" s="29">
        <v>5</v>
      </c>
      <c r="K609" s="29" t="s">
        <v>688</v>
      </c>
      <c r="L609" s="29" t="s">
        <v>3124</v>
      </c>
      <c r="M609" s="29">
        <v>0</v>
      </c>
      <c r="N609" s="29">
        <v>1652.0147099999999</v>
      </c>
      <c r="O609" s="29">
        <v>0</v>
      </c>
      <c r="P609" s="29">
        <v>172.3</v>
      </c>
      <c r="Q609" s="29">
        <v>153.19999999999999</v>
      </c>
      <c r="R609" s="29">
        <v>6.12</v>
      </c>
      <c r="S609" s="29">
        <v>9.36</v>
      </c>
      <c r="T609" s="29" t="s">
        <v>51</v>
      </c>
      <c r="U609" s="29" t="s">
        <v>56</v>
      </c>
      <c r="V609" s="29" t="s">
        <v>56</v>
      </c>
      <c r="W609" s="29" t="s">
        <v>56</v>
      </c>
      <c r="X609" s="29" t="s">
        <v>56</v>
      </c>
      <c r="Y609" s="29" t="s">
        <v>56</v>
      </c>
      <c r="Z609" s="29" t="s">
        <v>56</v>
      </c>
      <c r="AA609" s="29" t="s">
        <v>56</v>
      </c>
      <c r="AB609" s="29" t="s">
        <v>56</v>
      </c>
      <c r="AC609" s="29" t="s">
        <v>56</v>
      </c>
      <c r="AD609" s="29" t="s">
        <v>56</v>
      </c>
      <c r="AE609" s="29" t="s">
        <v>973</v>
      </c>
      <c r="AF609" s="29" t="s">
        <v>56</v>
      </c>
      <c r="AG609" s="29" t="s">
        <v>51</v>
      </c>
      <c r="AH609" s="29">
        <v>1.73</v>
      </c>
      <c r="AI609" s="29" t="s">
        <v>51</v>
      </c>
      <c r="AJ609" s="29">
        <v>1.23E-2</v>
      </c>
      <c r="AK609" s="29" t="s">
        <v>51</v>
      </c>
      <c r="AL609" s="29">
        <v>0.18160000000000001</v>
      </c>
      <c r="AM609" s="29">
        <v>2.65</v>
      </c>
      <c r="AN609" s="29" t="s">
        <v>51</v>
      </c>
      <c r="AO609" s="29">
        <v>177.1</v>
      </c>
      <c r="AP609" s="29">
        <v>153.80000000000001</v>
      </c>
      <c r="AQ609" s="29">
        <v>167.5</v>
      </c>
      <c r="AR609" s="29">
        <v>178.4</v>
      </c>
      <c r="AS609" s="29">
        <v>178.7</v>
      </c>
      <c r="AT609" s="29">
        <v>144</v>
      </c>
      <c r="AU609" s="29">
        <v>153.19999999999999</v>
      </c>
      <c r="AV609" s="29">
        <v>157.30000000000001</v>
      </c>
      <c r="AW609" s="29">
        <v>180.2</v>
      </c>
      <c r="AX609" s="29">
        <v>145.4</v>
      </c>
      <c r="AY609" s="29">
        <f t="shared" si="19"/>
        <v>0.91186440677966107</v>
      </c>
      <c r="AZ609" s="29">
        <f t="shared" si="18"/>
        <v>0.12053750602397273</v>
      </c>
    </row>
    <row r="610" spans="1:52" x14ac:dyDescent="0.2">
      <c r="A610" s="47" t="s">
        <v>56</v>
      </c>
      <c r="B610" s="29" t="s">
        <v>691</v>
      </c>
      <c r="C610" s="29" t="s">
        <v>3125</v>
      </c>
      <c r="D610" s="29" t="s">
        <v>3126</v>
      </c>
      <c r="E610" s="29" t="s">
        <v>3127</v>
      </c>
      <c r="F610" s="29">
        <v>0.175099</v>
      </c>
      <c r="G610" s="29">
        <v>1.25789E-2</v>
      </c>
      <c r="H610" s="29">
        <v>1</v>
      </c>
      <c r="I610" s="29">
        <v>1</v>
      </c>
      <c r="J610" s="29">
        <v>2</v>
      </c>
      <c r="K610" s="29" t="s">
        <v>690</v>
      </c>
      <c r="L610" s="29" t="s">
        <v>3128</v>
      </c>
      <c r="M610" s="29">
        <v>1</v>
      </c>
      <c r="N610" s="29">
        <v>2209.2592500000001</v>
      </c>
      <c r="O610" s="29">
        <v>0</v>
      </c>
      <c r="P610" s="29">
        <v>21.8</v>
      </c>
      <c r="Q610" s="29">
        <v>27.2</v>
      </c>
      <c r="R610" s="29">
        <v>17.98</v>
      </c>
      <c r="S610" s="29">
        <v>11.16</v>
      </c>
      <c r="T610" s="29" t="s">
        <v>51</v>
      </c>
      <c r="U610" s="29" t="s">
        <v>50</v>
      </c>
      <c r="V610" s="29" t="s">
        <v>50</v>
      </c>
      <c r="W610" s="29" t="s">
        <v>50</v>
      </c>
      <c r="X610" s="29" t="s">
        <v>50</v>
      </c>
      <c r="Y610" s="29" t="s">
        <v>50</v>
      </c>
      <c r="Z610" s="29" t="s">
        <v>50</v>
      </c>
      <c r="AA610" s="29" t="s">
        <v>50</v>
      </c>
      <c r="AB610" s="29" t="s">
        <v>50</v>
      </c>
      <c r="AC610" s="29" t="s">
        <v>50</v>
      </c>
      <c r="AD610" s="29" t="s">
        <v>50</v>
      </c>
      <c r="AE610" s="29" t="s">
        <v>50</v>
      </c>
      <c r="AF610" s="29" t="s">
        <v>56</v>
      </c>
      <c r="AG610" s="29">
        <v>-8.94</v>
      </c>
      <c r="AH610" s="29">
        <v>-8.94</v>
      </c>
      <c r="AI610" s="29">
        <v>3.81E-3</v>
      </c>
      <c r="AJ610" s="29">
        <v>2.9170000000000001E-2</v>
      </c>
      <c r="AK610" s="29">
        <v>6.4070000000000002E-2</v>
      </c>
      <c r="AL610" s="29">
        <v>0.33360000000000001</v>
      </c>
      <c r="AM610" s="29">
        <v>2.4500000000000002</v>
      </c>
      <c r="AN610" s="29">
        <v>5</v>
      </c>
      <c r="AO610" s="29">
        <v>19.3</v>
      </c>
      <c r="AP610" s="29">
        <v>24.7</v>
      </c>
      <c r="AQ610" s="29">
        <v>26.5</v>
      </c>
      <c r="AR610" s="29">
        <v>16</v>
      </c>
      <c r="AS610" s="29">
        <v>23.5</v>
      </c>
      <c r="AT610" s="29">
        <v>30</v>
      </c>
      <c r="AU610" s="29">
        <v>27.2</v>
      </c>
      <c r="AV610" s="29">
        <v>28.6</v>
      </c>
      <c r="AW610" s="29">
        <v>23.5</v>
      </c>
      <c r="AX610" s="29">
        <v>23.5</v>
      </c>
      <c r="AY610" s="29">
        <f t="shared" si="19"/>
        <v>1.2072727272727273</v>
      </c>
      <c r="AZ610" s="29">
        <f t="shared" si="18"/>
        <v>8.1359617059133332E-2</v>
      </c>
    </row>
    <row r="611" spans="1:52" x14ac:dyDescent="0.2">
      <c r="A611" s="47" t="s">
        <v>56</v>
      </c>
      <c r="B611" s="29" t="s">
        <v>693</v>
      </c>
      <c r="C611" s="29" t="s">
        <v>3129</v>
      </c>
      <c r="D611" s="29" t="s">
        <v>3130</v>
      </c>
      <c r="E611" s="29" t="s">
        <v>3131</v>
      </c>
      <c r="F611" s="29">
        <v>0.177732</v>
      </c>
      <c r="G611" s="29">
        <v>1.27321E-2</v>
      </c>
      <c r="H611" s="29">
        <v>1</v>
      </c>
      <c r="I611" s="29">
        <v>1</v>
      </c>
      <c r="J611" s="29">
        <v>9</v>
      </c>
      <c r="K611" s="29" t="s">
        <v>692</v>
      </c>
      <c r="L611" s="29" t="s">
        <v>3132</v>
      </c>
      <c r="M611" s="29">
        <v>0</v>
      </c>
      <c r="N611" s="29">
        <v>1443.8004699999999</v>
      </c>
      <c r="O611" s="29">
        <v>0</v>
      </c>
      <c r="P611" s="29">
        <v>2049.3000000000002</v>
      </c>
      <c r="Q611" s="29">
        <v>2043.7</v>
      </c>
      <c r="R611" s="29">
        <v>4.68</v>
      </c>
      <c r="S611" s="29">
        <v>4.12</v>
      </c>
      <c r="T611" s="29" t="s">
        <v>51</v>
      </c>
      <c r="U611" s="29" t="s">
        <v>50</v>
      </c>
      <c r="V611" s="29" t="s">
        <v>50</v>
      </c>
      <c r="W611" s="29" t="s">
        <v>50</v>
      </c>
      <c r="X611" s="29" t="s">
        <v>50</v>
      </c>
      <c r="Y611" s="29" t="s">
        <v>50</v>
      </c>
      <c r="Z611" s="29" t="s">
        <v>50</v>
      </c>
      <c r="AA611" s="29" t="s">
        <v>50</v>
      </c>
      <c r="AB611" s="29" t="s">
        <v>50</v>
      </c>
      <c r="AC611" s="29" t="s">
        <v>50</v>
      </c>
      <c r="AD611" s="29" t="s">
        <v>50</v>
      </c>
      <c r="AE611" s="29" t="s">
        <v>973</v>
      </c>
      <c r="AF611" s="29" t="s">
        <v>50</v>
      </c>
      <c r="AG611" s="29" t="s">
        <v>51</v>
      </c>
      <c r="AH611" s="29">
        <v>-1.23</v>
      </c>
      <c r="AI611" s="29" t="s">
        <v>51</v>
      </c>
      <c r="AJ611" s="29">
        <v>3.9960000000000004E-3</v>
      </c>
      <c r="AK611" s="29" t="s">
        <v>51</v>
      </c>
      <c r="AL611" s="29">
        <v>5.4080000000000003E-2</v>
      </c>
      <c r="AM611" s="29">
        <v>3.21</v>
      </c>
      <c r="AN611" s="29" t="s">
        <v>51</v>
      </c>
      <c r="AO611" s="29">
        <v>2100</v>
      </c>
      <c r="AP611" s="29">
        <v>1971.4</v>
      </c>
      <c r="AQ611" s="29">
        <v>2160.9</v>
      </c>
      <c r="AR611" s="29">
        <v>1999.8</v>
      </c>
      <c r="AS611" s="29">
        <v>2186.1999999999998</v>
      </c>
      <c r="AT611" s="29">
        <v>1930.8</v>
      </c>
      <c r="AU611" s="29">
        <v>2064.9</v>
      </c>
      <c r="AV611" s="29">
        <v>2043.7</v>
      </c>
      <c r="AW611" s="29">
        <v>2005</v>
      </c>
      <c r="AX611" s="29">
        <v>2160.3000000000002</v>
      </c>
      <c r="AY611" s="29">
        <f t="shared" si="19"/>
        <v>0.97949761477400354</v>
      </c>
      <c r="AZ611" s="29">
        <f t="shared" si="18"/>
        <v>0.40742279940014825</v>
      </c>
    </row>
    <row r="612" spans="1:52" x14ac:dyDescent="0.2">
      <c r="A612" s="47" t="s">
        <v>50</v>
      </c>
      <c r="B612" s="29" t="s">
        <v>695</v>
      </c>
      <c r="C612" s="29" t="s">
        <v>3133</v>
      </c>
      <c r="D612" s="29" t="s">
        <v>3134</v>
      </c>
      <c r="E612" s="29" t="s">
        <v>3135</v>
      </c>
      <c r="F612" s="29">
        <v>4.7176099999999999E-2</v>
      </c>
      <c r="G612" s="29">
        <v>3.28824E-3</v>
      </c>
      <c r="H612" s="29">
        <v>1</v>
      </c>
      <c r="I612" s="29">
        <v>1</v>
      </c>
      <c r="J612" s="29">
        <v>6</v>
      </c>
      <c r="K612" s="29" t="s">
        <v>694</v>
      </c>
      <c r="L612" s="29" t="s">
        <v>3136</v>
      </c>
      <c r="M612" s="29">
        <v>0</v>
      </c>
      <c r="N612" s="29">
        <v>1210.63777</v>
      </c>
      <c r="O612" s="29">
        <v>0</v>
      </c>
      <c r="P612" s="29">
        <v>35.200000000000003</v>
      </c>
      <c r="Q612" s="29">
        <v>38.700000000000003</v>
      </c>
      <c r="R612" s="29">
        <v>12.51</v>
      </c>
      <c r="S612" s="29">
        <v>12.61</v>
      </c>
      <c r="T612" s="29" t="s">
        <v>51</v>
      </c>
      <c r="U612" s="29" t="s">
        <v>50</v>
      </c>
      <c r="V612" s="29" t="s">
        <v>50</v>
      </c>
      <c r="W612" s="29" t="s">
        <v>50</v>
      </c>
      <c r="X612" s="29" t="s">
        <v>50</v>
      </c>
      <c r="Y612" s="29" t="s">
        <v>50</v>
      </c>
      <c r="Z612" s="29" t="s">
        <v>50</v>
      </c>
      <c r="AA612" s="29" t="s">
        <v>50</v>
      </c>
      <c r="AB612" s="29" t="s">
        <v>50</v>
      </c>
      <c r="AC612" s="29" t="s">
        <v>50</v>
      </c>
      <c r="AD612" s="29" t="s">
        <v>50</v>
      </c>
      <c r="AE612" s="29" t="s">
        <v>50</v>
      </c>
      <c r="AF612" s="29" t="s">
        <v>50</v>
      </c>
      <c r="AG612" s="29">
        <v>-9.93</v>
      </c>
      <c r="AH612" s="29">
        <v>-10.35</v>
      </c>
      <c r="AI612" s="29">
        <v>9.2400000000000002E-4</v>
      </c>
      <c r="AJ612" s="29">
        <v>8.1340000000000006E-3</v>
      </c>
      <c r="AK612" s="29">
        <v>1.4579999999999999E-2</v>
      </c>
      <c r="AL612" s="29">
        <v>0.125</v>
      </c>
      <c r="AM612" s="29">
        <v>1.82</v>
      </c>
      <c r="AN612" s="29">
        <v>6</v>
      </c>
      <c r="AO612" s="29">
        <v>36.299999999999997</v>
      </c>
      <c r="AP612" s="29">
        <v>26.9</v>
      </c>
      <c r="AQ612" s="29">
        <v>33.5</v>
      </c>
      <c r="AR612" s="29">
        <v>39.799999999999997</v>
      </c>
      <c r="AS612" s="29">
        <v>36.299999999999997</v>
      </c>
      <c r="AT612" s="29">
        <v>30.6</v>
      </c>
      <c r="AU612" s="29">
        <v>31.8</v>
      </c>
      <c r="AV612" s="29">
        <v>38.700000000000003</v>
      </c>
      <c r="AW612" s="29">
        <v>40.5</v>
      </c>
      <c r="AX612" s="29">
        <v>38.9</v>
      </c>
      <c r="AY612" s="29">
        <f t="shared" si="19"/>
        <v>1.0445601851851853</v>
      </c>
      <c r="AZ612" s="29">
        <f t="shared" si="18"/>
        <v>0.48150277515428008</v>
      </c>
    </row>
    <row r="613" spans="1:52" x14ac:dyDescent="0.2">
      <c r="A613" s="47" t="s">
        <v>56</v>
      </c>
      <c r="B613" s="29" t="s">
        <v>697</v>
      </c>
      <c r="C613" s="29" t="s">
        <v>3137</v>
      </c>
      <c r="D613" s="29" t="s">
        <v>1251</v>
      </c>
      <c r="E613" s="29" t="s">
        <v>3138</v>
      </c>
      <c r="F613" s="29">
        <v>0.30657899999999999</v>
      </c>
      <c r="G613" s="29">
        <v>2.3487999999999998E-2</v>
      </c>
      <c r="H613" s="29">
        <v>1</v>
      </c>
      <c r="I613" s="29">
        <v>1</v>
      </c>
      <c r="J613" s="29">
        <v>1</v>
      </c>
      <c r="K613" s="29" t="s">
        <v>696</v>
      </c>
      <c r="L613" s="29" t="s">
        <v>3139</v>
      </c>
      <c r="M613" s="29">
        <v>0</v>
      </c>
      <c r="N613" s="29">
        <v>2100.19022</v>
      </c>
      <c r="O613" s="29">
        <v>0</v>
      </c>
      <c r="P613" s="29" t="s">
        <v>51</v>
      </c>
      <c r="Q613" s="29" t="s">
        <v>51</v>
      </c>
      <c r="R613" s="29" t="s">
        <v>51</v>
      </c>
      <c r="S613" s="29" t="s">
        <v>51</v>
      </c>
      <c r="T613" s="29" t="s">
        <v>982</v>
      </c>
      <c r="U613" s="29" t="s">
        <v>50</v>
      </c>
      <c r="V613" s="29" t="s">
        <v>50</v>
      </c>
      <c r="W613" s="29" t="s">
        <v>50</v>
      </c>
      <c r="X613" s="29" t="s">
        <v>50</v>
      </c>
      <c r="Y613" s="29" t="s">
        <v>50</v>
      </c>
      <c r="Z613" s="29" t="s">
        <v>50</v>
      </c>
      <c r="AA613" s="29" t="s">
        <v>50</v>
      </c>
      <c r="AB613" s="29" t="s">
        <v>50</v>
      </c>
      <c r="AC613" s="29" t="s">
        <v>50</v>
      </c>
      <c r="AD613" s="29" t="s">
        <v>50</v>
      </c>
      <c r="AE613" s="29" t="s">
        <v>973</v>
      </c>
      <c r="AF613" s="29" t="s">
        <v>50</v>
      </c>
      <c r="AG613" s="29" t="s">
        <v>51</v>
      </c>
      <c r="AH613" s="29">
        <v>2.94</v>
      </c>
      <c r="AI613" s="29" t="s">
        <v>51</v>
      </c>
      <c r="AJ613" s="29">
        <v>7.4310000000000001E-3</v>
      </c>
      <c r="AK613" s="29" t="s">
        <v>51</v>
      </c>
      <c r="AL613" s="29">
        <v>0.1142</v>
      </c>
      <c r="AM613" s="29">
        <v>1.43</v>
      </c>
      <c r="AN613" s="29" t="s">
        <v>51</v>
      </c>
      <c r="AO613" s="29" t="s">
        <v>51</v>
      </c>
      <c r="AP613" s="29" t="s">
        <v>51</v>
      </c>
      <c r="AQ613" s="29" t="s">
        <v>51</v>
      </c>
      <c r="AR613" s="29" t="s">
        <v>51</v>
      </c>
      <c r="AS613" s="29" t="s">
        <v>51</v>
      </c>
      <c r="AT613" s="29" t="s">
        <v>51</v>
      </c>
      <c r="AU613" s="29" t="s">
        <v>51</v>
      </c>
      <c r="AV613" s="29" t="s">
        <v>51</v>
      </c>
      <c r="AW613" s="29" t="s">
        <v>51</v>
      </c>
      <c r="AX613" s="29" t="s">
        <v>51</v>
      </c>
      <c r="AY613" s="29" t="e">
        <f t="shared" si="19"/>
        <v>#DIV/0!</v>
      </c>
      <c r="AZ613" s="29" t="e">
        <f t="shared" si="18"/>
        <v>#DIV/0!</v>
      </c>
    </row>
    <row r="614" spans="1:52" x14ac:dyDescent="0.2">
      <c r="A614" s="47" t="s">
        <v>56</v>
      </c>
      <c r="B614" s="29" t="s">
        <v>699</v>
      </c>
      <c r="C614" s="29" t="s">
        <v>3140</v>
      </c>
      <c r="D614" s="29" t="s">
        <v>3141</v>
      </c>
      <c r="E614" s="29" t="s">
        <v>3142</v>
      </c>
      <c r="F614" s="29">
        <v>0.480296</v>
      </c>
      <c r="G614" s="29">
        <v>4.54933E-2</v>
      </c>
      <c r="H614" s="29">
        <v>1</v>
      </c>
      <c r="I614" s="29">
        <v>2</v>
      </c>
      <c r="J614" s="29">
        <v>3</v>
      </c>
      <c r="K614" s="29" t="s">
        <v>698</v>
      </c>
      <c r="L614" s="29" t="s">
        <v>3143</v>
      </c>
      <c r="M614" s="29">
        <v>0</v>
      </c>
      <c r="N614" s="29">
        <v>2267.1847499999999</v>
      </c>
      <c r="O614" s="29">
        <v>0</v>
      </c>
      <c r="P614" s="29">
        <v>551.79999999999995</v>
      </c>
      <c r="Q614" s="29">
        <v>537.6</v>
      </c>
      <c r="R614" s="29">
        <v>8.14</v>
      </c>
      <c r="S614" s="29">
        <v>10.45</v>
      </c>
      <c r="T614" s="29" t="s">
        <v>51</v>
      </c>
      <c r="U614" s="29" t="s">
        <v>56</v>
      </c>
      <c r="V614" s="29" t="s">
        <v>56</v>
      </c>
      <c r="W614" s="29" t="s">
        <v>56</v>
      </c>
      <c r="X614" s="29" t="s">
        <v>56</v>
      </c>
      <c r="Y614" s="29" t="s">
        <v>56</v>
      </c>
      <c r="Z614" s="29" t="s">
        <v>56</v>
      </c>
      <c r="AA614" s="29" t="s">
        <v>56</v>
      </c>
      <c r="AB614" s="29" t="s">
        <v>56</v>
      </c>
      <c r="AC614" s="29" t="s">
        <v>56</v>
      </c>
      <c r="AD614" s="29" t="s">
        <v>56</v>
      </c>
      <c r="AE614" s="29" t="s">
        <v>56</v>
      </c>
      <c r="AF614" s="29" t="s">
        <v>56</v>
      </c>
      <c r="AG614" s="29">
        <v>-6.38</v>
      </c>
      <c r="AH614" s="29">
        <v>-6.38</v>
      </c>
      <c r="AI614" s="29">
        <v>1.457E-2</v>
      </c>
      <c r="AJ614" s="29">
        <v>3.1609999999999999E-2</v>
      </c>
      <c r="AK614" s="29">
        <v>0.20319999999999999</v>
      </c>
      <c r="AL614" s="29">
        <v>0.35980000000000001</v>
      </c>
      <c r="AM614" s="29">
        <v>3.19</v>
      </c>
      <c r="AN614" s="29">
        <v>3</v>
      </c>
      <c r="AO614" s="29">
        <v>524.70000000000005</v>
      </c>
      <c r="AP614" s="29">
        <v>623.5</v>
      </c>
      <c r="AQ614" s="29">
        <v>542.79999999999995</v>
      </c>
      <c r="AR614" s="29">
        <v>601.1</v>
      </c>
      <c r="AS614" s="29">
        <v>560.9</v>
      </c>
      <c r="AT614" s="29">
        <v>554.79999999999995</v>
      </c>
      <c r="AU614" s="29">
        <v>463.9</v>
      </c>
      <c r="AV614" s="29">
        <v>537.6</v>
      </c>
      <c r="AW614" s="29">
        <v>598.1</v>
      </c>
      <c r="AX614" s="29">
        <v>479.9</v>
      </c>
      <c r="AY614" s="29">
        <f t="shared" si="19"/>
        <v>0.92334384858044161</v>
      </c>
      <c r="AZ614" s="29">
        <f t="shared" si="18"/>
        <v>0.27021641020700032</v>
      </c>
    </row>
    <row r="615" spans="1:52" x14ac:dyDescent="0.2">
      <c r="A615" s="47" t="s">
        <v>50</v>
      </c>
      <c r="B615" s="29" t="s">
        <v>701</v>
      </c>
      <c r="C615" s="29" t="s">
        <v>3144</v>
      </c>
      <c r="D615" s="29" t="s">
        <v>3145</v>
      </c>
      <c r="E615" s="29" t="s">
        <v>3146</v>
      </c>
      <c r="F615" s="29">
        <v>6.8182400000000004E-4</v>
      </c>
      <c r="G615" s="29">
        <v>0</v>
      </c>
      <c r="H615" s="29">
        <v>1</v>
      </c>
      <c r="I615" s="29">
        <v>1</v>
      </c>
      <c r="J615" s="29">
        <v>4</v>
      </c>
      <c r="K615" s="29" t="s">
        <v>700</v>
      </c>
      <c r="L615" s="29" t="s">
        <v>3147</v>
      </c>
      <c r="M615" s="29">
        <v>0</v>
      </c>
      <c r="N615" s="29">
        <v>2803.4879900000001</v>
      </c>
      <c r="O615" s="29">
        <v>0</v>
      </c>
      <c r="P615" s="29">
        <v>32.6</v>
      </c>
      <c r="Q615" s="29">
        <v>33.700000000000003</v>
      </c>
      <c r="R615" s="29">
        <v>6.7</v>
      </c>
      <c r="S615" s="29">
        <v>9.02</v>
      </c>
      <c r="T615" s="29" t="s">
        <v>51</v>
      </c>
      <c r="U615" s="29" t="s">
        <v>50</v>
      </c>
      <c r="V615" s="29" t="s">
        <v>50</v>
      </c>
      <c r="W615" s="29" t="s">
        <v>50</v>
      </c>
      <c r="X615" s="29" t="s">
        <v>50</v>
      </c>
      <c r="Y615" s="29" t="s">
        <v>50</v>
      </c>
      <c r="Z615" s="29" t="s">
        <v>50</v>
      </c>
      <c r="AA615" s="29" t="s">
        <v>50</v>
      </c>
      <c r="AB615" s="29" t="s">
        <v>50</v>
      </c>
      <c r="AC615" s="29" t="s">
        <v>50</v>
      </c>
      <c r="AD615" s="29" t="s">
        <v>50</v>
      </c>
      <c r="AE615" s="29" t="s">
        <v>50</v>
      </c>
      <c r="AF615" s="29" t="s">
        <v>50</v>
      </c>
      <c r="AG615" s="29">
        <v>5.25</v>
      </c>
      <c r="AH615" s="29">
        <v>9.31</v>
      </c>
      <c r="AI615" s="29">
        <v>0</v>
      </c>
      <c r="AJ615" s="29">
        <v>5.6039999999999996E-3</v>
      </c>
      <c r="AK615" s="29">
        <v>1.2779999999999999E-4</v>
      </c>
      <c r="AL615" s="29">
        <v>8.1180000000000002E-2</v>
      </c>
      <c r="AM615" s="29">
        <v>4.25</v>
      </c>
      <c r="AN615" s="29">
        <v>45</v>
      </c>
      <c r="AO615" s="29">
        <v>30.3</v>
      </c>
      <c r="AP615" s="29">
        <v>36.200000000000003</v>
      </c>
      <c r="AQ615" s="29">
        <v>34.200000000000003</v>
      </c>
      <c r="AR615" s="29">
        <v>30.8</v>
      </c>
      <c r="AS615" s="29">
        <v>32.200000000000003</v>
      </c>
      <c r="AT615" s="29">
        <v>33.700000000000003</v>
      </c>
      <c r="AU615" s="29">
        <v>35.799999999999997</v>
      </c>
      <c r="AV615" s="29">
        <v>36.6</v>
      </c>
      <c r="AW615" s="29">
        <v>31.4</v>
      </c>
      <c r="AX615" s="29">
        <v>29.4</v>
      </c>
      <c r="AY615" s="29">
        <f t="shared" si="19"/>
        <v>1.0195479535736105</v>
      </c>
      <c r="AZ615" s="29">
        <f t="shared" si="18"/>
        <v>0.58765817612703142</v>
      </c>
    </row>
    <row r="616" spans="1:52" x14ac:dyDescent="0.2">
      <c r="A616" s="47" t="s">
        <v>56</v>
      </c>
      <c r="B616" s="29" t="s">
        <v>703</v>
      </c>
      <c r="C616" s="29" t="s">
        <v>3148</v>
      </c>
      <c r="D616" s="29" t="s">
        <v>3149</v>
      </c>
      <c r="E616" s="29" t="s">
        <v>3150</v>
      </c>
      <c r="F616" s="29">
        <v>0.43744</v>
      </c>
      <c r="G616" s="29">
        <v>3.9282400000000002E-2</v>
      </c>
      <c r="H616" s="29">
        <v>1</v>
      </c>
      <c r="I616" s="29">
        <v>1</v>
      </c>
      <c r="J616" s="29">
        <v>1</v>
      </c>
      <c r="K616" s="29" t="s">
        <v>702</v>
      </c>
      <c r="L616" s="29" t="s">
        <v>3151</v>
      </c>
      <c r="M616" s="29">
        <v>0</v>
      </c>
      <c r="N616" s="29">
        <v>1629.9447</v>
      </c>
      <c r="O616" s="29">
        <v>0</v>
      </c>
      <c r="P616" s="29" t="s">
        <v>51</v>
      </c>
      <c r="Q616" s="29" t="s">
        <v>51</v>
      </c>
      <c r="R616" s="29" t="s">
        <v>51</v>
      </c>
      <c r="S616" s="29" t="s">
        <v>51</v>
      </c>
      <c r="T616" s="29" t="s">
        <v>982</v>
      </c>
      <c r="U616" s="29" t="s">
        <v>56</v>
      </c>
      <c r="V616" s="29" t="s">
        <v>56</v>
      </c>
      <c r="W616" s="29" t="s">
        <v>56</v>
      </c>
      <c r="X616" s="29" t="s">
        <v>56</v>
      </c>
      <c r="Y616" s="29" t="s">
        <v>56</v>
      </c>
      <c r="Z616" s="29" t="s">
        <v>56</v>
      </c>
      <c r="AA616" s="29" t="s">
        <v>56</v>
      </c>
      <c r="AB616" s="29" t="s">
        <v>56</v>
      </c>
      <c r="AC616" s="29" t="s">
        <v>56</v>
      </c>
      <c r="AD616" s="29" t="s">
        <v>56</v>
      </c>
      <c r="AE616" s="29" t="s">
        <v>56</v>
      </c>
      <c r="AF616" s="29" t="s">
        <v>973</v>
      </c>
      <c r="AG616" s="29">
        <v>-14.53</v>
      </c>
      <c r="AH616" s="29" t="s">
        <v>51</v>
      </c>
      <c r="AI616" s="29">
        <v>1.265E-2</v>
      </c>
      <c r="AJ616" s="29" t="s">
        <v>51</v>
      </c>
      <c r="AK616" s="29">
        <v>0.1837</v>
      </c>
      <c r="AL616" s="29" t="s">
        <v>51</v>
      </c>
      <c r="AM616" s="29" t="s">
        <v>51</v>
      </c>
      <c r="AN616" s="29">
        <v>7</v>
      </c>
      <c r="AO616" s="29" t="s">
        <v>51</v>
      </c>
      <c r="AP616" s="29" t="s">
        <v>51</v>
      </c>
      <c r="AQ616" s="29" t="s">
        <v>51</v>
      </c>
      <c r="AR616" s="29" t="s">
        <v>51</v>
      </c>
      <c r="AS616" s="29" t="s">
        <v>51</v>
      </c>
      <c r="AT616" s="29" t="s">
        <v>51</v>
      </c>
      <c r="AU616" s="29" t="s">
        <v>51</v>
      </c>
      <c r="AV616" s="29" t="s">
        <v>51</v>
      </c>
      <c r="AW616" s="29" t="s">
        <v>51</v>
      </c>
      <c r="AX616" s="29" t="s">
        <v>51</v>
      </c>
      <c r="AY616" s="29" t="e">
        <f t="shared" si="19"/>
        <v>#DIV/0!</v>
      </c>
      <c r="AZ616" s="29" t="e">
        <f t="shared" si="18"/>
        <v>#DIV/0!</v>
      </c>
    </row>
    <row r="617" spans="1:52" x14ac:dyDescent="0.2">
      <c r="A617" s="47" t="s">
        <v>50</v>
      </c>
      <c r="B617" s="29" t="s">
        <v>705</v>
      </c>
      <c r="C617" s="29" t="s">
        <v>3152</v>
      </c>
      <c r="D617" s="29" t="s">
        <v>2274</v>
      </c>
      <c r="E617" s="29" t="s">
        <v>3153</v>
      </c>
      <c r="F617" s="29">
        <v>5.2991400000000004E-4</v>
      </c>
      <c r="G617" s="29">
        <v>0</v>
      </c>
      <c r="H617" s="29">
        <v>1</v>
      </c>
      <c r="I617" s="29">
        <v>5</v>
      </c>
      <c r="J617" s="29">
        <v>4</v>
      </c>
      <c r="K617" s="29" t="s">
        <v>704</v>
      </c>
      <c r="L617" s="29" t="s">
        <v>3154</v>
      </c>
      <c r="M617" s="29">
        <v>0</v>
      </c>
      <c r="N617" s="29">
        <v>3486.8252499999999</v>
      </c>
      <c r="O617" s="29">
        <v>0</v>
      </c>
      <c r="P617" s="29">
        <v>65.900000000000006</v>
      </c>
      <c r="Q617" s="29">
        <v>64</v>
      </c>
      <c r="R617" s="29">
        <v>6.27</v>
      </c>
      <c r="S617" s="29">
        <v>13.67</v>
      </c>
      <c r="T617" s="29" t="s">
        <v>51</v>
      </c>
      <c r="U617" s="29" t="s">
        <v>50</v>
      </c>
      <c r="V617" s="29" t="s">
        <v>50</v>
      </c>
      <c r="W617" s="29" t="s">
        <v>50</v>
      </c>
      <c r="X617" s="29" t="s">
        <v>50</v>
      </c>
      <c r="Y617" s="29" t="s">
        <v>50</v>
      </c>
      <c r="Z617" s="29" t="s">
        <v>50</v>
      </c>
      <c r="AA617" s="29" t="s">
        <v>50</v>
      </c>
      <c r="AB617" s="29" t="s">
        <v>50</v>
      </c>
      <c r="AC617" s="29" t="s">
        <v>50</v>
      </c>
      <c r="AD617" s="29" t="s">
        <v>50</v>
      </c>
      <c r="AE617" s="29" t="s">
        <v>50</v>
      </c>
      <c r="AF617" s="29" t="s">
        <v>50</v>
      </c>
      <c r="AG617" s="29">
        <v>1.74</v>
      </c>
      <c r="AH617" s="29">
        <v>1.74</v>
      </c>
      <c r="AI617" s="29">
        <v>0</v>
      </c>
      <c r="AJ617" s="29">
        <v>2.1880000000000001E-4</v>
      </c>
      <c r="AK617" s="29">
        <v>9.6379999999999995E-5</v>
      </c>
      <c r="AL617" s="29">
        <v>2.761E-3</v>
      </c>
      <c r="AM617" s="29">
        <v>5.03</v>
      </c>
      <c r="AN617" s="29">
        <v>12</v>
      </c>
      <c r="AO617" s="29">
        <v>59.2</v>
      </c>
      <c r="AP617" s="29">
        <v>58.6</v>
      </c>
      <c r="AQ617" s="29">
        <v>65.5</v>
      </c>
      <c r="AR617" s="29">
        <v>67.099999999999994</v>
      </c>
      <c r="AS617" s="29">
        <v>66.400000000000006</v>
      </c>
      <c r="AT617" s="29">
        <v>54.1</v>
      </c>
      <c r="AU617" s="29">
        <v>75.900000000000006</v>
      </c>
      <c r="AV617" s="29">
        <v>74.3</v>
      </c>
      <c r="AW617" s="29">
        <v>64</v>
      </c>
      <c r="AX617" s="29">
        <v>62.1</v>
      </c>
      <c r="AY617" s="29">
        <f t="shared" si="19"/>
        <v>1.042929292929293</v>
      </c>
      <c r="AZ617" s="29">
        <f t="shared" si="18"/>
        <v>0.57305071830417309</v>
      </c>
    </row>
    <row r="618" spans="1:52" x14ac:dyDescent="0.2">
      <c r="A618" s="47" t="s">
        <v>50</v>
      </c>
      <c r="B618" s="29" t="s">
        <v>707</v>
      </c>
      <c r="C618" s="29" t="s">
        <v>3155</v>
      </c>
      <c r="D618" s="29" t="s">
        <v>3156</v>
      </c>
      <c r="E618" s="29" t="s">
        <v>3157</v>
      </c>
      <c r="F618" s="29">
        <v>1.5867999999999999E-4</v>
      </c>
      <c r="G618" s="29">
        <v>0</v>
      </c>
      <c r="H618" s="29">
        <v>1</v>
      </c>
      <c r="I618" s="29">
        <v>1</v>
      </c>
      <c r="J618" s="29">
        <v>1</v>
      </c>
      <c r="K618" s="29" t="s">
        <v>706</v>
      </c>
      <c r="L618" s="29" t="s">
        <v>3158</v>
      </c>
      <c r="M618" s="29">
        <v>0</v>
      </c>
      <c r="N618" s="29">
        <v>3439.80456</v>
      </c>
      <c r="O618" s="29">
        <v>0</v>
      </c>
      <c r="P618" s="29">
        <v>12.5</v>
      </c>
      <c r="Q618" s="29">
        <v>16</v>
      </c>
      <c r="R618" s="29">
        <v>21.05</v>
      </c>
      <c r="S618" s="29">
        <v>16.97</v>
      </c>
      <c r="T618" s="29" t="s">
        <v>51</v>
      </c>
      <c r="U618" s="29" t="s">
        <v>50</v>
      </c>
      <c r="V618" s="29" t="s">
        <v>50</v>
      </c>
      <c r="W618" s="29" t="s">
        <v>50</v>
      </c>
      <c r="X618" s="29" t="s">
        <v>50</v>
      </c>
      <c r="Y618" s="29" t="s">
        <v>50</v>
      </c>
      <c r="Z618" s="29" t="s">
        <v>50</v>
      </c>
      <c r="AA618" s="29" t="s">
        <v>50</v>
      </c>
      <c r="AB618" s="29" t="s">
        <v>50</v>
      </c>
      <c r="AC618" s="29" t="s">
        <v>50</v>
      </c>
      <c r="AD618" s="29" t="s">
        <v>50</v>
      </c>
      <c r="AE618" s="29" t="s">
        <v>50</v>
      </c>
      <c r="AF618" s="29" t="s">
        <v>973</v>
      </c>
      <c r="AG618" s="29">
        <v>-1.29</v>
      </c>
      <c r="AH618" s="29" t="s">
        <v>51</v>
      </c>
      <c r="AI618" s="29">
        <v>0</v>
      </c>
      <c r="AJ618" s="29" t="s">
        <v>51</v>
      </c>
      <c r="AK618" s="29">
        <v>2.499E-5</v>
      </c>
      <c r="AL618" s="29" t="s">
        <v>51</v>
      </c>
      <c r="AM618" s="29" t="s">
        <v>51</v>
      </c>
      <c r="AN618" s="29">
        <v>8</v>
      </c>
      <c r="AO618" s="29">
        <v>14.6</v>
      </c>
      <c r="AP618" s="29">
        <v>11.5</v>
      </c>
      <c r="AQ618" s="29">
        <v>18.7</v>
      </c>
      <c r="AR618" s="29">
        <v>12.8</v>
      </c>
      <c r="AS618" s="29">
        <v>12.1</v>
      </c>
      <c r="AT618" s="29">
        <v>16.100000000000001</v>
      </c>
      <c r="AU618" s="29">
        <v>11.5</v>
      </c>
      <c r="AV618" s="29">
        <v>12.6</v>
      </c>
      <c r="AW618" s="29">
        <v>17.399999999999999</v>
      </c>
      <c r="AX618" s="29">
        <v>16</v>
      </c>
      <c r="AY618" s="29">
        <f t="shared" si="19"/>
        <v>1.0559540889526544</v>
      </c>
      <c r="AZ618" s="29">
        <f t="shared" si="18"/>
        <v>0.70358255119876745</v>
      </c>
    </row>
    <row r="619" spans="1:52" x14ac:dyDescent="0.2">
      <c r="A619" s="47" t="s">
        <v>50</v>
      </c>
      <c r="B619" s="29" t="s">
        <v>709</v>
      </c>
      <c r="C619" s="29" t="s">
        <v>3159</v>
      </c>
      <c r="D619" s="29" t="s">
        <v>3160</v>
      </c>
      <c r="E619" s="29" t="s">
        <v>3161</v>
      </c>
      <c r="F619" s="29">
        <v>6.9054300000000002E-7</v>
      </c>
      <c r="G619" s="29">
        <v>0</v>
      </c>
      <c r="H619" s="29">
        <v>1</v>
      </c>
      <c r="I619" s="29">
        <v>1</v>
      </c>
      <c r="J619" s="29">
        <v>4</v>
      </c>
      <c r="K619" s="29" t="s">
        <v>708</v>
      </c>
      <c r="L619" s="29" t="s">
        <v>3162</v>
      </c>
      <c r="M619" s="29">
        <v>0</v>
      </c>
      <c r="N619" s="29">
        <v>2570.3826199999999</v>
      </c>
      <c r="O619" s="29">
        <v>0</v>
      </c>
      <c r="P619" s="29">
        <v>117.6</v>
      </c>
      <c r="Q619" s="29">
        <v>124.6</v>
      </c>
      <c r="R619" s="29">
        <v>9.42</v>
      </c>
      <c r="S619" s="29">
        <v>7.26</v>
      </c>
      <c r="T619" s="29" t="s">
        <v>51</v>
      </c>
      <c r="U619" s="29" t="s">
        <v>50</v>
      </c>
      <c r="V619" s="29" t="s">
        <v>50</v>
      </c>
      <c r="W619" s="29" t="s">
        <v>50</v>
      </c>
      <c r="X619" s="29" t="s">
        <v>50</v>
      </c>
      <c r="Y619" s="29" t="s">
        <v>50</v>
      </c>
      <c r="Z619" s="29" t="s">
        <v>50</v>
      </c>
      <c r="AA619" s="29" t="s">
        <v>50</v>
      </c>
      <c r="AB619" s="29" t="s">
        <v>50</v>
      </c>
      <c r="AC619" s="29" t="s">
        <v>50</v>
      </c>
      <c r="AD619" s="29" t="s">
        <v>50</v>
      </c>
      <c r="AE619" s="29" t="s">
        <v>50</v>
      </c>
      <c r="AF619" s="29" t="s">
        <v>50</v>
      </c>
      <c r="AG619" s="29">
        <v>1.8</v>
      </c>
      <c r="AH619" s="29">
        <v>3.34</v>
      </c>
      <c r="AI619" s="29">
        <v>0</v>
      </c>
      <c r="AJ619" s="29">
        <v>0</v>
      </c>
      <c r="AK619" s="29">
        <v>6.5600000000000005E-7</v>
      </c>
      <c r="AL619" s="29">
        <v>1.2139999999999999E-6</v>
      </c>
      <c r="AM619" s="29">
        <v>6.14</v>
      </c>
      <c r="AN619" s="29">
        <v>35</v>
      </c>
      <c r="AO619" s="29">
        <v>115.6</v>
      </c>
      <c r="AP619" s="29">
        <v>131.1</v>
      </c>
      <c r="AQ619" s="29">
        <v>119.6</v>
      </c>
      <c r="AR619" s="29">
        <v>108.2</v>
      </c>
      <c r="AS619" s="29">
        <v>101</v>
      </c>
      <c r="AT619" s="29">
        <v>124.6</v>
      </c>
      <c r="AU619" s="29">
        <v>135.4</v>
      </c>
      <c r="AV619" s="29">
        <v>120.8</v>
      </c>
      <c r="AW619" s="29">
        <v>115.5</v>
      </c>
      <c r="AX619" s="29">
        <v>136.6</v>
      </c>
      <c r="AY619" s="29">
        <f t="shared" si="19"/>
        <v>1.0997393570807994</v>
      </c>
      <c r="AZ619" s="29">
        <f t="shared" si="18"/>
        <v>0.13654416953308166</v>
      </c>
    </row>
    <row r="620" spans="1:52" x14ac:dyDescent="0.2">
      <c r="A620" s="47" t="s">
        <v>50</v>
      </c>
      <c r="B620" s="29" t="s">
        <v>709</v>
      </c>
      <c r="C620" s="29" t="s">
        <v>3159</v>
      </c>
      <c r="D620" s="29" t="s">
        <v>3163</v>
      </c>
      <c r="E620" s="29" t="s">
        <v>3164</v>
      </c>
      <c r="F620" s="29">
        <v>4.6184200000000003E-8</v>
      </c>
      <c r="G620" s="29">
        <v>0</v>
      </c>
      <c r="H620" s="29">
        <v>1</v>
      </c>
      <c r="I620" s="29">
        <v>1</v>
      </c>
      <c r="J620" s="29">
        <v>2</v>
      </c>
      <c r="K620" s="29" t="s">
        <v>708</v>
      </c>
      <c r="L620" s="29" t="s">
        <v>3162</v>
      </c>
      <c r="M620" s="29">
        <v>0</v>
      </c>
      <c r="N620" s="29">
        <v>2586.3775300000002</v>
      </c>
      <c r="O620" s="29">
        <v>0</v>
      </c>
      <c r="P620" s="29">
        <v>313.60000000000002</v>
      </c>
      <c r="Q620" s="29">
        <v>315.3</v>
      </c>
      <c r="R620" s="29">
        <v>6.45</v>
      </c>
      <c r="S620" s="29">
        <v>8.9600000000000009</v>
      </c>
      <c r="T620" s="29" t="s">
        <v>51</v>
      </c>
      <c r="U620" s="29" t="s">
        <v>50</v>
      </c>
      <c r="V620" s="29" t="s">
        <v>50</v>
      </c>
      <c r="W620" s="29" t="s">
        <v>50</v>
      </c>
      <c r="X620" s="29" t="s">
        <v>50</v>
      </c>
      <c r="Y620" s="29" t="s">
        <v>50</v>
      </c>
      <c r="Z620" s="29" t="s">
        <v>50</v>
      </c>
      <c r="AA620" s="29" t="s">
        <v>50</v>
      </c>
      <c r="AB620" s="29" t="s">
        <v>50</v>
      </c>
      <c r="AC620" s="29" t="s">
        <v>50</v>
      </c>
      <c r="AD620" s="29" t="s">
        <v>50</v>
      </c>
      <c r="AE620" s="29" t="s">
        <v>50</v>
      </c>
      <c r="AF620" s="29" t="s">
        <v>50</v>
      </c>
      <c r="AG620" s="29">
        <v>3.01</v>
      </c>
      <c r="AH620" s="29">
        <v>3.01</v>
      </c>
      <c r="AI620" s="29">
        <v>0</v>
      </c>
      <c r="AJ620" s="29">
        <v>0</v>
      </c>
      <c r="AK620" s="29">
        <v>2.7419999999999998E-9</v>
      </c>
      <c r="AL620" s="29">
        <v>1.316E-8</v>
      </c>
      <c r="AM620" s="29">
        <v>6.8</v>
      </c>
      <c r="AN620" s="29">
        <v>72</v>
      </c>
      <c r="AO620" s="29">
        <v>307.2</v>
      </c>
      <c r="AP620" s="29">
        <v>295</v>
      </c>
      <c r="AQ620" s="29">
        <v>333</v>
      </c>
      <c r="AR620" s="29">
        <v>352.8</v>
      </c>
      <c r="AS620" s="29">
        <v>311.60000000000002</v>
      </c>
      <c r="AT620" s="29">
        <v>315.3</v>
      </c>
      <c r="AU620" s="29">
        <v>325.3</v>
      </c>
      <c r="AV620" s="29">
        <v>319.10000000000002</v>
      </c>
      <c r="AW620" s="29">
        <v>281.60000000000002</v>
      </c>
      <c r="AX620" s="29">
        <v>263.39999999999998</v>
      </c>
      <c r="AY620" s="29">
        <f t="shared" si="19"/>
        <v>0.94067266816704209</v>
      </c>
      <c r="AZ620" s="29">
        <f t="shared" si="18"/>
        <v>0.36049116613747961</v>
      </c>
    </row>
    <row r="621" spans="1:52" x14ac:dyDescent="0.2">
      <c r="A621" s="47" t="s">
        <v>56</v>
      </c>
      <c r="B621" s="29" t="s">
        <v>711</v>
      </c>
      <c r="C621" s="29" t="s">
        <v>3165</v>
      </c>
      <c r="D621" s="29" t="s">
        <v>966</v>
      </c>
      <c r="E621" s="29" t="s">
        <v>3166</v>
      </c>
      <c r="F621" s="29">
        <v>0.22264300000000001</v>
      </c>
      <c r="G621" s="29">
        <v>1.63167E-2</v>
      </c>
      <c r="H621" s="29">
        <v>1</v>
      </c>
      <c r="I621" s="29">
        <v>1</v>
      </c>
      <c r="J621" s="29">
        <v>4</v>
      </c>
      <c r="K621" s="29" t="s">
        <v>710</v>
      </c>
      <c r="L621" s="29" t="s">
        <v>3167</v>
      </c>
      <c r="M621" s="29">
        <v>0</v>
      </c>
      <c r="N621" s="29">
        <v>1427.87833</v>
      </c>
      <c r="O621" s="29">
        <v>0</v>
      </c>
      <c r="P621" s="29">
        <v>494.5</v>
      </c>
      <c r="Q621" s="29">
        <v>458.7</v>
      </c>
      <c r="R621" s="29">
        <v>3.11</v>
      </c>
      <c r="S621" s="29">
        <v>3.46</v>
      </c>
      <c r="T621" s="29" t="s">
        <v>51</v>
      </c>
      <c r="U621" s="29" t="s">
        <v>50</v>
      </c>
      <c r="V621" s="29" t="s">
        <v>50</v>
      </c>
      <c r="W621" s="29" t="s">
        <v>50</v>
      </c>
      <c r="X621" s="29" t="s">
        <v>50</v>
      </c>
      <c r="Y621" s="29" t="s">
        <v>50</v>
      </c>
      <c r="Z621" s="29" t="s">
        <v>50</v>
      </c>
      <c r="AA621" s="29" t="s">
        <v>50</v>
      </c>
      <c r="AB621" s="29" t="s">
        <v>50</v>
      </c>
      <c r="AC621" s="29" t="s">
        <v>50</v>
      </c>
      <c r="AD621" s="29" t="s">
        <v>50</v>
      </c>
      <c r="AE621" s="29" t="s">
        <v>973</v>
      </c>
      <c r="AF621" s="29" t="s">
        <v>50</v>
      </c>
      <c r="AG621" s="29" t="s">
        <v>51</v>
      </c>
      <c r="AH621" s="29">
        <v>-1.37</v>
      </c>
      <c r="AI621" s="29" t="s">
        <v>51</v>
      </c>
      <c r="AJ621" s="29">
        <v>6.7470000000000004E-3</v>
      </c>
      <c r="AK621" s="29" t="s">
        <v>51</v>
      </c>
      <c r="AL621" s="29">
        <v>0.1018</v>
      </c>
      <c r="AM621" s="29">
        <v>3.14</v>
      </c>
      <c r="AN621" s="29" t="s">
        <v>51</v>
      </c>
      <c r="AO621" s="29">
        <v>498.6</v>
      </c>
      <c r="AP621" s="29">
        <v>511.8</v>
      </c>
      <c r="AQ621" s="29">
        <v>498.2</v>
      </c>
      <c r="AR621" s="29">
        <v>490.9</v>
      </c>
      <c r="AS621" s="29">
        <v>483.8</v>
      </c>
      <c r="AT621" s="29">
        <v>463.9</v>
      </c>
      <c r="AU621" s="29">
        <v>486.6</v>
      </c>
      <c r="AV621" s="29">
        <v>443.1</v>
      </c>
      <c r="AW621" s="29">
        <v>455.4</v>
      </c>
      <c r="AX621" s="29">
        <v>458.7</v>
      </c>
      <c r="AY621" s="29">
        <f t="shared" si="19"/>
        <v>0.92928764144485154</v>
      </c>
      <c r="AZ621" s="29">
        <f t="shared" si="18"/>
        <v>3.0241126826783147E-3</v>
      </c>
    </row>
    <row r="622" spans="1:52" x14ac:dyDescent="0.2">
      <c r="A622" s="47" t="s">
        <v>56</v>
      </c>
      <c r="B622" s="29" t="s">
        <v>713</v>
      </c>
      <c r="C622" s="29" t="s">
        <v>3168</v>
      </c>
      <c r="D622" s="29" t="s">
        <v>3169</v>
      </c>
      <c r="E622" s="29" t="s">
        <v>3170</v>
      </c>
      <c r="F622" s="29">
        <v>0.335619</v>
      </c>
      <c r="G622" s="29">
        <v>2.6665000000000001E-2</v>
      </c>
      <c r="H622" s="29">
        <v>1</v>
      </c>
      <c r="I622" s="29">
        <v>1</v>
      </c>
      <c r="J622" s="29">
        <v>1</v>
      </c>
      <c r="K622" s="29" t="s">
        <v>712</v>
      </c>
      <c r="L622" s="29" t="s">
        <v>3171</v>
      </c>
      <c r="M622" s="29">
        <v>0</v>
      </c>
      <c r="N622" s="29">
        <v>2259.2173899999998</v>
      </c>
      <c r="O622" s="29">
        <v>0</v>
      </c>
      <c r="P622" s="29" t="s">
        <v>51</v>
      </c>
      <c r="Q622" s="29" t="s">
        <v>51</v>
      </c>
      <c r="R622" s="29" t="s">
        <v>51</v>
      </c>
      <c r="S622" s="29" t="s">
        <v>51</v>
      </c>
      <c r="T622" s="29" t="s">
        <v>982</v>
      </c>
      <c r="U622" s="29" t="s">
        <v>50</v>
      </c>
      <c r="V622" s="29" t="s">
        <v>50</v>
      </c>
      <c r="W622" s="29" t="s">
        <v>50</v>
      </c>
      <c r="X622" s="29" t="s">
        <v>50</v>
      </c>
      <c r="Y622" s="29" t="s">
        <v>50</v>
      </c>
      <c r="Z622" s="29" t="s">
        <v>50</v>
      </c>
      <c r="AA622" s="29" t="s">
        <v>50</v>
      </c>
      <c r="AB622" s="29" t="s">
        <v>50</v>
      </c>
      <c r="AC622" s="29" t="s">
        <v>50</v>
      </c>
      <c r="AD622" s="29" t="s">
        <v>50</v>
      </c>
      <c r="AE622" s="29" t="s">
        <v>50</v>
      </c>
      <c r="AF622" s="29" t="s">
        <v>973</v>
      </c>
      <c r="AG622" s="29">
        <v>-9.36</v>
      </c>
      <c r="AH622" s="29" t="s">
        <v>51</v>
      </c>
      <c r="AI622" s="29">
        <v>8.5839999999999996E-3</v>
      </c>
      <c r="AJ622" s="29" t="s">
        <v>51</v>
      </c>
      <c r="AK622" s="29">
        <v>0.13669999999999999</v>
      </c>
      <c r="AL622" s="29" t="s">
        <v>51</v>
      </c>
      <c r="AM622" s="29" t="s">
        <v>51</v>
      </c>
      <c r="AN622" s="29">
        <v>2</v>
      </c>
      <c r="AO622" s="29" t="s">
        <v>51</v>
      </c>
      <c r="AP622" s="29" t="s">
        <v>51</v>
      </c>
      <c r="AQ622" s="29" t="s">
        <v>51</v>
      </c>
      <c r="AR622" s="29" t="s">
        <v>51</v>
      </c>
      <c r="AS622" s="29" t="s">
        <v>51</v>
      </c>
      <c r="AT622" s="29" t="s">
        <v>51</v>
      </c>
      <c r="AU622" s="29" t="s">
        <v>51</v>
      </c>
      <c r="AV622" s="29" t="s">
        <v>51</v>
      </c>
      <c r="AW622" s="29" t="s">
        <v>51</v>
      </c>
      <c r="AX622" s="29" t="s">
        <v>51</v>
      </c>
      <c r="AY622" s="29" t="e">
        <f t="shared" si="19"/>
        <v>#DIV/0!</v>
      </c>
      <c r="AZ622" s="29" t="e">
        <f t="shared" si="18"/>
        <v>#DIV/0!</v>
      </c>
    </row>
    <row r="623" spans="1:52" x14ac:dyDescent="0.2">
      <c r="A623" s="47" t="s">
        <v>50</v>
      </c>
      <c r="B623" s="29" t="s">
        <v>713</v>
      </c>
      <c r="C623" s="29" t="s">
        <v>3168</v>
      </c>
      <c r="D623" s="29" t="s">
        <v>3172</v>
      </c>
      <c r="E623" s="29" t="s">
        <v>3173</v>
      </c>
      <c r="F623" s="29">
        <v>9.7037700000000005E-2</v>
      </c>
      <c r="G623" s="29">
        <v>6.9937200000000001E-3</v>
      </c>
      <c r="H623" s="29">
        <v>1</v>
      </c>
      <c r="I623" s="29">
        <v>1</v>
      </c>
      <c r="J623" s="29">
        <v>1</v>
      </c>
      <c r="K623" s="29" t="s">
        <v>712</v>
      </c>
      <c r="L623" s="29" t="s">
        <v>3171</v>
      </c>
      <c r="M623" s="29">
        <v>0</v>
      </c>
      <c r="N623" s="29">
        <v>2277.1803399999999</v>
      </c>
      <c r="O623" s="29">
        <v>0</v>
      </c>
      <c r="P623" s="29" t="s">
        <v>51</v>
      </c>
      <c r="Q623" s="29" t="s">
        <v>51</v>
      </c>
      <c r="R623" s="29" t="s">
        <v>51</v>
      </c>
      <c r="S623" s="29" t="s">
        <v>51</v>
      </c>
      <c r="T623" s="29" t="s">
        <v>982</v>
      </c>
      <c r="U623" s="29" t="s">
        <v>50</v>
      </c>
      <c r="V623" s="29" t="s">
        <v>50</v>
      </c>
      <c r="W623" s="29" t="s">
        <v>50</v>
      </c>
      <c r="X623" s="29" t="s">
        <v>50</v>
      </c>
      <c r="Y623" s="29" t="s">
        <v>50</v>
      </c>
      <c r="Z623" s="29" t="s">
        <v>50</v>
      </c>
      <c r="AA623" s="29" t="s">
        <v>50</v>
      </c>
      <c r="AB623" s="29" t="s">
        <v>50</v>
      </c>
      <c r="AC623" s="29" t="s">
        <v>50</v>
      </c>
      <c r="AD623" s="29" t="s">
        <v>50</v>
      </c>
      <c r="AE623" s="29" t="s">
        <v>50</v>
      </c>
      <c r="AF623" s="29" t="s">
        <v>973</v>
      </c>
      <c r="AG623" s="29">
        <v>-10.88</v>
      </c>
      <c r="AH623" s="29" t="s">
        <v>51</v>
      </c>
      <c r="AI623" s="29">
        <v>2.1320000000000002E-3</v>
      </c>
      <c r="AJ623" s="29" t="s">
        <v>51</v>
      </c>
      <c r="AK623" s="29">
        <v>3.2530000000000003E-2</v>
      </c>
      <c r="AL623" s="29" t="s">
        <v>51</v>
      </c>
      <c r="AM623" s="29" t="s">
        <v>51</v>
      </c>
      <c r="AN623" s="29">
        <v>8</v>
      </c>
      <c r="AO623" s="29" t="s">
        <v>51</v>
      </c>
      <c r="AP623" s="29" t="s">
        <v>51</v>
      </c>
      <c r="AQ623" s="29" t="s">
        <v>51</v>
      </c>
      <c r="AR623" s="29" t="s">
        <v>51</v>
      </c>
      <c r="AS623" s="29" t="s">
        <v>51</v>
      </c>
      <c r="AT623" s="29" t="s">
        <v>51</v>
      </c>
      <c r="AU623" s="29" t="s">
        <v>51</v>
      </c>
      <c r="AV623" s="29" t="s">
        <v>51</v>
      </c>
      <c r="AW623" s="29" t="s">
        <v>51</v>
      </c>
      <c r="AX623" s="29" t="s">
        <v>51</v>
      </c>
      <c r="AY623" s="29" t="e">
        <f t="shared" si="19"/>
        <v>#DIV/0!</v>
      </c>
      <c r="AZ623" s="29" t="e">
        <f t="shared" si="18"/>
        <v>#DIV/0!</v>
      </c>
    </row>
    <row r="624" spans="1:52" x14ac:dyDescent="0.2">
      <c r="A624" s="47" t="s">
        <v>56</v>
      </c>
      <c r="B624" s="29" t="s">
        <v>715</v>
      </c>
      <c r="C624" s="29" t="s">
        <v>3174</v>
      </c>
      <c r="D624" s="29" t="s">
        <v>3175</v>
      </c>
      <c r="E624" s="29" t="s">
        <v>3176</v>
      </c>
      <c r="F624" s="29">
        <v>0.424595</v>
      </c>
      <c r="G624" s="29">
        <v>3.7470200000000002E-2</v>
      </c>
      <c r="H624" s="29">
        <v>1</v>
      </c>
      <c r="I624" s="29">
        <v>2</v>
      </c>
      <c r="J624" s="29">
        <v>12</v>
      </c>
      <c r="K624" s="29" t="s">
        <v>714</v>
      </c>
      <c r="L624" s="29" t="s">
        <v>3177</v>
      </c>
      <c r="M624" s="29">
        <v>1</v>
      </c>
      <c r="N624" s="29">
        <v>2271.26838</v>
      </c>
      <c r="O624" s="29">
        <v>0</v>
      </c>
      <c r="P624" s="29">
        <v>701.9</v>
      </c>
      <c r="Q624" s="29">
        <v>690.7</v>
      </c>
      <c r="R624" s="29">
        <v>9.61</v>
      </c>
      <c r="S624" s="29">
        <v>6.49</v>
      </c>
      <c r="T624" s="29" t="s">
        <v>51</v>
      </c>
      <c r="U624" s="29" t="s">
        <v>56</v>
      </c>
      <c r="V624" s="29" t="s">
        <v>56</v>
      </c>
      <c r="W624" s="29" t="s">
        <v>56</v>
      </c>
      <c r="X624" s="29" t="s">
        <v>56</v>
      </c>
      <c r="Y624" s="29" t="s">
        <v>56</v>
      </c>
      <c r="Z624" s="29" t="s">
        <v>56</v>
      </c>
      <c r="AA624" s="29" t="s">
        <v>56</v>
      </c>
      <c r="AB624" s="29" t="s">
        <v>56</v>
      </c>
      <c r="AC624" s="29" t="s">
        <v>56</v>
      </c>
      <c r="AD624" s="29" t="s">
        <v>56</v>
      </c>
      <c r="AE624" s="29" t="s">
        <v>56</v>
      </c>
      <c r="AF624" s="29" t="s">
        <v>56</v>
      </c>
      <c r="AG624" s="29">
        <v>6.9</v>
      </c>
      <c r="AH624" s="29">
        <v>6.9</v>
      </c>
      <c r="AI624" s="29">
        <v>1.21E-2</v>
      </c>
      <c r="AJ624" s="29">
        <v>4.8559999999999999E-2</v>
      </c>
      <c r="AK624" s="29">
        <v>0.17799999999999999</v>
      </c>
      <c r="AL624" s="29">
        <v>0.54600000000000004</v>
      </c>
      <c r="AM624" s="29">
        <v>3.99</v>
      </c>
      <c r="AN624" s="29">
        <v>12</v>
      </c>
      <c r="AO624" s="29">
        <v>716.2</v>
      </c>
      <c r="AP624" s="29">
        <v>646</v>
      </c>
      <c r="AQ624" s="29">
        <v>694</v>
      </c>
      <c r="AR624" s="29">
        <v>594.70000000000005</v>
      </c>
      <c r="AS624" s="29">
        <v>709.9</v>
      </c>
      <c r="AT624" s="29">
        <v>624.4</v>
      </c>
      <c r="AU624" s="29">
        <v>664.8</v>
      </c>
      <c r="AV624" s="29">
        <v>690.7</v>
      </c>
      <c r="AW624" s="29">
        <v>739.2</v>
      </c>
      <c r="AX624" s="29">
        <v>715.3</v>
      </c>
      <c r="AY624" s="29">
        <f t="shared" si="19"/>
        <v>1.0218995477267316</v>
      </c>
      <c r="AZ624" s="29">
        <f t="shared" si="18"/>
        <v>0.71700042616005</v>
      </c>
    </row>
    <row r="625" spans="1:52" x14ac:dyDescent="0.2">
      <c r="A625" s="47" t="s">
        <v>56</v>
      </c>
      <c r="B625" s="29" t="s">
        <v>717</v>
      </c>
      <c r="C625" s="29" t="s">
        <v>3178</v>
      </c>
      <c r="D625" s="29" t="s">
        <v>3179</v>
      </c>
      <c r="E625" s="29" t="s">
        <v>3180</v>
      </c>
      <c r="F625" s="29">
        <v>0.192778</v>
      </c>
      <c r="G625" s="29">
        <v>1.393E-2</v>
      </c>
      <c r="H625" s="29">
        <v>1</v>
      </c>
      <c r="I625" s="29">
        <v>1</v>
      </c>
      <c r="J625" s="29">
        <v>1</v>
      </c>
      <c r="K625" s="29" t="s">
        <v>716</v>
      </c>
      <c r="L625" s="29" t="s">
        <v>3181</v>
      </c>
      <c r="M625" s="29">
        <v>0</v>
      </c>
      <c r="N625" s="29">
        <v>1974.9606200000001</v>
      </c>
      <c r="O625" s="29">
        <v>0</v>
      </c>
      <c r="P625" s="29">
        <v>194.5</v>
      </c>
      <c r="Q625" s="29">
        <v>193.9</v>
      </c>
      <c r="R625" s="29">
        <v>5.13</v>
      </c>
      <c r="S625" s="29">
        <v>6.05</v>
      </c>
      <c r="T625" s="29" t="s">
        <v>51</v>
      </c>
      <c r="U625" s="29" t="s">
        <v>50</v>
      </c>
      <c r="V625" s="29" t="s">
        <v>50</v>
      </c>
      <c r="W625" s="29" t="s">
        <v>50</v>
      </c>
      <c r="X625" s="29" t="s">
        <v>50</v>
      </c>
      <c r="Y625" s="29" t="s">
        <v>50</v>
      </c>
      <c r="Z625" s="29" t="s">
        <v>50</v>
      </c>
      <c r="AA625" s="29" t="s">
        <v>50</v>
      </c>
      <c r="AB625" s="29" t="s">
        <v>50</v>
      </c>
      <c r="AC625" s="29" t="s">
        <v>50</v>
      </c>
      <c r="AD625" s="29" t="s">
        <v>50</v>
      </c>
      <c r="AE625" s="29" t="s">
        <v>50</v>
      </c>
      <c r="AF625" s="29" t="s">
        <v>973</v>
      </c>
      <c r="AG625" s="29">
        <v>0.54</v>
      </c>
      <c r="AH625" s="29" t="s">
        <v>51</v>
      </c>
      <c r="AI625" s="29">
        <v>4.2519999999999997E-3</v>
      </c>
      <c r="AJ625" s="29" t="s">
        <v>51</v>
      </c>
      <c r="AK625" s="29">
        <v>7.1620000000000003E-2</v>
      </c>
      <c r="AL625" s="29" t="s">
        <v>51</v>
      </c>
      <c r="AM625" s="29" t="s">
        <v>51</v>
      </c>
      <c r="AN625" s="29">
        <v>0</v>
      </c>
      <c r="AO625" s="29">
        <v>197.6</v>
      </c>
      <c r="AP625" s="29">
        <v>191.2</v>
      </c>
      <c r="AQ625" s="29">
        <v>202.2</v>
      </c>
      <c r="AR625" s="29">
        <v>179.8</v>
      </c>
      <c r="AS625" s="29">
        <v>191.4</v>
      </c>
      <c r="AT625" s="29">
        <v>194.4</v>
      </c>
      <c r="AU625" s="29">
        <v>176</v>
      </c>
      <c r="AV625" s="29">
        <v>209</v>
      </c>
      <c r="AW625" s="29">
        <v>193.7</v>
      </c>
      <c r="AX625" s="29">
        <v>193.9</v>
      </c>
      <c r="AY625" s="29">
        <f t="shared" si="19"/>
        <v>1.0049885678653085</v>
      </c>
      <c r="AZ625" s="29">
        <f t="shared" si="18"/>
        <v>0.85454791740244473</v>
      </c>
    </row>
    <row r="626" spans="1:52" x14ac:dyDescent="0.2">
      <c r="A626" s="47" t="s">
        <v>50</v>
      </c>
      <c r="B626" s="29" t="s">
        <v>719</v>
      </c>
      <c r="C626" s="29" t="s">
        <v>3182</v>
      </c>
      <c r="D626" s="29" t="s">
        <v>3183</v>
      </c>
      <c r="E626" s="29" t="s">
        <v>3184</v>
      </c>
      <c r="F626" s="29">
        <v>5.8177800000000003E-4</v>
      </c>
      <c r="G626" s="29">
        <v>0</v>
      </c>
      <c r="H626" s="29">
        <v>1</v>
      </c>
      <c r="I626" s="29">
        <v>3</v>
      </c>
      <c r="J626" s="29">
        <v>7</v>
      </c>
      <c r="K626" s="29" t="s">
        <v>718</v>
      </c>
      <c r="L626" s="29" t="s">
        <v>3185</v>
      </c>
      <c r="M626" s="29">
        <v>0</v>
      </c>
      <c r="N626" s="29">
        <v>2679.4531699999998</v>
      </c>
      <c r="O626" s="29">
        <v>0</v>
      </c>
      <c r="P626" s="29">
        <v>587.70000000000005</v>
      </c>
      <c r="Q626" s="29">
        <v>605.79999999999995</v>
      </c>
      <c r="R626" s="29">
        <v>3.83</v>
      </c>
      <c r="S626" s="29">
        <v>9.74</v>
      </c>
      <c r="T626" s="29" t="s">
        <v>51</v>
      </c>
      <c r="U626" s="29" t="s">
        <v>50</v>
      </c>
      <c r="V626" s="29" t="s">
        <v>50</v>
      </c>
      <c r="W626" s="29" t="s">
        <v>50</v>
      </c>
      <c r="X626" s="29" t="s">
        <v>50</v>
      </c>
      <c r="Y626" s="29" t="s">
        <v>50</v>
      </c>
      <c r="Z626" s="29" t="s">
        <v>50</v>
      </c>
      <c r="AA626" s="29" t="s">
        <v>50</v>
      </c>
      <c r="AB626" s="29" t="s">
        <v>50</v>
      </c>
      <c r="AC626" s="29" t="s">
        <v>50</v>
      </c>
      <c r="AD626" s="29" t="s">
        <v>50</v>
      </c>
      <c r="AE626" s="29" t="s">
        <v>50</v>
      </c>
      <c r="AF626" s="29" t="s">
        <v>50</v>
      </c>
      <c r="AG626" s="29">
        <v>-1.8</v>
      </c>
      <c r="AH626" s="29">
        <v>-1.8</v>
      </c>
      <c r="AI626" s="29">
        <v>0</v>
      </c>
      <c r="AJ626" s="29">
        <v>1.1960000000000001E-5</v>
      </c>
      <c r="AK626" s="29">
        <v>1.066E-4</v>
      </c>
      <c r="AL626" s="29">
        <v>2.6499999999999999E-4</v>
      </c>
      <c r="AM626" s="29">
        <v>4.6100000000000003</v>
      </c>
      <c r="AN626" s="29">
        <v>7</v>
      </c>
      <c r="AO626" s="29">
        <v>591.6</v>
      </c>
      <c r="AP626" s="29">
        <v>557.5</v>
      </c>
      <c r="AQ626" s="29">
        <v>576.29999999999995</v>
      </c>
      <c r="AR626" s="29">
        <v>583.9</v>
      </c>
      <c r="AS626" s="29">
        <v>620.6</v>
      </c>
      <c r="AT626" s="29">
        <v>531.70000000000005</v>
      </c>
      <c r="AU626" s="29">
        <v>578</v>
      </c>
      <c r="AV626" s="29">
        <v>605.79999999999995</v>
      </c>
      <c r="AW626" s="29">
        <v>692.8</v>
      </c>
      <c r="AX626" s="29">
        <v>612.5</v>
      </c>
      <c r="AY626" s="29">
        <f t="shared" si="19"/>
        <v>1.0310249496569852</v>
      </c>
      <c r="AZ626" s="29">
        <f t="shared" si="18"/>
        <v>0.54501546134956858</v>
      </c>
    </row>
    <row r="627" spans="1:52" x14ac:dyDescent="0.2">
      <c r="A627" s="47" t="s">
        <v>56</v>
      </c>
      <c r="B627" s="29" t="s">
        <v>721</v>
      </c>
      <c r="C627" s="29" t="s">
        <v>3186</v>
      </c>
      <c r="D627" s="29" t="s">
        <v>3187</v>
      </c>
      <c r="E627" s="29" t="s">
        <v>3188</v>
      </c>
      <c r="F627" s="29">
        <v>0.166126</v>
      </c>
      <c r="G627" s="29">
        <v>1.19597E-2</v>
      </c>
      <c r="H627" s="29">
        <v>1</v>
      </c>
      <c r="I627" s="29">
        <v>6</v>
      </c>
      <c r="J627" s="29">
        <v>2</v>
      </c>
      <c r="K627" s="29" t="s">
        <v>720</v>
      </c>
      <c r="L627" s="29" t="s">
        <v>3189</v>
      </c>
      <c r="M627" s="29">
        <v>0</v>
      </c>
      <c r="N627" s="29">
        <v>1981.1006299999999</v>
      </c>
      <c r="O627" s="29">
        <v>0</v>
      </c>
      <c r="P627" s="29">
        <v>488.9</v>
      </c>
      <c r="Q627" s="29">
        <v>599.70000000000005</v>
      </c>
      <c r="R627" s="29">
        <v>11.65</v>
      </c>
      <c r="S627" s="29">
        <v>24.38</v>
      </c>
      <c r="T627" s="29" t="s">
        <v>51</v>
      </c>
      <c r="U627" s="29" t="s">
        <v>50</v>
      </c>
      <c r="V627" s="29" t="s">
        <v>50</v>
      </c>
      <c r="W627" s="29" t="s">
        <v>50</v>
      </c>
      <c r="X627" s="29" t="s">
        <v>50</v>
      </c>
      <c r="Y627" s="29" t="s">
        <v>50</v>
      </c>
      <c r="Z627" s="29" t="s">
        <v>50</v>
      </c>
      <c r="AA627" s="29" t="s">
        <v>50</v>
      </c>
      <c r="AB627" s="29" t="s">
        <v>50</v>
      </c>
      <c r="AC627" s="29" t="s">
        <v>50</v>
      </c>
      <c r="AD627" s="29" t="s">
        <v>50</v>
      </c>
      <c r="AE627" s="29" t="s">
        <v>50</v>
      </c>
      <c r="AF627" s="29" t="s">
        <v>56</v>
      </c>
      <c r="AG627" s="29">
        <v>9.2200000000000006</v>
      </c>
      <c r="AH627" s="29">
        <v>9.2200000000000006</v>
      </c>
      <c r="AI627" s="29">
        <v>3.5349999999999999E-3</v>
      </c>
      <c r="AJ627" s="29">
        <v>3.4709999999999998E-2</v>
      </c>
      <c r="AK627" s="29">
        <v>5.9889999999999999E-2</v>
      </c>
      <c r="AL627" s="29">
        <v>0.39090000000000003</v>
      </c>
      <c r="AM627" s="29">
        <v>2.81</v>
      </c>
      <c r="AN627" s="29">
        <v>10</v>
      </c>
      <c r="AO627" s="29">
        <v>429.7</v>
      </c>
      <c r="AP627" s="29">
        <v>527.70000000000005</v>
      </c>
      <c r="AQ627" s="29">
        <v>486</v>
      </c>
      <c r="AR627" s="29">
        <v>583.6</v>
      </c>
      <c r="AS627" s="29">
        <v>491.8</v>
      </c>
      <c r="AT627" s="29">
        <v>727.4</v>
      </c>
      <c r="AU627" s="29">
        <v>844.9</v>
      </c>
      <c r="AV627" s="29">
        <v>572.1</v>
      </c>
      <c r="AW627" s="29">
        <v>438.7</v>
      </c>
      <c r="AX627" s="29">
        <v>599.70000000000005</v>
      </c>
      <c r="AY627" s="29">
        <f t="shared" si="19"/>
        <v>1.2636175956804827</v>
      </c>
      <c r="AZ627" s="29">
        <f t="shared" si="18"/>
        <v>0.18903716595235079</v>
      </c>
    </row>
    <row r="628" spans="1:52" x14ac:dyDescent="0.2">
      <c r="A628" s="47" t="s">
        <v>50</v>
      </c>
      <c r="B628" s="29" t="s">
        <v>723</v>
      </c>
      <c r="C628" s="29" t="s">
        <v>3190</v>
      </c>
      <c r="D628" s="29" t="s">
        <v>3191</v>
      </c>
      <c r="E628" s="29" t="s">
        <v>3192</v>
      </c>
      <c r="F628" s="29">
        <v>1.16007E-3</v>
      </c>
      <c r="G628" s="29">
        <v>5.0395100000000001E-5</v>
      </c>
      <c r="H628" s="29">
        <v>1</v>
      </c>
      <c r="I628" s="29">
        <v>3</v>
      </c>
      <c r="J628" s="29">
        <v>2</v>
      </c>
      <c r="K628" s="29" t="s">
        <v>722</v>
      </c>
      <c r="L628" s="29" t="s">
        <v>3193</v>
      </c>
      <c r="M628" s="29">
        <v>0</v>
      </c>
      <c r="N628" s="29">
        <v>3261.7077199999999</v>
      </c>
      <c r="O628" s="29">
        <v>0</v>
      </c>
      <c r="P628" s="29" t="s">
        <v>51</v>
      </c>
      <c r="Q628" s="29" t="s">
        <v>51</v>
      </c>
      <c r="R628" s="29" t="s">
        <v>51</v>
      </c>
      <c r="S628" s="29" t="s">
        <v>51</v>
      </c>
      <c r="T628" s="29" t="s">
        <v>982</v>
      </c>
      <c r="U628" s="29" t="s">
        <v>50</v>
      </c>
      <c r="V628" s="29" t="s">
        <v>50</v>
      </c>
      <c r="W628" s="29" t="s">
        <v>50</v>
      </c>
      <c r="X628" s="29" t="s">
        <v>50</v>
      </c>
      <c r="Y628" s="29" t="s">
        <v>50</v>
      </c>
      <c r="Z628" s="29" t="s">
        <v>50</v>
      </c>
      <c r="AA628" s="29" t="s">
        <v>50</v>
      </c>
      <c r="AB628" s="29" t="s">
        <v>50</v>
      </c>
      <c r="AC628" s="29" t="s">
        <v>50</v>
      </c>
      <c r="AD628" s="29" t="s">
        <v>50</v>
      </c>
      <c r="AE628" s="29" t="s">
        <v>50</v>
      </c>
      <c r="AF628" s="29" t="s">
        <v>50</v>
      </c>
      <c r="AG628" s="29">
        <v>13.42</v>
      </c>
      <c r="AH628" s="29">
        <v>13.42</v>
      </c>
      <c r="AI628" s="29">
        <v>5.6999999999999996E-6</v>
      </c>
      <c r="AJ628" s="29">
        <v>2.007E-4</v>
      </c>
      <c r="AK628" s="29">
        <v>2.3049999999999999E-4</v>
      </c>
      <c r="AL628" s="29">
        <v>2.47E-3</v>
      </c>
      <c r="AM628" s="29">
        <v>4.71</v>
      </c>
      <c r="AN628" s="29">
        <v>8</v>
      </c>
      <c r="AO628" s="29" t="s">
        <v>51</v>
      </c>
      <c r="AP628" s="29" t="s">
        <v>51</v>
      </c>
      <c r="AQ628" s="29" t="s">
        <v>51</v>
      </c>
      <c r="AR628" s="29" t="s">
        <v>51</v>
      </c>
      <c r="AS628" s="29" t="s">
        <v>51</v>
      </c>
      <c r="AT628" s="29" t="s">
        <v>51</v>
      </c>
      <c r="AU628" s="29" t="s">
        <v>51</v>
      </c>
      <c r="AV628" s="29" t="s">
        <v>51</v>
      </c>
      <c r="AW628" s="29" t="s">
        <v>51</v>
      </c>
      <c r="AX628" s="29" t="s">
        <v>51</v>
      </c>
      <c r="AY628" s="29" t="e">
        <f t="shared" si="19"/>
        <v>#DIV/0!</v>
      </c>
      <c r="AZ628" s="29" t="e">
        <f t="shared" si="18"/>
        <v>#DIV/0!</v>
      </c>
    </row>
    <row r="629" spans="1:52" x14ac:dyDescent="0.2">
      <c r="A629" s="47" t="s">
        <v>56</v>
      </c>
      <c r="B629" s="29" t="s">
        <v>725</v>
      </c>
      <c r="C629" s="29" t="s">
        <v>3194</v>
      </c>
      <c r="D629" s="29" t="s">
        <v>3195</v>
      </c>
      <c r="E629" s="29" t="s">
        <v>3196</v>
      </c>
      <c r="F629" s="29">
        <v>0.44265199999999999</v>
      </c>
      <c r="G629" s="29">
        <v>4.0129100000000001E-2</v>
      </c>
      <c r="H629" s="29">
        <v>1</v>
      </c>
      <c r="I629" s="29">
        <v>1</v>
      </c>
      <c r="J629" s="29">
        <v>1</v>
      </c>
      <c r="K629" s="29" t="s">
        <v>724</v>
      </c>
      <c r="L629" s="29" t="s">
        <v>3197</v>
      </c>
      <c r="M629" s="29">
        <v>0</v>
      </c>
      <c r="N629" s="29">
        <v>3413.8140699999999</v>
      </c>
      <c r="O629" s="29">
        <v>0</v>
      </c>
      <c r="P629" s="29">
        <v>63.2</v>
      </c>
      <c r="Q629" s="29">
        <v>59.6</v>
      </c>
      <c r="R629" s="29">
        <v>13.85</v>
      </c>
      <c r="S629" s="29">
        <v>4.3</v>
      </c>
      <c r="T629" s="29" t="s">
        <v>51</v>
      </c>
      <c r="U629" s="29" t="s">
        <v>56</v>
      </c>
      <c r="V629" s="29" t="s">
        <v>56</v>
      </c>
      <c r="W629" s="29" t="s">
        <v>56</v>
      </c>
      <c r="X629" s="29" t="s">
        <v>56</v>
      </c>
      <c r="Y629" s="29" t="s">
        <v>56</v>
      </c>
      <c r="Z629" s="29" t="s">
        <v>56</v>
      </c>
      <c r="AA629" s="29" t="s">
        <v>56</v>
      </c>
      <c r="AB629" s="29" t="s">
        <v>56</v>
      </c>
      <c r="AC629" s="29" t="s">
        <v>56</v>
      </c>
      <c r="AD629" s="29" t="s">
        <v>56</v>
      </c>
      <c r="AE629" s="29" t="s">
        <v>56</v>
      </c>
      <c r="AF629" s="29" t="s">
        <v>973</v>
      </c>
      <c r="AG629" s="29">
        <v>-8.2200000000000006</v>
      </c>
      <c r="AH629" s="29" t="s">
        <v>51</v>
      </c>
      <c r="AI629" s="29">
        <v>1.2829999999999999E-2</v>
      </c>
      <c r="AJ629" s="29" t="s">
        <v>51</v>
      </c>
      <c r="AK629" s="29">
        <v>0.1855</v>
      </c>
      <c r="AL629" s="29" t="s">
        <v>51</v>
      </c>
      <c r="AM629" s="29" t="s">
        <v>51</v>
      </c>
      <c r="AN629" s="29">
        <v>2</v>
      </c>
      <c r="AO629" s="29">
        <v>68.900000000000006</v>
      </c>
      <c r="AP629" s="29">
        <v>48.9</v>
      </c>
      <c r="AQ629" s="29">
        <v>68.7</v>
      </c>
      <c r="AR629" s="29">
        <v>57.4</v>
      </c>
      <c r="AS629" s="29">
        <v>70.2</v>
      </c>
      <c r="AT629" s="29">
        <v>58</v>
      </c>
      <c r="AU629" s="29">
        <v>59.1</v>
      </c>
      <c r="AV629" s="29">
        <v>64.7</v>
      </c>
      <c r="AW629" s="29">
        <v>60.9</v>
      </c>
      <c r="AX629" s="29">
        <v>59.6</v>
      </c>
      <c r="AY629" s="29">
        <f t="shared" si="19"/>
        <v>0.96243234638650099</v>
      </c>
      <c r="AZ629" s="29">
        <f t="shared" si="18"/>
        <v>0.59540166190907207</v>
      </c>
    </row>
    <row r="630" spans="1:52" x14ac:dyDescent="0.2">
      <c r="A630" s="47" t="s">
        <v>56</v>
      </c>
      <c r="B630" s="29" t="s">
        <v>727</v>
      </c>
      <c r="C630" s="29" t="s">
        <v>3198</v>
      </c>
      <c r="D630" s="29" t="s">
        <v>3199</v>
      </c>
      <c r="E630" s="29" t="s">
        <v>3200</v>
      </c>
      <c r="F630" s="29">
        <v>0.26657900000000001</v>
      </c>
      <c r="G630" s="29">
        <v>2.0039600000000001E-2</v>
      </c>
      <c r="H630" s="29">
        <v>1</v>
      </c>
      <c r="I630" s="29">
        <v>1</v>
      </c>
      <c r="J630" s="29">
        <v>1</v>
      </c>
      <c r="K630" s="29" t="s">
        <v>726</v>
      </c>
      <c r="L630" s="29" t="s">
        <v>3201</v>
      </c>
      <c r="M630" s="29">
        <v>0</v>
      </c>
      <c r="N630" s="29">
        <v>1715.88924</v>
      </c>
      <c r="O630" s="29">
        <v>0</v>
      </c>
      <c r="P630" s="29" t="s">
        <v>51</v>
      </c>
      <c r="Q630" s="29" t="s">
        <v>51</v>
      </c>
      <c r="R630" s="29" t="s">
        <v>51</v>
      </c>
      <c r="S630" s="29" t="s">
        <v>51</v>
      </c>
      <c r="T630" s="29" t="s">
        <v>982</v>
      </c>
      <c r="U630" s="29" t="s">
        <v>50</v>
      </c>
      <c r="V630" s="29" t="s">
        <v>50</v>
      </c>
      <c r="W630" s="29" t="s">
        <v>50</v>
      </c>
      <c r="X630" s="29" t="s">
        <v>50</v>
      </c>
      <c r="Y630" s="29" t="s">
        <v>50</v>
      </c>
      <c r="Z630" s="29" t="s">
        <v>50</v>
      </c>
      <c r="AA630" s="29" t="s">
        <v>50</v>
      </c>
      <c r="AB630" s="29" t="s">
        <v>50</v>
      </c>
      <c r="AC630" s="29" t="s">
        <v>50</v>
      </c>
      <c r="AD630" s="29" t="s">
        <v>50</v>
      </c>
      <c r="AE630" s="29" t="s">
        <v>50</v>
      </c>
      <c r="AF630" s="29" t="s">
        <v>973</v>
      </c>
      <c r="AG630" s="29">
        <v>-0.89</v>
      </c>
      <c r="AH630" s="29" t="s">
        <v>51</v>
      </c>
      <c r="AI630" s="29">
        <v>6.2529999999999999E-3</v>
      </c>
      <c r="AJ630" s="29" t="s">
        <v>51</v>
      </c>
      <c r="AK630" s="29">
        <v>0.1048</v>
      </c>
      <c r="AL630" s="29" t="s">
        <v>51</v>
      </c>
      <c r="AM630" s="29" t="s">
        <v>51</v>
      </c>
      <c r="AN630" s="29">
        <v>3</v>
      </c>
      <c r="AO630" s="29" t="s">
        <v>51</v>
      </c>
      <c r="AP630" s="29" t="s">
        <v>51</v>
      </c>
      <c r="AQ630" s="29" t="s">
        <v>51</v>
      </c>
      <c r="AR630" s="29" t="s">
        <v>51</v>
      </c>
      <c r="AS630" s="29" t="s">
        <v>51</v>
      </c>
      <c r="AT630" s="29" t="s">
        <v>51</v>
      </c>
      <c r="AU630" s="29" t="s">
        <v>51</v>
      </c>
      <c r="AV630" s="29" t="s">
        <v>51</v>
      </c>
      <c r="AW630" s="29" t="s">
        <v>51</v>
      </c>
      <c r="AX630" s="29" t="s">
        <v>51</v>
      </c>
      <c r="AY630" s="29" t="e">
        <f t="shared" si="19"/>
        <v>#DIV/0!</v>
      </c>
      <c r="AZ630" s="29" t="e">
        <f t="shared" si="18"/>
        <v>#DIV/0!</v>
      </c>
    </row>
    <row r="631" spans="1:52" x14ac:dyDescent="0.2">
      <c r="A631" s="47" t="s">
        <v>50</v>
      </c>
      <c r="B631" s="29" t="s">
        <v>729</v>
      </c>
      <c r="C631" s="29" t="s">
        <v>3202</v>
      </c>
      <c r="D631" s="29" t="s">
        <v>3203</v>
      </c>
      <c r="E631" s="29" t="s">
        <v>3204</v>
      </c>
      <c r="F631" s="29">
        <v>5.2650099999999997E-8</v>
      </c>
      <c r="G631" s="29">
        <v>0</v>
      </c>
      <c r="H631" s="29">
        <v>1</v>
      </c>
      <c r="I631" s="29">
        <v>1</v>
      </c>
      <c r="J631" s="29">
        <v>12</v>
      </c>
      <c r="K631" s="29" t="s">
        <v>728</v>
      </c>
      <c r="L631" s="29" t="s">
        <v>3205</v>
      </c>
      <c r="M631" s="29">
        <v>0</v>
      </c>
      <c r="N631" s="29">
        <v>2822.5275099999999</v>
      </c>
      <c r="O631" s="29">
        <v>0</v>
      </c>
      <c r="P631" s="29">
        <v>455.3</v>
      </c>
      <c r="Q631" s="29">
        <v>468.9</v>
      </c>
      <c r="R631" s="29">
        <v>9.39</v>
      </c>
      <c r="S631" s="29">
        <v>4.4000000000000004</v>
      </c>
      <c r="T631" s="29" t="s">
        <v>51</v>
      </c>
      <c r="U631" s="29" t="s">
        <v>50</v>
      </c>
      <c r="V631" s="29" t="s">
        <v>50</v>
      </c>
      <c r="W631" s="29" t="s">
        <v>50</v>
      </c>
      <c r="X631" s="29" t="s">
        <v>50</v>
      </c>
      <c r="Y631" s="29" t="s">
        <v>50</v>
      </c>
      <c r="Z631" s="29" t="s">
        <v>50</v>
      </c>
      <c r="AA631" s="29" t="s">
        <v>50</v>
      </c>
      <c r="AB631" s="29" t="s">
        <v>50</v>
      </c>
      <c r="AC631" s="29" t="s">
        <v>50</v>
      </c>
      <c r="AD631" s="29" t="s">
        <v>50</v>
      </c>
      <c r="AE631" s="29" t="s">
        <v>50</v>
      </c>
      <c r="AF631" s="29" t="s">
        <v>50</v>
      </c>
      <c r="AG631" s="29">
        <v>2.61</v>
      </c>
      <c r="AH631" s="29">
        <v>1.89</v>
      </c>
      <c r="AI631" s="29">
        <v>0</v>
      </c>
      <c r="AJ631" s="29">
        <v>0</v>
      </c>
      <c r="AK631" s="29">
        <v>1.508E-7</v>
      </c>
      <c r="AL631" s="29">
        <v>1.3270000000000001E-8</v>
      </c>
      <c r="AM631" s="29">
        <v>5.08</v>
      </c>
      <c r="AN631" s="29">
        <v>23</v>
      </c>
      <c r="AO631" s="29">
        <v>424.9</v>
      </c>
      <c r="AP631" s="29">
        <v>549.29999999999995</v>
      </c>
      <c r="AQ631" s="29">
        <v>451.6</v>
      </c>
      <c r="AR631" s="29">
        <v>481.7</v>
      </c>
      <c r="AS631" s="29">
        <v>459.1</v>
      </c>
      <c r="AT631" s="29">
        <v>470.4</v>
      </c>
      <c r="AU631" s="29">
        <v>425.8</v>
      </c>
      <c r="AV631" s="29">
        <v>460.2</v>
      </c>
      <c r="AW631" s="29">
        <v>477</v>
      </c>
      <c r="AX631" s="29">
        <v>468.9</v>
      </c>
      <c r="AY631" s="29">
        <f t="shared" si="19"/>
        <v>0.97283022056959356</v>
      </c>
      <c r="AZ631" s="29">
        <f t="shared" si="18"/>
        <v>0.67920450440707203</v>
      </c>
    </row>
    <row r="632" spans="1:52" x14ac:dyDescent="0.2">
      <c r="A632" s="47" t="s">
        <v>50</v>
      </c>
      <c r="B632" s="29" t="s">
        <v>729</v>
      </c>
      <c r="C632" s="29" t="s">
        <v>3202</v>
      </c>
      <c r="D632" s="29" t="s">
        <v>3206</v>
      </c>
      <c r="E632" s="29" t="s">
        <v>3204</v>
      </c>
      <c r="F632" s="29">
        <v>7.4423200000000004E-7</v>
      </c>
      <c r="G632" s="29">
        <v>0</v>
      </c>
      <c r="H632" s="29">
        <v>1</v>
      </c>
      <c r="I632" s="29">
        <v>1</v>
      </c>
      <c r="J632" s="29">
        <v>4</v>
      </c>
      <c r="K632" s="29" t="s">
        <v>728</v>
      </c>
      <c r="L632" s="29" t="s">
        <v>3205</v>
      </c>
      <c r="M632" s="29">
        <v>0</v>
      </c>
      <c r="N632" s="29">
        <v>2823.51152</v>
      </c>
      <c r="O632" s="29">
        <v>0</v>
      </c>
      <c r="P632" s="29">
        <v>36.6</v>
      </c>
      <c r="Q632" s="29">
        <v>39.200000000000003</v>
      </c>
      <c r="R632" s="29">
        <v>14.89</v>
      </c>
      <c r="S632" s="29">
        <v>7.97</v>
      </c>
      <c r="T632" s="29" t="s">
        <v>51</v>
      </c>
      <c r="U632" s="29" t="s">
        <v>50</v>
      </c>
      <c r="V632" s="29" t="s">
        <v>50</v>
      </c>
      <c r="W632" s="29" t="s">
        <v>50</v>
      </c>
      <c r="X632" s="29" t="s">
        <v>50</v>
      </c>
      <c r="Y632" s="29" t="s">
        <v>50</v>
      </c>
      <c r="Z632" s="29" t="s">
        <v>50</v>
      </c>
      <c r="AA632" s="29" t="s">
        <v>50</v>
      </c>
      <c r="AB632" s="29" t="s">
        <v>50</v>
      </c>
      <c r="AC632" s="29" t="s">
        <v>50</v>
      </c>
      <c r="AD632" s="29" t="s">
        <v>50</v>
      </c>
      <c r="AE632" s="29" t="s">
        <v>50</v>
      </c>
      <c r="AF632" s="29" t="s">
        <v>50</v>
      </c>
      <c r="AG632" s="29">
        <v>2.2799999999999998</v>
      </c>
      <c r="AH632" s="29">
        <v>5.66</v>
      </c>
      <c r="AI632" s="29">
        <v>0</v>
      </c>
      <c r="AJ632" s="29">
        <v>0</v>
      </c>
      <c r="AK632" s="29">
        <v>6.3160000000000004E-8</v>
      </c>
      <c r="AL632" s="29">
        <v>1.3239999999999999E-6</v>
      </c>
      <c r="AM632" s="29">
        <v>4.95</v>
      </c>
      <c r="AN632" s="29">
        <v>53</v>
      </c>
      <c r="AO632" s="29">
        <v>35.4</v>
      </c>
      <c r="AP632" s="29">
        <v>47.7</v>
      </c>
      <c r="AQ632" s="29">
        <v>39.1</v>
      </c>
      <c r="AR632" s="29">
        <v>38</v>
      </c>
      <c r="AS632" s="29">
        <v>31.9</v>
      </c>
      <c r="AT632" s="29">
        <v>41.3</v>
      </c>
      <c r="AU632" s="29">
        <v>35.1</v>
      </c>
      <c r="AV632" s="29">
        <v>38</v>
      </c>
      <c r="AW632" s="29">
        <v>43.3</v>
      </c>
      <c r="AX632" s="29">
        <v>39.200000000000003</v>
      </c>
      <c r="AY632" s="29">
        <f t="shared" si="19"/>
        <v>1.0249869859448202</v>
      </c>
      <c r="AZ632" s="29">
        <f t="shared" si="18"/>
        <v>0.8073163689975984</v>
      </c>
    </row>
    <row r="633" spans="1:52" x14ac:dyDescent="0.2">
      <c r="A633" s="47" t="s">
        <v>50</v>
      </c>
      <c r="B633" s="29" t="s">
        <v>729</v>
      </c>
      <c r="C633" s="29" t="s">
        <v>3207</v>
      </c>
      <c r="D633" s="29" t="s">
        <v>3208</v>
      </c>
      <c r="E633" s="29" t="s">
        <v>3209</v>
      </c>
      <c r="F633" s="29">
        <v>1.7318199999999999E-2</v>
      </c>
      <c r="G633" s="29">
        <v>7.9934400000000001E-4</v>
      </c>
      <c r="H633" s="29">
        <v>1</v>
      </c>
      <c r="I633" s="29">
        <v>1</v>
      </c>
      <c r="J633" s="29">
        <v>6</v>
      </c>
      <c r="K633" s="29" t="s">
        <v>728</v>
      </c>
      <c r="L633" s="29" t="s">
        <v>3210</v>
      </c>
      <c r="M633" s="29">
        <v>0</v>
      </c>
      <c r="N633" s="29">
        <v>1680.8399099999999</v>
      </c>
      <c r="O633" s="29">
        <v>0</v>
      </c>
      <c r="P633" s="29">
        <v>417.3</v>
      </c>
      <c r="Q633" s="29">
        <v>452.8</v>
      </c>
      <c r="R633" s="29">
        <v>7.03</v>
      </c>
      <c r="S633" s="29">
        <v>6.13</v>
      </c>
      <c r="T633" s="29" t="s">
        <v>51</v>
      </c>
      <c r="U633" s="29" t="s">
        <v>50</v>
      </c>
      <c r="V633" s="29" t="s">
        <v>50</v>
      </c>
      <c r="W633" s="29" t="s">
        <v>50</v>
      </c>
      <c r="X633" s="29" t="s">
        <v>50</v>
      </c>
      <c r="Y633" s="29" t="s">
        <v>50</v>
      </c>
      <c r="Z633" s="29" t="s">
        <v>50</v>
      </c>
      <c r="AA633" s="29" t="s">
        <v>50</v>
      </c>
      <c r="AB633" s="29" t="s">
        <v>50</v>
      </c>
      <c r="AC633" s="29" t="s">
        <v>50</v>
      </c>
      <c r="AD633" s="29" t="s">
        <v>50</v>
      </c>
      <c r="AE633" s="29" t="s">
        <v>50</v>
      </c>
      <c r="AF633" s="29" t="s">
        <v>50</v>
      </c>
      <c r="AG633" s="29">
        <v>-0.21</v>
      </c>
      <c r="AH633" s="29">
        <v>-0.21</v>
      </c>
      <c r="AI633" s="29">
        <v>1.573E-3</v>
      </c>
      <c r="AJ633" s="29">
        <v>2.3609999999999999E-4</v>
      </c>
      <c r="AK633" s="29">
        <v>2.3539999999999998E-2</v>
      </c>
      <c r="AL633" s="29">
        <v>3.107E-3</v>
      </c>
      <c r="AM633" s="29">
        <v>1.83</v>
      </c>
      <c r="AN633" s="29">
        <v>5</v>
      </c>
      <c r="AO633" s="29">
        <v>388.1</v>
      </c>
      <c r="AP633" s="29">
        <v>472.5</v>
      </c>
      <c r="AQ633" s="29">
        <v>431.8</v>
      </c>
      <c r="AR633" s="29">
        <v>400.7</v>
      </c>
      <c r="AS633" s="29">
        <v>410.3</v>
      </c>
      <c r="AT633" s="29">
        <v>468.2</v>
      </c>
      <c r="AU633" s="29">
        <v>422.1</v>
      </c>
      <c r="AV633" s="29">
        <v>402.5</v>
      </c>
      <c r="AW633" s="29">
        <v>455.3</v>
      </c>
      <c r="AX633" s="29">
        <v>452.8</v>
      </c>
      <c r="AY633" s="29">
        <f t="shared" si="19"/>
        <v>1.0463535228677379</v>
      </c>
      <c r="AZ633" s="29">
        <f t="shared" si="18"/>
        <v>0.48223414199460007</v>
      </c>
    </row>
    <row r="634" spans="1:52" x14ac:dyDescent="0.2">
      <c r="A634" s="47" t="s">
        <v>50</v>
      </c>
      <c r="B634" s="29" t="s">
        <v>729</v>
      </c>
      <c r="C634" s="29" t="s">
        <v>3211</v>
      </c>
      <c r="D634" s="29" t="s">
        <v>3212</v>
      </c>
      <c r="E634" s="29" t="s">
        <v>3213</v>
      </c>
      <c r="F634" s="29">
        <v>2.2052899999999999E-9</v>
      </c>
      <c r="G634" s="29">
        <v>0</v>
      </c>
      <c r="H634" s="29">
        <v>1</v>
      </c>
      <c r="I634" s="29">
        <v>1</v>
      </c>
      <c r="J634" s="29">
        <v>26</v>
      </c>
      <c r="K634" s="29" t="s">
        <v>728</v>
      </c>
      <c r="L634" s="29" t="s">
        <v>3214</v>
      </c>
      <c r="M634" s="29">
        <v>0</v>
      </c>
      <c r="N634" s="29">
        <v>3779.7235900000001</v>
      </c>
      <c r="O634" s="29">
        <v>0</v>
      </c>
      <c r="P634" s="29">
        <v>498.9</v>
      </c>
      <c r="Q634" s="29">
        <v>490.9</v>
      </c>
      <c r="R634" s="29">
        <v>7.84</v>
      </c>
      <c r="S634" s="29">
        <v>3.52</v>
      </c>
      <c r="T634" s="29" t="s">
        <v>51</v>
      </c>
      <c r="U634" s="29" t="s">
        <v>50</v>
      </c>
      <c r="V634" s="29" t="s">
        <v>50</v>
      </c>
      <c r="W634" s="29" t="s">
        <v>50</v>
      </c>
      <c r="X634" s="29" t="s">
        <v>50</v>
      </c>
      <c r="Y634" s="29" t="s">
        <v>50</v>
      </c>
      <c r="Z634" s="29" t="s">
        <v>50</v>
      </c>
      <c r="AA634" s="29" t="s">
        <v>50</v>
      </c>
      <c r="AB634" s="29" t="s">
        <v>50</v>
      </c>
      <c r="AC634" s="29" t="s">
        <v>50</v>
      </c>
      <c r="AD634" s="29" t="s">
        <v>50</v>
      </c>
      <c r="AE634" s="29" t="s">
        <v>50</v>
      </c>
      <c r="AF634" s="29" t="s">
        <v>50</v>
      </c>
      <c r="AG634" s="29">
        <v>-3.88</v>
      </c>
      <c r="AH634" s="29">
        <v>-0.84</v>
      </c>
      <c r="AI634" s="29">
        <v>0</v>
      </c>
      <c r="AJ634" s="29">
        <v>0</v>
      </c>
      <c r="AK634" s="29">
        <v>7.1429999999999998E-9</v>
      </c>
      <c r="AL634" s="29">
        <v>8.5020000000000006E-9</v>
      </c>
      <c r="AM634" s="29">
        <v>7.62</v>
      </c>
      <c r="AN634" s="29">
        <v>9</v>
      </c>
      <c r="AO634" s="29">
        <v>474.2</v>
      </c>
      <c r="AP634" s="29">
        <v>535.6</v>
      </c>
      <c r="AQ634" s="29">
        <v>512</v>
      </c>
      <c r="AR634" s="29">
        <v>518.20000000000005</v>
      </c>
      <c r="AS634" s="29">
        <v>427.8</v>
      </c>
      <c r="AT634" s="29">
        <v>482.2</v>
      </c>
      <c r="AU634" s="29">
        <v>485.6</v>
      </c>
      <c r="AV634" s="29">
        <v>490.9</v>
      </c>
      <c r="AW634" s="29">
        <v>524.5</v>
      </c>
      <c r="AX634" s="29">
        <v>506.3</v>
      </c>
      <c r="AY634" s="29">
        <f t="shared" si="19"/>
        <v>1.0087932571521192</v>
      </c>
      <c r="AZ634" s="29">
        <f t="shared" si="18"/>
        <v>0.84884364543226254</v>
      </c>
    </row>
    <row r="635" spans="1:52" x14ac:dyDescent="0.2">
      <c r="A635" s="47" t="s">
        <v>56</v>
      </c>
      <c r="B635" s="29" t="s">
        <v>731</v>
      </c>
      <c r="C635" s="29" t="s">
        <v>3215</v>
      </c>
      <c r="D635" s="29" t="s">
        <v>3216</v>
      </c>
      <c r="E635" s="29" t="s">
        <v>3217</v>
      </c>
      <c r="F635" s="29">
        <v>0.250691</v>
      </c>
      <c r="G635" s="29">
        <v>1.87429E-2</v>
      </c>
      <c r="H635" s="29">
        <v>1</v>
      </c>
      <c r="I635" s="29">
        <v>1</v>
      </c>
      <c r="J635" s="29">
        <v>1</v>
      </c>
      <c r="K635" s="29" t="s">
        <v>730</v>
      </c>
      <c r="L635" s="29" t="s">
        <v>3218</v>
      </c>
      <c r="M635" s="29">
        <v>0</v>
      </c>
      <c r="N635" s="29">
        <v>2844.4642399999998</v>
      </c>
      <c r="O635" s="29">
        <v>0</v>
      </c>
      <c r="P635" s="29">
        <v>97.9</v>
      </c>
      <c r="Q635" s="29">
        <v>98.2</v>
      </c>
      <c r="R635" s="29">
        <v>8.3699999999999992</v>
      </c>
      <c r="S635" s="29">
        <v>11.21</v>
      </c>
      <c r="T635" s="29" t="s">
        <v>51</v>
      </c>
      <c r="U635" s="29" t="s">
        <v>50</v>
      </c>
      <c r="V635" s="29" t="s">
        <v>50</v>
      </c>
      <c r="W635" s="29" t="s">
        <v>50</v>
      </c>
      <c r="X635" s="29" t="s">
        <v>50</v>
      </c>
      <c r="Y635" s="29" t="s">
        <v>50</v>
      </c>
      <c r="Z635" s="29" t="s">
        <v>50</v>
      </c>
      <c r="AA635" s="29" t="s">
        <v>50</v>
      </c>
      <c r="AB635" s="29" t="s">
        <v>50</v>
      </c>
      <c r="AC635" s="29" t="s">
        <v>50</v>
      </c>
      <c r="AD635" s="29" t="s">
        <v>50</v>
      </c>
      <c r="AE635" s="29" t="s">
        <v>973</v>
      </c>
      <c r="AF635" s="29" t="s">
        <v>50</v>
      </c>
      <c r="AG635" s="29" t="s">
        <v>51</v>
      </c>
      <c r="AH635" s="29">
        <v>3.05</v>
      </c>
      <c r="AI635" s="29" t="s">
        <v>51</v>
      </c>
      <c r="AJ635" s="29">
        <v>5.9129999999999999E-3</v>
      </c>
      <c r="AK635" s="29" t="s">
        <v>51</v>
      </c>
      <c r="AL635" s="29">
        <v>8.6260000000000003E-2</v>
      </c>
      <c r="AM635" s="29">
        <v>3.33</v>
      </c>
      <c r="AN635" s="29" t="s">
        <v>51</v>
      </c>
      <c r="AO635" s="29">
        <v>86.3</v>
      </c>
      <c r="AP635" s="29">
        <v>110.4</v>
      </c>
      <c r="AQ635" s="29">
        <v>98.7</v>
      </c>
      <c r="AR635" s="29">
        <v>100.5</v>
      </c>
      <c r="AS635" s="29">
        <v>91.8</v>
      </c>
      <c r="AT635" s="29">
        <v>107.1</v>
      </c>
      <c r="AU635" s="29">
        <v>93</v>
      </c>
      <c r="AV635" s="29">
        <v>121.5</v>
      </c>
      <c r="AW635" s="29">
        <v>95.7</v>
      </c>
      <c r="AX635" s="29">
        <v>98.2</v>
      </c>
      <c r="AY635" s="29">
        <f t="shared" si="19"/>
        <v>1.0570022554849292</v>
      </c>
      <c r="AZ635" s="29">
        <f t="shared" si="18"/>
        <v>0.50661292883829212</v>
      </c>
    </row>
    <row r="636" spans="1:52" x14ac:dyDescent="0.2">
      <c r="A636" s="47" t="s">
        <v>50</v>
      </c>
      <c r="B636" s="29" t="s">
        <v>733</v>
      </c>
      <c r="C636" s="29" t="s">
        <v>3219</v>
      </c>
      <c r="D636" s="29" t="s">
        <v>3220</v>
      </c>
      <c r="E636" s="29" t="s">
        <v>3221</v>
      </c>
      <c r="F636" s="29">
        <v>2.11591E-2</v>
      </c>
      <c r="G636" s="29">
        <v>1.0090100000000001E-3</v>
      </c>
      <c r="H636" s="29">
        <v>1</v>
      </c>
      <c r="I636" s="29">
        <v>1</v>
      </c>
      <c r="J636" s="29">
        <v>2</v>
      </c>
      <c r="K636" s="29" t="s">
        <v>732</v>
      </c>
      <c r="L636" s="29" t="s">
        <v>3222</v>
      </c>
      <c r="M636" s="29">
        <v>0</v>
      </c>
      <c r="N636" s="29">
        <v>1705.9161200000001</v>
      </c>
      <c r="O636" s="29">
        <v>0</v>
      </c>
      <c r="P636" s="29" t="s">
        <v>51</v>
      </c>
      <c r="Q636" s="29" t="s">
        <v>51</v>
      </c>
      <c r="R636" s="29" t="s">
        <v>51</v>
      </c>
      <c r="S636" s="29" t="s">
        <v>51</v>
      </c>
      <c r="T636" s="29" t="s">
        <v>982</v>
      </c>
      <c r="U636" s="29" t="s">
        <v>50</v>
      </c>
      <c r="V636" s="29" t="s">
        <v>50</v>
      </c>
      <c r="W636" s="29" t="s">
        <v>50</v>
      </c>
      <c r="X636" s="29" t="s">
        <v>50</v>
      </c>
      <c r="Y636" s="29" t="s">
        <v>50</v>
      </c>
      <c r="Z636" s="29" t="s">
        <v>50</v>
      </c>
      <c r="AA636" s="29" t="s">
        <v>50</v>
      </c>
      <c r="AB636" s="29" t="s">
        <v>50</v>
      </c>
      <c r="AC636" s="29" t="s">
        <v>50</v>
      </c>
      <c r="AD636" s="29" t="s">
        <v>50</v>
      </c>
      <c r="AE636" s="29" t="s">
        <v>50</v>
      </c>
      <c r="AF636" s="29" t="s">
        <v>50</v>
      </c>
      <c r="AG636" s="29">
        <v>-2.16</v>
      </c>
      <c r="AH636" s="29">
        <v>-2.16</v>
      </c>
      <c r="AI636" s="29">
        <v>3.0610000000000001E-4</v>
      </c>
      <c r="AJ636" s="29">
        <v>3.5439999999999998E-3</v>
      </c>
      <c r="AK636" s="29">
        <v>5.9030000000000003E-3</v>
      </c>
      <c r="AL636" s="29">
        <v>4.7910000000000001E-2</v>
      </c>
      <c r="AM636" s="29">
        <v>2.11</v>
      </c>
      <c r="AN636" s="29">
        <v>2</v>
      </c>
      <c r="AO636" s="29" t="s">
        <v>51</v>
      </c>
      <c r="AP636" s="29" t="s">
        <v>51</v>
      </c>
      <c r="AQ636" s="29" t="s">
        <v>51</v>
      </c>
      <c r="AR636" s="29" t="s">
        <v>51</v>
      </c>
      <c r="AS636" s="29" t="s">
        <v>51</v>
      </c>
      <c r="AT636" s="29" t="s">
        <v>51</v>
      </c>
      <c r="AU636" s="29" t="s">
        <v>51</v>
      </c>
      <c r="AV636" s="29" t="s">
        <v>51</v>
      </c>
      <c r="AW636" s="29" t="s">
        <v>51</v>
      </c>
      <c r="AX636" s="29" t="s">
        <v>51</v>
      </c>
      <c r="AY636" s="29" t="e">
        <f t="shared" si="19"/>
        <v>#DIV/0!</v>
      </c>
      <c r="AZ636" s="29" t="e">
        <f t="shared" si="18"/>
        <v>#DIV/0!</v>
      </c>
    </row>
    <row r="637" spans="1:52" x14ac:dyDescent="0.2">
      <c r="A637" s="47" t="s">
        <v>50</v>
      </c>
      <c r="B637" s="29" t="s">
        <v>733</v>
      </c>
      <c r="C637" s="29" t="s">
        <v>3223</v>
      </c>
      <c r="D637" s="29" t="s">
        <v>3224</v>
      </c>
      <c r="E637" s="29" t="s">
        <v>3225</v>
      </c>
      <c r="F637" s="29">
        <v>9.0169299999999994E-3</v>
      </c>
      <c r="G637" s="29">
        <v>4.817E-4</v>
      </c>
      <c r="H637" s="29">
        <v>1</v>
      </c>
      <c r="I637" s="29">
        <v>1</v>
      </c>
      <c r="J637" s="29">
        <v>4</v>
      </c>
      <c r="K637" s="29" t="s">
        <v>732</v>
      </c>
      <c r="L637" s="29" t="s">
        <v>3226</v>
      </c>
      <c r="M637" s="29">
        <v>0</v>
      </c>
      <c r="N637" s="29">
        <v>1701.9787200000001</v>
      </c>
      <c r="O637" s="29">
        <v>0</v>
      </c>
      <c r="P637" s="29">
        <v>204.1</v>
      </c>
      <c r="Q637" s="29">
        <v>197.4</v>
      </c>
      <c r="R637" s="29">
        <v>2.94</v>
      </c>
      <c r="S637" s="29">
        <v>8.7200000000000006</v>
      </c>
      <c r="T637" s="29" t="s">
        <v>51</v>
      </c>
      <c r="U637" s="29" t="s">
        <v>50</v>
      </c>
      <c r="V637" s="29" t="s">
        <v>50</v>
      </c>
      <c r="W637" s="29" t="s">
        <v>50</v>
      </c>
      <c r="X637" s="29" t="s">
        <v>50</v>
      </c>
      <c r="Y637" s="29" t="s">
        <v>50</v>
      </c>
      <c r="Z637" s="29" t="s">
        <v>50</v>
      </c>
      <c r="AA637" s="29" t="s">
        <v>50</v>
      </c>
      <c r="AB637" s="29" t="s">
        <v>50</v>
      </c>
      <c r="AC637" s="29" t="s">
        <v>50</v>
      </c>
      <c r="AD637" s="29" t="s">
        <v>50</v>
      </c>
      <c r="AE637" s="29" t="s">
        <v>50</v>
      </c>
      <c r="AF637" s="29" t="s">
        <v>50</v>
      </c>
      <c r="AG637" s="29">
        <v>-2.96</v>
      </c>
      <c r="AH637" s="29">
        <v>-2.96</v>
      </c>
      <c r="AI637" s="29">
        <v>1.7479999999999999E-4</v>
      </c>
      <c r="AJ637" s="29">
        <v>1.1950000000000001E-3</v>
      </c>
      <c r="AK637" s="29">
        <v>2.2539999999999999E-3</v>
      </c>
      <c r="AL637" s="29">
        <v>1.7780000000000001E-2</v>
      </c>
      <c r="AM637" s="29">
        <v>3.33</v>
      </c>
      <c r="AN637" s="29">
        <v>16</v>
      </c>
      <c r="AO637" s="29">
        <v>194.7</v>
      </c>
      <c r="AP637" s="29">
        <v>208.6</v>
      </c>
      <c r="AQ637" s="29">
        <v>195</v>
      </c>
      <c r="AR637" s="29">
        <v>205.9</v>
      </c>
      <c r="AS637" s="29">
        <v>202.4</v>
      </c>
      <c r="AT637" s="29">
        <v>192.3</v>
      </c>
      <c r="AU637" s="29">
        <v>170.7</v>
      </c>
      <c r="AV637" s="29">
        <v>201.9</v>
      </c>
      <c r="AW637" s="29">
        <v>217.9</v>
      </c>
      <c r="AX637" s="29">
        <v>197.4</v>
      </c>
      <c r="AY637" s="29">
        <f t="shared" si="19"/>
        <v>0.97377309755612951</v>
      </c>
      <c r="AZ637" s="29">
        <f t="shared" si="18"/>
        <v>0.57735361186858136</v>
      </c>
    </row>
    <row r="638" spans="1:52" x14ac:dyDescent="0.2">
      <c r="A638" s="47" t="s">
        <v>50</v>
      </c>
      <c r="B638" s="29" t="s">
        <v>735</v>
      </c>
      <c r="C638" s="29" t="s">
        <v>3227</v>
      </c>
      <c r="D638" s="29" t="s">
        <v>3228</v>
      </c>
      <c r="E638" s="29" t="s">
        <v>3229</v>
      </c>
      <c r="F638" s="29">
        <v>1.74713E-3</v>
      </c>
      <c r="G638" s="29">
        <v>1.8886099999999999E-4</v>
      </c>
      <c r="H638" s="29">
        <v>1</v>
      </c>
      <c r="I638" s="29">
        <v>3</v>
      </c>
      <c r="J638" s="29">
        <v>4</v>
      </c>
      <c r="K638" s="29" t="s">
        <v>734</v>
      </c>
      <c r="L638" s="29" t="s">
        <v>3230</v>
      </c>
      <c r="M638" s="29">
        <v>0</v>
      </c>
      <c r="N638" s="29">
        <v>3390.8244199999999</v>
      </c>
      <c r="O638" s="29">
        <v>0</v>
      </c>
      <c r="P638" s="29">
        <v>127.8</v>
      </c>
      <c r="Q638" s="29">
        <v>122.7</v>
      </c>
      <c r="R638" s="29">
        <v>9.65</v>
      </c>
      <c r="S638" s="29">
        <v>5.32</v>
      </c>
      <c r="T638" s="29" t="s">
        <v>51</v>
      </c>
      <c r="U638" s="29" t="s">
        <v>50</v>
      </c>
      <c r="V638" s="29" t="s">
        <v>50</v>
      </c>
      <c r="W638" s="29" t="s">
        <v>50</v>
      </c>
      <c r="X638" s="29" t="s">
        <v>50</v>
      </c>
      <c r="Y638" s="29" t="s">
        <v>50</v>
      </c>
      <c r="Z638" s="29" t="s">
        <v>50</v>
      </c>
      <c r="AA638" s="29" t="s">
        <v>50</v>
      </c>
      <c r="AB638" s="29" t="s">
        <v>50</v>
      </c>
      <c r="AC638" s="29" t="s">
        <v>50</v>
      </c>
      <c r="AD638" s="29" t="s">
        <v>50</v>
      </c>
      <c r="AE638" s="29" t="s">
        <v>50</v>
      </c>
      <c r="AF638" s="29" t="s">
        <v>50</v>
      </c>
      <c r="AG638" s="29">
        <v>3.3</v>
      </c>
      <c r="AH638" s="29">
        <v>3.3</v>
      </c>
      <c r="AI638" s="29">
        <v>4.2710000000000003E-5</v>
      </c>
      <c r="AJ638" s="29">
        <v>6.5500000000000006E-5</v>
      </c>
      <c r="AK638" s="29">
        <v>3.637E-4</v>
      </c>
      <c r="AL638" s="29">
        <v>1.0349999999999999E-3</v>
      </c>
      <c r="AM638" s="29">
        <v>5.16</v>
      </c>
      <c r="AN638" s="29">
        <v>13</v>
      </c>
      <c r="AO638" s="29">
        <v>123.8</v>
      </c>
      <c r="AP638" s="29">
        <v>138.69999999999999</v>
      </c>
      <c r="AQ638" s="29">
        <v>132</v>
      </c>
      <c r="AR638" s="29">
        <v>122.8</v>
      </c>
      <c r="AS638" s="29">
        <v>106.7</v>
      </c>
      <c r="AT638" s="29">
        <v>120.2</v>
      </c>
      <c r="AU638" s="29">
        <v>121.4</v>
      </c>
      <c r="AV638" s="29">
        <v>122.7</v>
      </c>
      <c r="AW638" s="29">
        <v>132</v>
      </c>
      <c r="AX638" s="29">
        <v>134.9</v>
      </c>
      <c r="AY638" s="29">
        <f t="shared" si="19"/>
        <v>1.0115384615384617</v>
      </c>
      <c r="AZ638" s="29">
        <f t="shared" si="18"/>
        <v>0.86529225792567566</v>
      </c>
    </row>
    <row r="639" spans="1:52" x14ac:dyDescent="0.2">
      <c r="A639" s="47" t="s">
        <v>50</v>
      </c>
      <c r="B639" s="29" t="s">
        <v>3231</v>
      </c>
      <c r="C639" s="29" t="s">
        <v>3232</v>
      </c>
      <c r="D639" s="29" t="s">
        <v>3233</v>
      </c>
      <c r="E639" s="29" t="s">
        <v>3234</v>
      </c>
      <c r="F639" s="29">
        <v>0.135995</v>
      </c>
      <c r="G639" s="29">
        <v>9.7306500000000004E-3</v>
      </c>
      <c r="H639" s="29">
        <v>2</v>
      </c>
      <c r="I639" s="29">
        <v>8</v>
      </c>
      <c r="J639" s="29">
        <v>4</v>
      </c>
      <c r="K639" s="29" t="s">
        <v>3235</v>
      </c>
      <c r="L639" s="29" t="s">
        <v>3236</v>
      </c>
      <c r="M639" s="29">
        <v>0</v>
      </c>
      <c r="N639" s="29">
        <v>1604.86276</v>
      </c>
      <c r="O639" s="29">
        <v>0</v>
      </c>
      <c r="P639" s="29">
        <v>400.3</v>
      </c>
      <c r="Q639" s="29">
        <v>378.7</v>
      </c>
      <c r="R639" s="29">
        <v>2.2200000000000002</v>
      </c>
      <c r="S639" s="29">
        <v>3.43</v>
      </c>
      <c r="T639" s="29" t="s">
        <v>1100</v>
      </c>
      <c r="U639" s="29" t="s">
        <v>50</v>
      </c>
      <c r="V639" s="29" t="s">
        <v>50</v>
      </c>
      <c r="W639" s="29" t="s">
        <v>50</v>
      </c>
      <c r="X639" s="29" t="s">
        <v>50</v>
      </c>
      <c r="Y639" s="29" t="s">
        <v>50</v>
      </c>
      <c r="Z639" s="29" t="s">
        <v>50</v>
      </c>
      <c r="AA639" s="29" t="s">
        <v>50</v>
      </c>
      <c r="AB639" s="29" t="s">
        <v>50</v>
      </c>
      <c r="AC639" s="29" t="s">
        <v>50</v>
      </c>
      <c r="AD639" s="29" t="s">
        <v>50</v>
      </c>
      <c r="AE639" s="29" t="s">
        <v>50</v>
      </c>
      <c r="AF639" s="29" t="s">
        <v>56</v>
      </c>
      <c r="AG639" s="29">
        <v>-1.1399999999999999</v>
      </c>
      <c r="AH639" s="29">
        <v>-0.22</v>
      </c>
      <c r="AI639" s="29">
        <v>2.967E-3</v>
      </c>
      <c r="AJ639" s="29">
        <v>3.9390000000000001E-2</v>
      </c>
      <c r="AK639" s="29">
        <v>4.7690000000000003E-2</v>
      </c>
      <c r="AL639" s="29">
        <v>0.44650000000000001</v>
      </c>
      <c r="AM639" s="29">
        <v>1.93</v>
      </c>
      <c r="AN639" s="29">
        <v>5</v>
      </c>
      <c r="AO639" s="29">
        <v>389.8</v>
      </c>
      <c r="AP639" s="29">
        <v>402.1</v>
      </c>
      <c r="AQ639" s="29">
        <v>402.7</v>
      </c>
      <c r="AR639" s="29">
        <v>398.5</v>
      </c>
      <c r="AS639" s="29">
        <v>408.6</v>
      </c>
      <c r="AT639" s="29">
        <v>377.3</v>
      </c>
      <c r="AU639" s="29">
        <v>385.7</v>
      </c>
      <c r="AV639" s="29">
        <v>377.9</v>
      </c>
      <c r="AW639" s="29">
        <v>378.7</v>
      </c>
      <c r="AX639" s="29">
        <v>408.4</v>
      </c>
      <c r="AY639" s="29">
        <f t="shared" si="19"/>
        <v>0.96318129589848622</v>
      </c>
      <c r="AZ639" s="29">
        <f t="shared" si="18"/>
        <v>2.3929711900466305E-2</v>
      </c>
    </row>
    <row r="640" spans="1:52" x14ac:dyDescent="0.2">
      <c r="A640" s="47" t="s">
        <v>56</v>
      </c>
      <c r="B640" s="29" t="s">
        <v>3231</v>
      </c>
      <c r="C640" s="29" t="s">
        <v>3237</v>
      </c>
      <c r="D640" s="29" t="s">
        <v>1054</v>
      </c>
      <c r="E640" s="29" t="s">
        <v>3238</v>
      </c>
      <c r="F640" s="29">
        <v>0.46662199999999998</v>
      </c>
      <c r="G640" s="29">
        <v>4.3673200000000002E-2</v>
      </c>
      <c r="H640" s="29">
        <v>2</v>
      </c>
      <c r="I640" s="29">
        <v>2</v>
      </c>
      <c r="J640" s="29">
        <v>2</v>
      </c>
      <c r="K640" s="29" t="s">
        <v>3235</v>
      </c>
      <c r="L640" s="29" t="s">
        <v>3239</v>
      </c>
      <c r="M640" s="29">
        <v>0</v>
      </c>
      <c r="N640" s="29">
        <v>1264.6734799999999</v>
      </c>
      <c r="O640" s="29">
        <v>0</v>
      </c>
      <c r="P640" s="29" t="s">
        <v>51</v>
      </c>
      <c r="Q640" s="29" t="s">
        <v>51</v>
      </c>
      <c r="R640" s="29" t="s">
        <v>51</v>
      </c>
      <c r="S640" s="29" t="s">
        <v>51</v>
      </c>
      <c r="T640" s="29" t="s">
        <v>982</v>
      </c>
      <c r="U640" s="29" t="s">
        <v>56</v>
      </c>
      <c r="V640" s="29" t="s">
        <v>56</v>
      </c>
      <c r="W640" s="29" t="s">
        <v>56</v>
      </c>
      <c r="X640" s="29" t="s">
        <v>56</v>
      </c>
      <c r="Y640" s="29" t="s">
        <v>56</v>
      </c>
      <c r="Z640" s="29" t="s">
        <v>56</v>
      </c>
      <c r="AA640" s="29" t="s">
        <v>56</v>
      </c>
      <c r="AB640" s="29" t="s">
        <v>56</v>
      </c>
      <c r="AC640" s="29" t="s">
        <v>56</v>
      </c>
      <c r="AD640" s="29" t="s">
        <v>56</v>
      </c>
      <c r="AE640" s="29" t="s">
        <v>56</v>
      </c>
      <c r="AF640" s="29" t="s">
        <v>56</v>
      </c>
      <c r="AG640" s="29">
        <v>0.25</v>
      </c>
      <c r="AH640" s="29">
        <v>0.25</v>
      </c>
      <c r="AI640" s="29">
        <v>2.861E-2</v>
      </c>
      <c r="AJ640" s="29">
        <v>1.5169999999999999E-2</v>
      </c>
      <c r="AK640" s="29">
        <v>0.35339999999999999</v>
      </c>
      <c r="AL640" s="29">
        <v>0.20699999999999999</v>
      </c>
      <c r="AM640" s="29">
        <v>2.33</v>
      </c>
      <c r="AN640" s="29">
        <v>4</v>
      </c>
      <c r="AO640" s="29" t="s">
        <v>51</v>
      </c>
      <c r="AP640" s="29" t="s">
        <v>51</v>
      </c>
      <c r="AQ640" s="29" t="s">
        <v>51</v>
      </c>
      <c r="AR640" s="29" t="s">
        <v>51</v>
      </c>
      <c r="AS640" s="29" t="s">
        <v>51</v>
      </c>
      <c r="AT640" s="29" t="s">
        <v>51</v>
      </c>
      <c r="AU640" s="29" t="s">
        <v>51</v>
      </c>
      <c r="AV640" s="29" t="s">
        <v>51</v>
      </c>
      <c r="AW640" s="29" t="s">
        <v>51</v>
      </c>
      <c r="AX640" s="29" t="s">
        <v>51</v>
      </c>
      <c r="AY640" s="29" t="e">
        <f t="shared" si="19"/>
        <v>#DIV/0!</v>
      </c>
      <c r="AZ640" s="29" t="e">
        <f t="shared" si="18"/>
        <v>#DIV/0!</v>
      </c>
    </row>
    <row r="641" spans="1:52" x14ac:dyDescent="0.2">
      <c r="A641" s="47" t="s">
        <v>50</v>
      </c>
      <c r="B641" s="29" t="s">
        <v>737</v>
      </c>
      <c r="C641" s="29" t="s">
        <v>3240</v>
      </c>
      <c r="D641" s="29" t="s">
        <v>3241</v>
      </c>
      <c r="E641" s="29" t="s">
        <v>3242</v>
      </c>
      <c r="F641" s="29">
        <v>4.4454499999999999E-5</v>
      </c>
      <c r="G641" s="29">
        <v>0</v>
      </c>
      <c r="H641" s="29">
        <v>1</v>
      </c>
      <c r="I641" s="29">
        <v>1</v>
      </c>
      <c r="J641" s="29">
        <v>2</v>
      </c>
      <c r="K641" s="29" t="s">
        <v>736</v>
      </c>
      <c r="L641" s="29" t="s">
        <v>3243</v>
      </c>
      <c r="M641" s="29">
        <v>0</v>
      </c>
      <c r="N641" s="29">
        <v>3346.7881600000001</v>
      </c>
      <c r="O641" s="29">
        <v>0</v>
      </c>
      <c r="P641" s="29">
        <v>70.3</v>
      </c>
      <c r="Q641" s="29">
        <v>74.5</v>
      </c>
      <c r="R641" s="29">
        <v>9.73</v>
      </c>
      <c r="S641" s="29">
        <v>5.32</v>
      </c>
      <c r="T641" s="29" t="s">
        <v>51</v>
      </c>
      <c r="U641" s="29" t="s">
        <v>50</v>
      </c>
      <c r="V641" s="29" t="s">
        <v>50</v>
      </c>
      <c r="W641" s="29" t="s">
        <v>50</v>
      </c>
      <c r="X641" s="29" t="s">
        <v>50</v>
      </c>
      <c r="Y641" s="29" t="s">
        <v>50</v>
      </c>
      <c r="Z641" s="29" t="s">
        <v>50</v>
      </c>
      <c r="AA641" s="29" t="s">
        <v>50</v>
      </c>
      <c r="AB641" s="29" t="s">
        <v>50</v>
      </c>
      <c r="AC641" s="29" t="s">
        <v>50</v>
      </c>
      <c r="AD641" s="29" t="s">
        <v>50</v>
      </c>
      <c r="AE641" s="29" t="s">
        <v>50</v>
      </c>
      <c r="AF641" s="29" t="s">
        <v>50</v>
      </c>
      <c r="AG641" s="29">
        <v>0.4</v>
      </c>
      <c r="AH641" s="29">
        <v>0.4</v>
      </c>
      <c r="AI641" s="29">
        <v>0</v>
      </c>
      <c r="AJ641" s="29">
        <v>0</v>
      </c>
      <c r="AK641" s="29">
        <v>5.9730000000000002E-6</v>
      </c>
      <c r="AL641" s="29">
        <v>5.3789999999999997E-6</v>
      </c>
      <c r="AM641" s="29">
        <v>5.64</v>
      </c>
      <c r="AN641" s="29">
        <v>15</v>
      </c>
      <c r="AO641" s="29">
        <v>68.3</v>
      </c>
      <c r="AP641" s="29">
        <v>64.2</v>
      </c>
      <c r="AQ641" s="29">
        <v>74.900000000000006</v>
      </c>
      <c r="AR641" s="29">
        <v>58.3</v>
      </c>
      <c r="AS641" s="29">
        <v>72.400000000000006</v>
      </c>
      <c r="AT641" s="29">
        <v>78.599999999999994</v>
      </c>
      <c r="AU641" s="29">
        <v>76.400000000000006</v>
      </c>
      <c r="AV641" s="29">
        <v>72.3</v>
      </c>
      <c r="AW641" s="29">
        <v>68.3</v>
      </c>
      <c r="AX641" s="29">
        <v>74.5</v>
      </c>
      <c r="AY641" s="29">
        <f t="shared" si="19"/>
        <v>1.0946465542738835</v>
      </c>
      <c r="AZ641" s="29">
        <f t="shared" si="18"/>
        <v>8.7296020717683845E-2</v>
      </c>
    </row>
    <row r="642" spans="1:52" x14ac:dyDescent="0.2">
      <c r="A642" s="47" t="s">
        <v>50</v>
      </c>
      <c r="B642" s="29" t="s">
        <v>737</v>
      </c>
      <c r="C642" s="29" t="s">
        <v>3244</v>
      </c>
      <c r="D642" s="29" t="s">
        <v>2274</v>
      </c>
      <c r="E642" s="29" t="s">
        <v>3242</v>
      </c>
      <c r="F642" s="29">
        <v>1.72616E-4</v>
      </c>
      <c r="G642" s="29">
        <v>0</v>
      </c>
      <c r="H642" s="29">
        <v>1</v>
      </c>
      <c r="I642" s="29">
        <v>2</v>
      </c>
      <c r="J642" s="29">
        <v>10</v>
      </c>
      <c r="K642" s="29" t="s">
        <v>736</v>
      </c>
      <c r="L642" s="29" t="s">
        <v>3245</v>
      </c>
      <c r="M642" s="29">
        <v>0</v>
      </c>
      <c r="N642" s="29">
        <v>1705.87807</v>
      </c>
      <c r="O642" s="29">
        <v>0</v>
      </c>
      <c r="P642" s="29">
        <v>335.4</v>
      </c>
      <c r="Q642" s="29">
        <v>361.5</v>
      </c>
      <c r="R642" s="29">
        <v>3</v>
      </c>
      <c r="S642" s="29">
        <v>5.28</v>
      </c>
      <c r="T642" s="29" t="s">
        <v>51</v>
      </c>
      <c r="U642" s="29" t="s">
        <v>50</v>
      </c>
      <c r="V642" s="29" t="s">
        <v>50</v>
      </c>
      <c r="W642" s="29" t="s">
        <v>50</v>
      </c>
      <c r="X642" s="29" t="s">
        <v>50</v>
      </c>
      <c r="Y642" s="29" t="s">
        <v>50</v>
      </c>
      <c r="Z642" s="29" t="s">
        <v>50</v>
      </c>
      <c r="AA642" s="29" t="s">
        <v>50</v>
      </c>
      <c r="AB642" s="29" t="s">
        <v>50</v>
      </c>
      <c r="AC642" s="29" t="s">
        <v>50</v>
      </c>
      <c r="AD642" s="29" t="s">
        <v>50</v>
      </c>
      <c r="AE642" s="29" t="s">
        <v>50</v>
      </c>
      <c r="AF642" s="29" t="s">
        <v>50</v>
      </c>
      <c r="AG642" s="29">
        <v>-2.0299999999999998</v>
      </c>
      <c r="AH642" s="29">
        <v>-1.1200000000000001</v>
      </c>
      <c r="AI642" s="29">
        <v>0</v>
      </c>
      <c r="AJ642" s="29">
        <v>1.1960000000000001E-5</v>
      </c>
      <c r="AK642" s="29">
        <v>3.6229999999999997E-5</v>
      </c>
      <c r="AL642" s="29">
        <v>2.5399999999999999E-4</v>
      </c>
      <c r="AM642" s="29">
        <v>4.78</v>
      </c>
      <c r="AN642" s="29">
        <v>26</v>
      </c>
      <c r="AO642" s="29">
        <v>333</v>
      </c>
      <c r="AP642" s="29">
        <v>313.60000000000002</v>
      </c>
      <c r="AQ642" s="29">
        <v>337.8</v>
      </c>
      <c r="AR642" s="29">
        <v>341.1</v>
      </c>
      <c r="AS642" s="29">
        <v>338.1</v>
      </c>
      <c r="AT642" s="29">
        <v>361.5</v>
      </c>
      <c r="AU642" s="29">
        <v>335.8</v>
      </c>
      <c r="AV642" s="29">
        <v>329.5</v>
      </c>
      <c r="AW642" s="29">
        <v>364.2</v>
      </c>
      <c r="AX642" s="29">
        <v>371.5</v>
      </c>
      <c r="AY642" s="29">
        <f t="shared" si="19"/>
        <v>1.0594493868718442</v>
      </c>
      <c r="AZ642" s="29">
        <f t="shared" si="18"/>
        <v>5.3638077627871719E-2</v>
      </c>
    </row>
    <row r="643" spans="1:52" x14ac:dyDescent="0.2">
      <c r="A643" s="47" t="s">
        <v>56</v>
      </c>
      <c r="B643" s="29" t="s">
        <v>739</v>
      </c>
      <c r="C643" s="29" t="s">
        <v>3246</v>
      </c>
      <c r="D643" s="29" t="s">
        <v>2492</v>
      </c>
      <c r="E643" s="29" t="s">
        <v>3247</v>
      </c>
      <c r="F643" s="29">
        <v>0.29667500000000002</v>
      </c>
      <c r="G643" s="29">
        <v>2.2551999999999999E-2</v>
      </c>
      <c r="H643" s="29">
        <v>1</v>
      </c>
      <c r="I643" s="29">
        <v>1</v>
      </c>
      <c r="J643" s="29">
        <v>1</v>
      </c>
      <c r="K643" s="29" t="s">
        <v>738</v>
      </c>
      <c r="L643" s="29" t="s">
        <v>3248</v>
      </c>
      <c r="M643" s="29">
        <v>0</v>
      </c>
      <c r="N643" s="29">
        <v>2476.3070499999999</v>
      </c>
      <c r="O643" s="29">
        <v>0</v>
      </c>
      <c r="P643" s="29">
        <v>229.1</v>
      </c>
      <c r="Q643" s="29">
        <v>169.9</v>
      </c>
      <c r="R643" s="29">
        <v>49.48</v>
      </c>
      <c r="S643" s="29">
        <v>13.58</v>
      </c>
      <c r="T643" s="29" t="s">
        <v>51</v>
      </c>
      <c r="U643" s="29" t="s">
        <v>50</v>
      </c>
      <c r="V643" s="29" t="s">
        <v>50</v>
      </c>
      <c r="W643" s="29" t="s">
        <v>50</v>
      </c>
      <c r="X643" s="29" t="s">
        <v>50</v>
      </c>
      <c r="Y643" s="29" t="s">
        <v>50</v>
      </c>
      <c r="Z643" s="29" t="s">
        <v>50</v>
      </c>
      <c r="AA643" s="29" t="s">
        <v>50</v>
      </c>
      <c r="AB643" s="29" t="s">
        <v>50</v>
      </c>
      <c r="AC643" s="29" t="s">
        <v>50</v>
      </c>
      <c r="AD643" s="29" t="s">
        <v>50</v>
      </c>
      <c r="AE643" s="29" t="s">
        <v>973</v>
      </c>
      <c r="AF643" s="29" t="s">
        <v>50</v>
      </c>
      <c r="AG643" s="29" t="s">
        <v>51</v>
      </c>
      <c r="AH643" s="29">
        <v>2.29</v>
      </c>
      <c r="AI643" s="29" t="s">
        <v>51</v>
      </c>
      <c r="AJ643" s="29">
        <v>7.0980000000000001E-3</v>
      </c>
      <c r="AK643" s="29" t="s">
        <v>51</v>
      </c>
      <c r="AL643" s="29">
        <v>0.1089</v>
      </c>
      <c r="AM643" s="29">
        <v>2.1800000000000002</v>
      </c>
      <c r="AN643" s="29" t="s">
        <v>51</v>
      </c>
      <c r="AO643" s="29">
        <v>231.5</v>
      </c>
      <c r="AP643" s="29">
        <v>330.8</v>
      </c>
      <c r="AQ643" s="29">
        <v>226.6</v>
      </c>
      <c r="AR643" s="29">
        <v>137.6</v>
      </c>
      <c r="AS643" s="29">
        <v>58.6</v>
      </c>
      <c r="AT643" s="29">
        <v>161.5</v>
      </c>
      <c r="AU643" s="29">
        <v>189.7</v>
      </c>
      <c r="AV643" s="29">
        <v>131.5</v>
      </c>
      <c r="AW643" s="29">
        <v>182.7</v>
      </c>
      <c r="AX643" s="29">
        <v>169.9</v>
      </c>
      <c r="AY643" s="29">
        <f t="shared" si="19"/>
        <v>0.84793421987615469</v>
      </c>
      <c r="AZ643" s="29">
        <f t="shared" si="18"/>
        <v>0.55681414343170066</v>
      </c>
    </row>
    <row r="644" spans="1:52" x14ac:dyDescent="0.2">
      <c r="A644" s="47" t="s">
        <v>56</v>
      </c>
      <c r="B644" s="29" t="s">
        <v>741</v>
      </c>
      <c r="C644" s="29" t="s">
        <v>3249</v>
      </c>
      <c r="D644" s="29" t="s">
        <v>3250</v>
      </c>
      <c r="E644" s="29" t="s">
        <v>3251</v>
      </c>
      <c r="F644" s="29">
        <v>0.189971</v>
      </c>
      <c r="G644" s="29">
        <v>1.3567900000000001E-2</v>
      </c>
      <c r="H644" s="29">
        <v>1</v>
      </c>
      <c r="I644" s="29">
        <v>1</v>
      </c>
      <c r="J644" s="29">
        <v>2</v>
      </c>
      <c r="K644" s="29" t="s">
        <v>740</v>
      </c>
      <c r="L644" s="29" t="s">
        <v>3252</v>
      </c>
      <c r="M644" s="29">
        <v>0</v>
      </c>
      <c r="N644" s="29">
        <v>1236.58402</v>
      </c>
      <c r="O644" s="29">
        <v>0</v>
      </c>
      <c r="P644" s="29">
        <v>53.8</v>
      </c>
      <c r="Q644" s="29">
        <v>49.3</v>
      </c>
      <c r="R644" s="29">
        <v>16.170000000000002</v>
      </c>
      <c r="S644" s="29">
        <v>10.36</v>
      </c>
      <c r="T644" s="29" t="s">
        <v>51</v>
      </c>
      <c r="U644" s="29" t="s">
        <v>50</v>
      </c>
      <c r="V644" s="29" t="s">
        <v>50</v>
      </c>
      <c r="W644" s="29" t="s">
        <v>50</v>
      </c>
      <c r="X644" s="29" t="s">
        <v>50</v>
      </c>
      <c r="Y644" s="29" t="s">
        <v>50</v>
      </c>
      <c r="Z644" s="29" t="s">
        <v>50</v>
      </c>
      <c r="AA644" s="29" t="s">
        <v>50</v>
      </c>
      <c r="AB644" s="29" t="s">
        <v>50</v>
      </c>
      <c r="AC644" s="29" t="s">
        <v>50</v>
      </c>
      <c r="AD644" s="29" t="s">
        <v>50</v>
      </c>
      <c r="AE644" s="29" t="s">
        <v>50</v>
      </c>
      <c r="AF644" s="29" t="s">
        <v>50</v>
      </c>
      <c r="AG644" s="29">
        <v>1.31</v>
      </c>
      <c r="AH644" s="29">
        <v>1.31</v>
      </c>
      <c r="AI644" s="29">
        <v>7.0759999999999998E-3</v>
      </c>
      <c r="AJ644" s="29">
        <v>4.2189999999999997E-3</v>
      </c>
      <c r="AK644" s="29">
        <v>0.1167</v>
      </c>
      <c r="AL644" s="29">
        <v>5.8979999999999998E-2</v>
      </c>
      <c r="AM644" s="29">
        <v>2.2599999999999998</v>
      </c>
      <c r="AN644" s="29">
        <v>4</v>
      </c>
      <c r="AO644" s="29">
        <v>48</v>
      </c>
      <c r="AP644" s="29">
        <v>59.3</v>
      </c>
      <c r="AQ644" s="29">
        <v>53.4</v>
      </c>
      <c r="AR644" s="29">
        <v>67.900000000000006</v>
      </c>
      <c r="AS644" s="29">
        <v>54.2</v>
      </c>
      <c r="AT644" s="29">
        <v>52.9</v>
      </c>
      <c r="AU644" s="29">
        <v>59.4</v>
      </c>
      <c r="AV644" s="29">
        <v>48.1</v>
      </c>
      <c r="AW644" s="29">
        <v>45.8</v>
      </c>
      <c r="AX644" s="29">
        <v>49.3</v>
      </c>
      <c r="AY644" s="29">
        <f t="shared" si="19"/>
        <v>0.90346534653465349</v>
      </c>
      <c r="AZ644" s="29">
        <f t="shared" si="18"/>
        <v>0.29706685663477367</v>
      </c>
    </row>
    <row r="645" spans="1:52" x14ac:dyDescent="0.2">
      <c r="A645" s="47" t="s">
        <v>56</v>
      </c>
      <c r="B645" s="29" t="s">
        <v>743</v>
      </c>
      <c r="C645" s="29" t="s">
        <v>3253</v>
      </c>
      <c r="D645" s="29" t="s">
        <v>3254</v>
      </c>
      <c r="E645" s="29" t="s">
        <v>3255</v>
      </c>
      <c r="F645" s="29">
        <v>0.43744</v>
      </c>
      <c r="G645" s="29">
        <v>3.9282400000000002E-2</v>
      </c>
      <c r="H645" s="29">
        <v>1</v>
      </c>
      <c r="I645" s="29">
        <v>1</v>
      </c>
      <c r="J645" s="29">
        <v>2</v>
      </c>
      <c r="K645" s="29" t="s">
        <v>742</v>
      </c>
      <c r="L645" s="29" t="s">
        <v>3256</v>
      </c>
      <c r="M645" s="29">
        <v>0</v>
      </c>
      <c r="N645" s="29">
        <v>2304.2487500000002</v>
      </c>
      <c r="O645" s="29">
        <v>0</v>
      </c>
      <c r="P645" s="29">
        <v>5</v>
      </c>
      <c r="Q645" s="29">
        <v>9.1</v>
      </c>
      <c r="R645" s="29">
        <v>49.23</v>
      </c>
      <c r="S645" s="29">
        <v>22.24</v>
      </c>
      <c r="T645" s="29" t="s">
        <v>51</v>
      </c>
      <c r="U645" s="29" t="s">
        <v>56</v>
      </c>
      <c r="V645" s="29" t="s">
        <v>56</v>
      </c>
      <c r="W645" s="29" t="s">
        <v>56</v>
      </c>
      <c r="X645" s="29" t="s">
        <v>56</v>
      </c>
      <c r="Y645" s="29" t="s">
        <v>56</v>
      </c>
      <c r="Z645" s="29" t="s">
        <v>56</v>
      </c>
      <c r="AA645" s="29" t="s">
        <v>56</v>
      </c>
      <c r="AB645" s="29" t="s">
        <v>56</v>
      </c>
      <c r="AC645" s="29" t="s">
        <v>56</v>
      </c>
      <c r="AD645" s="29" t="s">
        <v>56</v>
      </c>
      <c r="AE645" s="29" t="s">
        <v>973</v>
      </c>
      <c r="AF645" s="29" t="s">
        <v>56</v>
      </c>
      <c r="AG645" s="29" t="s">
        <v>51</v>
      </c>
      <c r="AH645" s="29">
        <v>-0.62</v>
      </c>
      <c r="AI645" s="29" t="s">
        <v>51</v>
      </c>
      <c r="AJ645" s="29">
        <v>1.304E-2</v>
      </c>
      <c r="AK645" s="29" t="s">
        <v>51</v>
      </c>
      <c r="AL645" s="29">
        <v>0.1883</v>
      </c>
      <c r="AM645" s="29">
        <v>1.49</v>
      </c>
      <c r="AN645" s="29" t="s">
        <v>51</v>
      </c>
      <c r="AO645" s="29">
        <v>8.1</v>
      </c>
      <c r="AP645" s="29">
        <v>12.9</v>
      </c>
      <c r="AQ645" s="29">
        <v>4.5999999999999996</v>
      </c>
      <c r="AR645" s="29">
        <v>4.9000000000000004</v>
      </c>
      <c r="AS645" s="29">
        <v>4.5999999999999996</v>
      </c>
      <c r="AT645" s="29">
        <v>9.1</v>
      </c>
      <c r="AU645" s="29">
        <v>7.9</v>
      </c>
      <c r="AV645" s="29">
        <v>7.3</v>
      </c>
      <c r="AW645" s="29">
        <v>10</v>
      </c>
      <c r="AX645" s="29">
        <v>12.6</v>
      </c>
      <c r="AY645" s="29">
        <f t="shared" si="19"/>
        <v>1.336182336182336</v>
      </c>
      <c r="AZ645" s="29">
        <f t="shared" ref="AZ645:AZ708" si="20">TTEST(AO645:AS645,AT645:AX645,2,1)</f>
        <v>0.34080405267376906</v>
      </c>
    </row>
    <row r="646" spans="1:52" x14ac:dyDescent="0.2">
      <c r="A646" s="47" t="s">
        <v>56</v>
      </c>
      <c r="B646" s="29" t="s">
        <v>745</v>
      </c>
      <c r="C646" s="29" t="s">
        <v>3257</v>
      </c>
      <c r="D646" s="29" t="s">
        <v>3258</v>
      </c>
      <c r="E646" s="29" t="s">
        <v>3259</v>
      </c>
      <c r="F646" s="29">
        <v>0.45586500000000002</v>
      </c>
      <c r="G646" s="29">
        <v>4.1984199999999999E-2</v>
      </c>
      <c r="H646" s="29">
        <v>1</v>
      </c>
      <c r="I646" s="29">
        <v>1</v>
      </c>
      <c r="J646" s="29">
        <v>1</v>
      </c>
      <c r="K646" s="29" t="s">
        <v>744</v>
      </c>
      <c r="L646" s="29" t="s">
        <v>3260</v>
      </c>
      <c r="M646" s="29">
        <v>0</v>
      </c>
      <c r="N646" s="29">
        <v>1992.05124</v>
      </c>
      <c r="O646" s="29">
        <v>0</v>
      </c>
      <c r="P646" s="29">
        <v>92.2</v>
      </c>
      <c r="Q646" s="29">
        <v>89.9</v>
      </c>
      <c r="R646" s="29">
        <v>10.78</v>
      </c>
      <c r="S646" s="29">
        <v>10.32</v>
      </c>
      <c r="T646" s="29" t="s">
        <v>51</v>
      </c>
      <c r="U646" s="29" t="s">
        <v>56</v>
      </c>
      <c r="V646" s="29" t="s">
        <v>56</v>
      </c>
      <c r="W646" s="29" t="s">
        <v>56</v>
      </c>
      <c r="X646" s="29" t="s">
        <v>56</v>
      </c>
      <c r="Y646" s="29" t="s">
        <v>56</v>
      </c>
      <c r="Z646" s="29" t="s">
        <v>56</v>
      </c>
      <c r="AA646" s="29" t="s">
        <v>56</v>
      </c>
      <c r="AB646" s="29" t="s">
        <v>56</v>
      </c>
      <c r="AC646" s="29" t="s">
        <v>56</v>
      </c>
      <c r="AD646" s="29" t="s">
        <v>56</v>
      </c>
      <c r="AE646" s="29" t="s">
        <v>973</v>
      </c>
      <c r="AF646" s="29" t="s">
        <v>56</v>
      </c>
      <c r="AG646" s="29" t="s">
        <v>51</v>
      </c>
      <c r="AH646" s="29">
        <v>-2.04</v>
      </c>
      <c r="AI646" s="29" t="s">
        <v>51</v>
      </c>
      <c r="AJ646" s="29">
        <v>1.434E-2</v>
      </c>
      <c r="AK646" s="29" t="s">
        <v>51</v>
      </c>
      <c r="AL646" s="29">
        <v>0.19969999999999999</v>
      </c>
      <c r="AM646" s="29">
        <v>2.2200000000000002</v>
      </c>
      <c r="AN646" s="29" t="s">
        <v>51</v>
      </c>
      <c r="AO646" s="29">
        <v>91.5</v>
      </c>
      <c r="AP646" s="29">
        <v>90</v>
      </c>
      <c r="AQ646" s="29">
        <v>97.9</v>
      </c>
      <c r="AR646" s="29">
        <v>92.9</v>
      </c>
      <c r="AS646" s="29">
        <v>73.2</v>
      </c>
      <c r="AT646" s="29">
        <v>88.7</v>
      </c>
      <c r="AU646" s="29">
        <v>106.7</v>
      </c>
      <c r="AV646" s="29">
        <v>92</v>
      </c>
      <c r="AW646" s="29">
        <v>80.8</v>
      </c>
      <c r="AX646" s="29">
        <v>89.9</v>
      </c>
      <c r="AY646" s="29">
        <f t="shared" ref="AY646:AY709" si="21">AVERAGE(AT646:AX646)/AVERAGE(AO646:AS646)</f>
        <v>1.0282828282828285</v>
      </c>
      <c r="AZ646" s="29">
        <f t="shared" si="20"/>
        <v>0.69509517734967607</v>
      </c>
    </row>
    <row r="647" spans="1:52" x14ac:dyDescent="0.2">
      <c r="A647" s="47" t="s">
        <v>56</v>
      </c>
      <c r="B647" s="29" t="s">
        <v>747</v>
      </c>
      <c r="C647" s="29" t="s">
        <v>3261</v>
      </c>
      <c r="D647" s="29" t="s">
        <v>966</v>
      </c>
      <c r="E647" s="29" t="s">
        <v>3262</v>
      </c>
      <c r="F647" s="29">
        <v>0.38291399999999998</v>
      </c>
      <c r="G647" s="29">
        <v>3.2056000000000001E-2</v>
      </c>
      <c r="H647" s="29">
        <v>1</v>
      </c>
      <c r="I647" s="29">
        <v>1</v>
      </c>
      <c r="J647" s="29">
        <v>2</v>
      </c>
      <c r="K647" s="29" t="s">
        <v>746</v>
      </c>
      <c r="L647" s="29" t="s">
        <v>3263</v>
      </c>
      <c r="M647" s="29">
        <v>0</v>
      </c>
      <c r="N647" s="29">
        <v>1273.6949500000001</v>
      </c>
      <c r="O647" s="29">
        <v>0</v>
      </c>
      <c r="P647" s="29">
        <v>49.2</v>
      </c>
      <c r="Q647" s="29">
        <v>52.4</v>
      </c>
      <c r="R647" s="29">
        <v>15.43</v>
      </c>
      <c r="S647" s="29">
        <v>15.8</v>
      </c>
      <c r="T647" s="29" t="s">
        <v>51</v>
      </c>
      <c r="U647" s="29" t="s">
        <v>56</v>
      </c>
      <c r="V647" s="29" t="s">
        <v>56</v>
      </c>
      <c r="W647" s="29" t="s">
        <v>56</v>
      </c>
      <c r="X647" s="29" t="s">
        <v>56</v>
      </c>
      <c r="Y647" s="29" t="s">
        <v>56</v>
      </c>
      <c r="Z647" s="29" t="s">
        <v>56</v>
      </c>
      <c r="AA647" s="29" t="s">
        <v>56</v>
      </c>
      <c r="AB647" s="29" t="s">
        <v>56</v>
      </c>
      <c r="AC647" s="29" t="s">
        <v>56</v>
      </c>
      <c r="AD647" s="29" t="s">
        <v>56</v>
      </c>
      <c r="AE647" s="29" t="s">
        <v>56</v>
      </c>
      <c r="AF647" s="29" t="s">
        <v>56</v>
      </c>
      <c r="AG647" s="29">
        <v>1.24</v>
      </c>
      <c r="AH647" s="29">
        <v>1.24</v>
      </c>
      <c r="AI647" s="29">
        <v>1.025E-2</v>
      </c>
      <c r="AJ647" s="29">
        <v>3.6310000000000002E-2</v>
      </c>
      <c r="AK647" s="29">
        <v>0.15809999999999999</v>
      </c>
      <c r="AL647" s="29">
        <v>0.4098</v>
      </c>
      <c r="AM647" s="29">
        <v>1.51</v>
      </c>
      <c r="AN647" s="29">
        <v>2</v>
      </c>
      <c r="AO647" s="29">
        <v>56.5</v>
      </c>
      <c r="AP647" s="29">
        <v>47.5</v>
      </c>
      <c r="AQ647" s="29">
        <v>67.2</v>
      </c>
      <c r="AR647" s="29">
        <v>45.4</v>
      </c>
      <c r="AS647" s="29">
        <v>49.7</v>
      </c>
      <c r="AT647" s="29">
        <v>52.9</v>
      </c>
      <c r="AU647" s="29">
        <v>41</v>
      </c>
      <c r="AV647" s="29">
        <v>52.4</v>
      </c>
      <c r="AW647" s="29">
        <v>45.7</v>
      </c>
      <c r="AX647" s="29">
        <v>62.2</v>
      </c>
      <c r="AY647" s="29">
        <f t="shared" si="21"/>
        <v>0.95456252346977077</v>
      </c>
      <c r="AZ647" s="29">
        <f t="shared" si="20"/>
        <v>0.61770226765075076</v>
      </c>
    </row>
    <row r="648" spans="1:52" x14ac:dyDescent="0.2">
      <c r="A648" s="47" t="s">
        <v>50</v>
      </c>
      <c r="B648" s="29" t="s">
        <v>749</v>
      </c>
      <c r="C648" s="29" t="s">
        <v>3264</v>
      </c>
      <c r="D648" s="29" t="s">
        <v>3265</v>
      </c>
      <c r="E648" s="29" t="s">
        <v>3266</v>
      </c>
      <c r="F648" s="29">
        <v>0.100274</v>
      </c>
      <c r="G648" s="29">
        <v>7.2825299999999997E-3</v>
      </c>
      <c r="H648" s="29">
        <v>1</v>
      </c>
      <c r="I648" s="29">
        <v>2</v>
      </c>
      <c r="J648" s="29">
        <v>1</v>
      </c>
      <c r="K648" s="29" t="s">
        <v>748</v>
      </c>
      <c r="L648" s="29" t="s">
        <v>3267</v>
      </c>
      <c r="M648" s="29">
        <v>0</v>
      </c>
      <c r="N648" s="29">
        <v>1518.7385999999999</v>
      </c>
      <c r="O648" s="29">
        <v>0</v>
      </c>
      <c r="P648" s="29" t="s">
        <v>51</v>
      </c>
      <c r="Q648" s="29" t="s">
        <v>51</v>
      </c>
      <c r="R648" s="29" t="s">
        <v>51</v>
      </c>
      <c r="S648" s="29" t="s">
        <v>51</v>
      </c>
      <c r="T648" s="29" t="s">
        <v>982</v>
      </c>
      <c r="U648" s="29" t="s">
        <v>50</v>
      </c>
      <c r="V648" s="29" t="s">
        <v>50</v>
      </c>
      <c r="W648" s="29" t="s">
        <v>50</v>
      </c>
      <c r="X648" s="29" t="s">
        <v>50</v>
      </c>
      <c r="Y648" s="29" t="s">
        <v>50</v>
      </c>
      <c r="Z648" s="29" t="s">
        <v>50</v>
      </c>
      <c r="AA648" s="29" t="s">
        <v>50</v>
      </c>
      <c r="AB648" s="29" t="s">
        <v>50</v>
      </c>
      <c r="AC648" s="29" t="s">
        <v>50</v>
      </c>
      <c r="AD648" s="29" t="s">
        <v>50</v>
      </c>
      <c r="AE648" s="29" t="s">
        <v>973</v>
      </c>
      <c r="AF648" s="29" t="s">
        <v>50</v>
      </c>
      <c r="AG648" s="29" t="s">
        <v>51</v>
      </c>
      <c r="AH648" s="29">
        <v>-7.42</v>
      </c>
      <c r="AI648" s="29" t="s">
        <v>51</v>
      </c>
      <c r="AJ648" s="29">
        <v>1.921E-3</v>
      </c>
      <c r="AK648" s="29" t="s">
        <v>51</v>
      </c>
      <c r="AL648" s="29">
        <v>2.5999999999999999E-2</v>
      </c>
      <c r="AM648" s="29">
        <v>1.43</v>
      </c>
      <c r="AN648" s="29" t="s">
        <v>51</v>
      </c>
      <c r="AO648" s="29" t="s">
        <v>51</v>
      </c>
      <c r="AP648" s="29" t="s">
        <v>51</v>
      </c>
      <c r="AQ648" s="29" t="s">
        <v>51</v>
      </c>
      <c r="AR648" s="29" t="s">
        <v>51</v>
      </c>
      <c r="AS648" s="29" t="s">
        <v>51</v>
      </c>
      <c r="AT648" s="29" t="s">
        <v>51</v>
      </c>
      <c r="AU648" s="29" t="s">
        <v>51</v>
      </c>
      <c r="AV648" s="29" t="s">
        <v>51</v>
      </c>
      <c r="AW648" s="29" t="s">
        <v>51</v>
      </c>
      <c r="AX648" s="29" t="s">
        <v>51</v>
      </c>
      <c r="AY648" s="29" t="e">
        <f t="shared" si="21"/>
        <v>#DIV/0!</v>
      </c>
      <c r="AZ648" s="29" t="e">
        <f t="shared" si="20"/>
        <v>#DIV/0!</v>
      </c>
    </row>
    <row r="649" spans="1:52" x14ac:dyDescent="0.2">
      <c r="A649" s="47" t="s">
        <v>56</v>
      </c>
      <c r="B649" s="29" t="s">
        <v>751</v>
      </c>
      <c r="C649" s="29" t="s">
        <v>3268</v>
      </c>
      <c r="D649" s="29" t="s">
        <v>3269</v>
      </c>
      <c r="E649" s="29" t="s">
        <v>3270</v>
      </c>
      <c r="F649" s="29">
        <v>0.38528099999999998</v>
      </c>
      <c r="G649" s="29">
        <v>3.2254699999999997E-2</v>
      </c>
      <c r="H649" s="29">
        <v>1</v>
      </c>
      <c r="I649" s="29">
        <v>1</v>
      </c>
      <c r="J649" s="29">
        <v>1</v>
      </c>
      <c r="K649" s="29" t="s">
        <v>750</v>
      </c>
      <c r="L649" s="29" t="s">
        <v>3271</v>
      </c>
      <c r="M649" s="29">
        <v>0</v>
      </c>
      <c r="N649" s="29">
        <v>1808.9174399999999</v>
      </c>
      <c r="O649" s="29">
        <v>0</v>
      </c>
      <c r="P649" s="29" t="s">
        <v>51</v>
      </c>
      <c r="Q649" s="29" t="s">
        <v>51</v>
      </c>
      <c r="R649" s="29" t="s">
        <v>51</v>
      </c>
      <c r="S649" s="29" t="s">
        <v>51</v>
      </c>
      <c r="T649" s="29" t="s">
        <v>982</v>
      </c>
      <c r="U649" s="29" t="s">
        <v>56</v>
      </c>
      <c r="V649" s="29" t="s">
        <v>56</v>
      </c>
      <c r="W649" s="29" t="s">
        <v>56</v>
      </c>
      <c r="X649" s="29" t="s">
        <v>56</v>
      </c>
      <c r="Y649" s="29" t="s">
        <v>56</v>
      </c>
      <c r="Z649" s="29" t="s">
        <v>56</v>
      </c>
      <c r="AA649" s="29" t="s">
        <v>56</v>
      </c>
      <c r="AB649" s="29" t="s">
        <v>56</v>
      </c>
      <c r="AC649" s="29" t="s">
        <v>56</v>
      </c>
      <c r="AD649" s="29" t="s">
        <v>56</v>
      </c>
      <c r="AE649" s="29" t="s">
        <v>973</v>
      </c>
      <c r="AF649" s="29" t="s">
        <v>56</v>
      </c>
      <c r="AG649" s="29" t="s">
        <v>51</v>
      </c>
      <c r="AH649" s="29">
        <v>2.94</v>
      </c>
      <c r="AI649" s="29" t="s">
        <v>51</v>
      </c>
      <c r="AJ649" s="29">
        <v>1.034E-2</v>
      </c>
      <c r="AK649" s="29" t="s">
        <v>51</v>
      </c>
      <c r="AL649" s="29">
        <v>0.15840000000000001</v>
      </c>
      <c r="AM649" s="29">
        <v>0.92</v>
      </c>
      <c r="AN649" s="29" t="s">
        <v>51</v>
      </c>
      <c r="AO649" s="29" t="s">
        <v>51</v>
      </c>
      <c r="AP649" s="29" t="s">
        <v>51</v>
      </c>
      <c r="AQ649" s="29" t="s">
        <v>51</v>
      </c>
      <c r="AR649" s="29" t="s">
        <v>51</v>
      </c>
      <c r="AS649" s="29" t="s">
        <v>51</v>
      </c>
      <c r="AT649" s="29" t="s">
        <v>51</v>
      </c>
      <c r="AU649" s="29" t="s">
        <v>51</v>
      </c>
      <c r="AV649" s="29" t="s">
        <v>51</v>
      </c>
      <c r="AW649" s="29" t="s">
        <v>51</v>
      </c>
      <c r="AX649" s="29" t="s">
        <v>51</v>
      </c>
      <c r="AY649" s="29" t="e">
        <f t="shared" si="21"/>
        <v>#DIV/0!</v>
      </c>
      <c r="AZ649" s="29" t="e">
        <f t="shared" si="20"/>
        <v>#DIV/0!</v>
      </c>
    </row>
    <row r="650" spans="1:52" x14ac:dyDescent="0.2">
      <c r="A650" s="47" t="s">
        <v>56</v>
      </c>
      <c r="B650" s="29" t="s">
        <v>753</v>
      </c>
      <c r="C650" s="29" t="s">
        <v>3272</v>
      </c>
      <c r="D650" s="29" t="s">
        <v>3273</v>
      </c>
      <c r="E650" s="29" t="s">
        <v>3274</v>
      </c>
      <c r="F650" s="29">
        <v>0.399704</v>
      </c>
      <c r="G650" s="29">
        <v>3.4160500000000003E-2</v>
      </c>
      <c r="H650" s="29">
        <v>1</v>
      </c>
      <c r="I650" s="29">
        <v>1</v>
      </c>
      <c r="J650" s="29">
        <v>1</v>
      </c>
      <c r="K650" s="29" t="s">
        <v>752</v>
      </c>
      <c r="L650" s="29" t="s">
        <v>3275</v>
      </c>
      <c r="M650" s="29">
        <v>0</v>
      </c>
      <c r="N650" s="29">
        <v>3038.57314</v>
      </c>
      <c r="O650" s="29">
        <v>0</v>
      </c>
      <c r="P650" s="29">
        <v>48.1</v>
      </c>
      <c r="Q650" s="29">
        <v>46</v>
      </c>
      <c r="R650" s="29">
        <v>3.91</v>
      </c>
      <c r="S650" s="29">
        <v>6.46</v>
      </c>
      <c r="T650" s="29" t="s">
        <v>51</v>
      </c>
      <c r="U650" s="29" t="s">
        <v>56</v>
      </c>
      <c r="V650" s="29" t="s">
        <v>56</v>
      </c>
      <c r="W650" s="29" t="s">
        <v>56</v>
      </c>
      <c r="X650" s="29" t="s">
        <v>56</v>
      </c>
      <c r="Y650" s="29" t="s">
        <v>56</v>
      </c>
      <c r="Z650" s="29" t="s">
        <v>56</v>
      </c>
      <c r="AA650" s="29" t="s">
        <v>56</v>
      </c>
      <c r="AB650" s="29" t="s">
        <v>56</v>
      </c>
      <c r="AC650" s="29" t="s">
        <v>56</v>
      </c>
      <c r="AD650" s="29" t="s">
        <v>56</v>
      </c>
      <c r="AE650" s="29" t="s">
        <v>56</v>
      </c>
      <c r="AF650" s="29" t="s">
        <v>973</v>
      </c>
      <c r="AG650" s="29">
        <v>1.41</v>
      </c>
      <c r="AH650" s="29" t="s">
        <v>51</v>
      </c>
      <c r="AI650" s="29">
        <v>1.102E-2</v>
      </c>
      <c r="AJ650" s="29" t="s">
        <v>51</v>
      </c>
      <c r="AK650" s="29">
        <v>0.1656</v>
      </c>
      <c r="AL650" s="29" t="s">
        <v>51</v>
      </c>
      <c r="AM650" s="29" t="s">
        <v>51</v>
      </c>
      <c r="AN650" s="29">
        <v>0</v>
      </c>
      <c r="AO650" s="29">
        <v>50.1</v>
      </c>
      <c r="AP650" s="29">
        <v>48.6</v>
      </c>
      <c r="AQ650" s="29">
        <v>45.8</v>
      </c>
      <c r="AR650" s="29">
        <v>47.6</v>
      </c>
      <c r="AS650" s="29">
        <v>49.9</v>
      </c>
      <c r="AT650" s="29">
        <v>43.5</v>
      </c>
      <c r="AU650" s="29">
        <v>51.6</v>
      </c>
      <c r="AV650" s="29">
        <v>47.1</v>
      </c>
      <c r="AW650" s="29">
        <v>45.7</v>
      </c>
      <c r="AX650" s="29">
        <v>46</v>
      </c>
      <c r="AY650" s="29">
        <f t="shared" si="21"/>
        <v>0.96652892561983461</v>
      </c>
      <c r="AZ650" s="29">
        <f t="shared" si="20"/>
        <v>0.40239521714989734</v>
      </c>
    </row>
    <row r="651" spans="1:52" x14ac:dyDescent="0.2">
      <c r="A651" s="47" t="s">
        <v>56</v>
      </c>
      <c r="B651" s="29" t="s">
        <v>755</v>
      </c>
      <c r="C651" s="29" t="s">
        <v>3276</v>
      </c>
      <c r="D651" s="29" t="s">
        <v>3277</v>
      </c>
      <c r="E651" s="29" t="s">
        <v>3278</v>
      </c>
      <c r="F651" s="29">
        <v>0.16738500000000001</v>
      </c>
      <c r="G651" s="29">
        <v>1.2001100000000001E-2</v>
      </c>
      <c r="H651" s="29">
        <v>1</v>
      </c>
      <c r="I651" s="29">
        <v>1</v>
      </c>
      <c r="J651" s="29">
        <v>1</v>
      </c>
      <c r="K651" s="29" t="s">
        <v>754</v>
      </c>
      <c r="L651" s="29" t="s">
        <v>3279</v>
      </c>
      <c r="M651" s="29">
        <v>1</v>
      </c>
      <c r="N651" s="29">
        <v>2217.17128</v>
      </c>
      <c r="O651" s="29">
        <v>0</v>
      </c>
      <c r="P651" s="29">
        <v>37</v>
      </c>
      <c r="Q651" s="29">
        <v>42.7</v>
      </c>
      <c r="R651" s="29">
        <v>18.559999999999999</v>
      </c>
      <c r="S651" s="29">
        <v>14.68</v>
      </c>
      <c r="T651" s="29" t="s">
        <v>51</v>
      </c>
      <c r="U651" s="29" t="s">
        <v>50</v>
      </c>
      <c r="V651" s="29" t="s">
        <v>50</v>
      </c>
      <c r="W651" s="29" t="s">
        <v>50</v>
      </c>
      <c r="X651" s="29" t="s">
        <v>50</v>
      </c>
      <c r="Y651" s="29" t="s">
        <v>50</v>
      </c>
      <c r="Z651" s="29" t="s">
        <v>50</v>
      </c>
      <c r="AA651" s="29" t="s">
        <v>50</v>
      </c>
      <c r="AB651" s="29" t="s">
        <v>50</v>
      </c>
      <c r="AC651" s="29" t="s">
        <v>50</v>
      </c>
      <c r="AD651" s="29" t="s">
        <v>50</v>
      </c>
      <c r="AE651" s="29" t="s">
        <v>50</v>
      </c>
      <c r="AF651" s="29" t="s">
        <v>973</v>
      </c>
      <c r="AG651" s="29">
        <v>-5.25</v>
      </c>
      <c r="AH651" s="29" t="s">
        <v>51</v>
      </c>
      <c r="AI651" s="29">
        <v>3.604E-3</v>
      </c>
      <c r="AJ651" s="29" t="s">
        <v>51</v>
      </c>
      <c r="AK651" s="29">
        <v>6.0940000000000001E-2</v>
      </c>
      <c r="AL651" s="29" t="s">
        <v>51</v>
      </c>
      <c r="AM651" s="29" t="s">
        <v>51</v>
      </c>
      <c r="AN651" s="29">
        <v>10</v>
      </c>
      <c r="AO651" s="29">
        <v>33.6</v>
      </c>
      <c r="AP651" s="29">
        <v>53.1</v>
      </c>
      <c r="AQ651" s="29">
        <v>37.200000000000003</v>
      </c>
      <c r="AR651" s="29">
        <v>34.1</v>
      </c>
      <c r="AS651" s="29">
        <v>36.799999999999997</v>
      </c>
      <c r="AT651" s="29">
        <v>43.6</v>
      </c>
      <c r="AU651" s="29">
        <v>31.6</v>
      </c>
      <c r="AV651" s="29">
        <v>42.7</v>
      </c>
      <c r="AW651" s="29">
        <v>45.6</v>
      </c>
      <c r="AX651" s="29">
        <v>36</v>
      </c>
      <c r="AY651" s="29">
        <f t="shared" si="21"/>
        <v>1.0241273100616015</v>
      </c>
      <c r="AZ651" s="29">
        <f t="shared" si="20"/>
        <v>0.88317501232428985</v>
      </c>
    </row>
    <row r="652" spans="1:52" x14ac:dyDescent="0.2">
      <c r="A652" s="47" t="s">
        <v>56</v>
      </c>
      <c r="B652" s="29" t="s">
        <v>757</v>
      </c>
      <c r="C652" s="29" t="s">
        <v>3280</v>
      </c>
      <c r="D652" s="29" t="s">
        <v>3281</v>
      </c>
      <c r="E652" s="29" t="s">
        <v>3282</v>
      </c>
      <c r="F652" s="29">
        <v>0.44265199999999999</v>
      </c>
      <c r="G652" s="29">
        <v>4.0129100000000001E-2</v>
      </c>
      <c r="H652" s="29">
        <v>1</v>
      </c>
      <c r="I652" s="29">
        <v>2</v>
      </c>
      <c r="J652" s="29">
        <v>2</v>
      </c>
      <c r="K652" s="29" t="s">
        <v>756</v>
      </c>
      <c r="L652" s="29" t="s">
        <v>3283</v>
      </c>
      <c r="M652" s="29">
        <v>0</v>
      </c>
      <c r="N652" s="29">
        <v>1713.9535699999999</v>
      </c>
      <c r="O652" s="29">
        <v>0</v>
      </c>
      <c r="P652" s="29" t="s">
        <v>51</v>
      </c>
      <c r="Q652" s="29" t="s">
        <v>51</v>
      </c>
      <c r="R652" s="29" t="s">
        <v>51</v>
      </c>
      <c r="S652" s="29" t="s">
        <v>51</v>
      </c>
      <c r="T652" s="29" t="s">
        <v>982</v>
      </c>
      <c r="U652" s="29" t="s">
        <v>56</v>
      </c>
      <c r="V652" s="29" t="s">
        <v>56</v>
      </c>
      <c r="W652" s="29" t="s">
        <v>56</v>
      </c>
      <c r="X652" s="29" t="s">
        <v>56</v>
      </c>
      <c r="Y652" s="29" t="s">
        <v>56</v>
      </c>
      <c r="Z652" s="29" t="s">
        <v>56</v>
      </c>
      <c r="AA652" s="29" t="s">
        <v>56</v>
      </c>
      <c r="AB652" s="29" t="s">
        <v>56</v>
      </c>
      <c r="AC652" s="29" t="s">
        <v>56</v>
      </c>
      <c r="AD652" s="29" t="s">
        <v>56</v>
      </c>
      <c r="AE652" s="29" t="s">
        <v>56</v>
      </c>
      <c r="AF652" s="29" t="s">
        <v>56</v>
      </c>
      <c r="AG652" s="29">
        <v>-0.1</v>
      </c>
      <c r="AH652" s="29">
        <v>-0.1</v>
      </c>
      <c r="AI652" s="29">
        <v>4.9750000000000003E-2</v>
      </c>
      <c r="AJ652" s="29">
        <v>1.341E-2</v>
      </c>
      <c r="AK652" s="29">
        <v>0.50219999999999998</v>
      </c>
      <c r="AL652" s="29">
        <v>0.19159999999999999</v>
      </c>
      <c r="AM652" s="29">
        <v>2.46</v>
      </c>
      <c r="AN652" s="29">
        <v>7</v>
      </c>
      <c r="AO652" s="29" t="s">
        <v>51</v>
      </c>
      <c r="AP652" s="29" t="s">
        <v>51</v>
      </c>
      <c r="AQ652" s="29" t="s">
        <v>51</v>
      </c>
      <c r="AR652" s="29" t="s">
        <v>51</v>
      </c>
      <c r="AS652" s="29" t="s">
        <v>51</v>
      </c>
      <c r="AT652" s="29" t="s">
        <v>51</v>
      </c>
      <c r="AU652" s="29" t="s">
        <v>51</v>
      </c>
      <c r="AV652" s="29" t="s">
        <v>51</v>
      </c>
      <c r="AW652" s="29" t="s">
        <v>51</v>
      </c>
      <c r="AX652" s="29" t="s">
        <v>51</v>
      </c>
      <c r="AY652" s="29" t="e">
        <f t="shared" si="21"/>
        <v>#DIV/0!</v>
      </c>
      <c r="AZ652" s="29" t="e">
        <f t="shared" si="20"/>
        <v>#DIV/0!</v>
      </c>
    </row>
    <row r="653" spans="1:52" x14ac:dyDescent="0.2">
      <c r="A653" s="47" t="s">
        <v>56</v>
      </c>
      <c r="B653" s="29" t="s">
        <v>759</v>
      </c>
      <c r="C653" s="29" t="s">
        <v>3284</v>
      </c>
      <c r="D653" s="29" t="s">
        <v>3285</v>
      </c>
      <c r="E653" s="29" t="s">
        <v>3286</v>
      </c>
      <c r="F653" s="29">
        <v>0.34646700000000002</v>
      </c>
      <c r="G653" s="29">
        <v>2.8051300000000001E-2</v>
      </c>
      <c r="H653" s="29">
        <v>1</v>
      </c>
      <c r="I653" s="29">
        <v>3</v>
      </c>
      <c r="J653" s="29">
        <v>7</v>
      </c>
      <c r="K653" s="29" t="s">
        <v>758</v>
      </c>
      <c r="L653" s="29" t="s">
        <v>3287</v>
      </c>
      <c r="M653" s="29">
        <v>1</v>
      </c>
      <c r="N653" s="29">
        <v>1984.10247</v>
      </c>
      <c r="O653" s="29">
        <v>0</v>
      </c>
      <c r="P653" s="29">
        <v>91.6</v>
      </c>
      <c r="Q653" s="29">
        <v>71.3</v>
      </c>
      <c r="R653" s="29">
        <v>13.15</v>
      </c>
      <c r="S653" s="29">
        <v>14.74</v>
      </c>
      <c r="T653" s="29" t="s">
        <v>51</v>
      </c>
      <c r="U653" s="29" t="s">
        <v>50</v>
      </c>
      <c r="V653" s="29" t="s">
        <v>50</v>
      </c>
      <c r="W653" s="29" t="s">
        <v>50</v>
      </c>
      <c r="X653" s="29" t="s">
        <v>50</v>
      </c>
      <c r="Y653" s="29" t="s">
        <v>50</v>
      </c>
      <c r="Z653" s="29" t="s">
        <v>50</v>
      </c>
      <c r="AA653" s="29" t="s">
        <v>50</v>
      </c>
      <c r="AB653" s="29" t="s">
        <v>50</v>
      </c>
      <c r="AC653" s="29" t="s">
        <v>50</v>
      </c>
      <c r="AD653" s="29" t="s">
        <v>50</v>
      </c>
      <c r="AE653" s="29" t="s">
        <v>56</v>
      </c>
      <c r="AF653" s="29" t="s">
        <v>50</v>
      </c>
      <c r="AG653" s="29">
        <v>-0.87</v>
      </c>
      <c r="AH653" s="29">
        <v>-0.87</v>
      </c>
      <c r="AI653" s="29">
        <v>1.444E-2</v>
      </c>
      <c r="AJ653" s="29">
        <v>8.8880000000000001E-3</v>
      </c>
      <c r="AK653" s="29">
        <v>0.20230000000000001</v>
      </c>
      <c r="AL653" s="29">
        <v>0.13639999999999999</v>
      </c>
      <c r="AM653" s="29">
        <v>3.97</v>
      </c>
      <c r="AN653" s="29">
        <v>11</v>
      </c>
      <c r="AO653" s="29">
        <v>95.1</v>
      </c>
      <c r="AP653" s="29">
        <v>88.3</v>
      </c>
      <c r="AQ653" s="29">
        <v>102.3</v>
      </c>
      <c r="AR653" s="29">
        <v>86.2</v>
      </c>
      <c r="AS653" s="29">
        <v>103.4</v>
      </c>
      <c r="AT653" s="29">
        <v>71.3</v>
      </c>
      <c r="AU653" s="29">
        <v>68.400000000000006</v>
      </c>
      <c r="AV653" s="29">
        <v>69.3</v>
      </c>
      <c r="AW653" s="29">
        <v>81</v>
      </c>
      <c r="AX653" s="29">
        <v>95.3</v>
      </c>
      <c r="AY653" s="29">
        <f t="shared" si="21"/>
        <v>0.81064590784767532</v>
      </c>
      <c r="AZ653" s="29">
        <f t="shared" si="20"/>
        <v>2.4532847046733877E-2</v>
      </c>
    </row>
    <row r="654" spans="1:52" x14ac:dyDescent="0.2">
      <c r="A654" s="47" t="s">
        <v>56</v>
      </c>
      <c r="B654" s="29" t="s">
        <v>761</v>
      </c>
      <c r="C654" s="29" t="s">
        <v>3288</v>
      </c>
      <c r="D654" s="29" t="s">
        <v>3289</v>
      </c>
      <c r="E654" s="29" t="s">
        <v>3290</v>
      </c>
      <c r="F654" s="29">
        <v>0.45586500000000002</v>
      </c>
      <c r="G654" s="29">
        <v>4.1984199999999999E-2</v>
      </c>
      <c r="H654" s="29">
        <v>1</v>
      </c>
      <c r="I654" s="29">
        <v>1</v>
      </c>
      <c r="J654" s="29">
        <v>2</v>
      </c>
      <c r="K654" s="29" t="s">
        <v>760</v>
      </c>
      <c r="L654" s="29" t="s">
        <v>3291</v>
      </c>
      <c r="M654" s="29">
        <v>0</v>
      </c>
      <c r="N654" s="29">
        <v>3300.7866800000002</v>
      </c>
      <c r="O654" s="29">
        <v>0</v>
      </c>
      <c r="P654" s="29">
        <v>11</v>
      </c>
      <c r="Q654" s="29">
        <v>11.5</v>
      </c>
      <c r="R654" s="29">
        <v>17.38</v>
      </c>
      <c r="S654" s="29">
        <v>23.51</v>
      </c>
      <c r="T654" s="29" t="s">
        <v>51</v>
      </c>
      <c r="U654" s="29" t="s">
        <v>56</v>
      </c>
      <c r="V654" s="29" t="s">
        <v>56</v>
      </c>
      <c r="W654" s="29" t="s">
        <v>56</v>
      </c>
      <c r="X654" s="29" t="s">
        <v>56</v>
      </c>
      <c r="Y654" s="29" t="s">
        <v>56</v>
      </c>
      <c r="Z654" s="29" t="s">
        <v>56</v>
      </c>
      <c r="AA654" s="29" t="s">
        <v>56</v>
      </c>
      <c r="AB654" s="29" t="s">
        <v>56</v>
      </c>
      <c r="AC654" s="29" t="s">
        <v>56</v>
      </c>
      <c r="AD654" s="29" t="s">
        <v>56</v>
      </c>
      <c r="AE654" s="29" t="s">
        <v>56</v>
      </c>
      <c r="AF654" s="29" t="s">
        <v>973</v>
      </c>
      <c r="AG654" s="29">
        <v>-1.73</v>
      </c>
      <c r="AH654" s="29" t="s">
        <v>51</v>
      </c>
      <c r="AI654" s="29">
        <v>1.3440000000000001E-2</v>
      </c>
      <c r="AJ654" s="29" t="s">
        <v>51</v>
      </c>
      <c r="AK654" s="29">
        <v>0.19209999999999999</v>
      </c>
      <c r="AL654" s="29" t="s">
        <v>51</v>
      </c>
      <c r="AM654" s="29" t="s">
        <v>51</v>
      </c>
      <c r="AN654" s="29">
        <v>26</v>
      </c>
      <c r="AO654" s="29">
        <v>8.1</v>
      </c>
      <c r="AP654" s="29">
        <v>12.1</v>
      </c>
      <c r="AQ654" s="29">
        <v>11.1</v>
      </c>
      <c r="AR654" s="29">
        <v>10.9</v>
      </c>
      <c r="AS654" s="29">
        <v>9.5</v>
      </c>
      <c r="AT654" s="29">
        <v>11.5</v>
      </c>
      <c r="AU654" s="29">
        <v>12.1</v>
      </c>
      <c r="AV654" s="29">
        <v>9.3000000000000007</v>
      </c>
      <c r="AW654" s="29">
        <v>13.2</v>
      </c>
      <c r="AX654" s="29">
        <v>6.9</v>
      </c>
      <c r="AY654" s="29">
        <f t="shared" si="21"/>
        <v>1.0251450676982594</v>
      </c>
      <c r="AZ654" s="29">
        <f t="shared" si="20"/>
        <v>0.83240877919318124</v>
      </c>
    </row>
    <row r="655" spans="1:52" x14ac:dyDescent="0.2">
      <c r="A655" s="47" t="s">
        <v>50</v>
      </c>
      <c r="B655" s="29" t="s">
        <v>761</v>
      </c>
      <c r="C655" s="29" t="s">
        <v>3292</v>
      </c>
      <c r="D655" s="29" t="s">
        <v>3293</v>
      </c>
      <c r="E655" s="29" t="s">
        <v>3294</v>
      </c>
      <c r="F655" s="29">
        <v>1.1023699999999999E-5</v>
      </c>
      <c r="G655" s="29">
        <v>0</v>
      </c>
      <c r="H655" s="29">
        <v>1</v>
      </c>
      <c r="I655" s="29">
        <v>1</v>
      </c>
      <c r="J655" s="29">
        <v>1</v>
      </c>
      <c r="K655" s="29" t="s">
        <v>760</v>
      </c>
      <c r="L655" s="29" t="s">
        <v>3295</v>
      </c>
      <c r="M655" s="29">
        <v>0</v>
      </c>
      <c r="N655" s="29">
        <v>3116.5261599999999</v>
      </c>
      <c r="O655" s="29">
        <v>0</v>
      </c>
      <c r="P655" s="29">
        <v>10.5</v>
      </c>
      <c r="Q655" s="29">
        <v>15.3</v>
      </c>
      <c r="R655" s="29">
        <v>29.13</v>
      </c>
      <c r="S655" s="29">
        <v>18.440000000000001</v>
      </c>
      <c r="T655" s="29" t="s">
        <v>51</v>
      </c>
      <c r="U655" s="29" t="s">
        <v>50</v>
      </c>
      <c r="V655" s="29" t="s">
        <v>50</v>
      </c>
      <c r="W655" s="29" t="s">
        <v>50</v>
      </c>
      <c r="X655" s="29" t="s">
        <v>50</v>
      </c>
      <c r="Y655" s="29" t="s">
        <v>50</v>
      </c>
      <c r="Z655" s="29" t="s">
        <v>50</v>
      </c>
      <c r="AA655" s="29" t="s">
        <v>50</v>
      </c>
      <c r="AB655" s="29" t="s">
        <v>50</v>
      </c>
      <c r="AC655" s="29" t="s">
        <v>50</v>
      </c>
      <c r="AD655" s="29" t="s">
        <v>50</v>
      </c>
      <c r="AE655" s="29" t="s">
        <v>50</v>
      </c>
      <c r="AF655" s="29" t="s">
        <v>973</v>
      </c>
      <c r="AG655" s="29">
        <v>-0.41</v>
      </c>
      <c r="AH655" s="29" t="s">
        <v>51</v>
      </c>
      <c r="AI655" s="29">
        <v>0</v>
      </c>
      <c r="AJ655" s="29" t="s">
        <v>51</v>
      </c>
      <c r="AK655" s="29">
        <v>1.2589999999999999E-6</v>
      </c>
      <c r="AL655" s="29" t="s">
        <v>51</v>
      </c>
      <c r="AM655" s="29" t="s">
        <v>51</v>
      </c>
      <c r="AN655" s="29">
        <v>24</v>
      </c>
      <c r="AO655" s="29">
        <v>10.6</v>
      </c>
      <c r="AP655" s="29">
        <v>14.1</v>
      </c>
      <c r="AQ655" s="29">
        <v>10.4</v>
      </c>
      <c r="AR655" s="29">
        <v>5.7</v>
      </c>
      <c r="AS655" s="29">
        <v>12.2</v>
      </c>
      <c r="AT655" s="29">
        <v>17.3</v>
      </c>
      <c r="AU655" s="29">
        <v>15.3</v>
      </c>
      <c r="AV655" s="29">
        <v>12.1</v>
      </c>
      <c r="AW655" s="29" t="s">
        <v>3296</v>
      </c>
      <c r="AX655" s="29">
        <v>16.3</v>
      </c>
      <c r="AY655" s="29">
        <f t="shared" si="21"/>
        <v>1.4386792452830188</v>
      </c>
      <c r="AZ655" s="29">
        <f t="shared" si="20"/>
        <v>7.2902500671417791E-2</v>
      </c>
    </row>
    <row r="656" spans="1:52" x14ac:dyDescent="0.2">
      <c r="A656" s="47" t="s">
        <v>50</v>
      </c>
      <c r="B656" s="29" t="s">
        <v>763</v>
      </c>
      <c r="C656" s="29" t="s">
        <v>3297</v>
      </c>
      <c r="D656" s="29" t="s">
        <v>1622</v>
      </c>
      <c r="E656" s="29" t="s">
        <v>3298</v>
      </c>
      <c r="F656" s="29">
        <v>8.6430300000000002E-2</v>
      </c>
      <c r="G656" s="29">
        <v>6.2505800000000004E-3</v>
      </c>
      <c r="H656" s="29">
        <v>1</v>
      </c>
      <c r="I656" s="29">
        <v>1</v>
      </c>
      <c r="J656" s="29">
        <v>13</v>
      </c>
      <c r="K656" s="29" t="s">
        <v>762</v>
      </c>
      <c r="L656" s="29" t="s">
        <v>3299</v>
      </c>
      <c r="M656" s="29">
        <v>0</v>
      </c>
      <c r="N656" s="29">
        <v>1494.8932</v>
      </c>
      <c r="O656" s="29">
        <v>0</v>
      </c>
      <c r="P656" s="29">
        <v>1121</v>
      </c>
      <c r="Q656" s="29">
        <v>1134.4000000000001</v>
      </c>
      <c r="R656" s="29">
        <v>3.3</v>
      </c>
      <c r="S656" s="29">
        <v>4.3099999999999996</v>
      </c>
      <c r="T656" s="29" t="s">
        <v>51</v>
      </c>
      <c r="U656" s="29" t="s">
        <v>50</v>
      </c>
      <c r="V656" s="29" t="s">
        <v>50</v>
      </c>
      <c r="W656" s="29" t="s">
        <v>50</v>
      </c>
      <c r="X656" s="29" t="s">
        <v>50</v>
      </c>
      <c r="Y656" s="29" t="s">
        <v>50</v>
      </c>
      <c r="Z656" s="29" t="s">
        <v>50</v>
      </c>
      <c r="AA656" s="29" t="s">
        <v>50</v>
      </c>
      <c r="AB656" s="29" t="s">
        <v>50</v>
      </c>
      <c r="AC656" s="29" t="s">
        <v>50</v>
      </c>
      <c r="AD656" s="29" t="s">
        <v>50</v>
      </c>
      <c r="AE656" s="29" t="s">
        <v>50</v>
      </c>
      <c r="AF656" s="29" t="s">
        <v>50</v>
      </c>
      <c r="AG656" s="29">
        <v>-0.03</v>
      </c>
      <c r="AH656" s="29">
        <v>0.55000000000000004</v>
      </c>
      <c r="AI656" s="29">
        <v>2.5430000000000001E-3</v>
      </c>
      <c r="AJ656" s="29">
        <v>1.536E-3</v>
      </c>
      <c r="AK656" s="29">
        <v>4.0030000000000003E-2</v>
      </c>
      <c r="AL656" s="29">
        <v>2.1669999999999998E-2</v>
      </c>
      <c r="AM656" s="29">
        <v>3.52</v>
      </c>
      <c r="AN656" s="29">
        <v>12</v>
      </c>
      <c r="AO656" s="29">
        <v>1120.3</v>
      </c>
      <c r="AP656" s="29">
        <v>1148.5</v>
      </c>
      <c r="AQ656" s="29">
        <v>1091.5</v>
      </c>
      <c r="AR656" s="29">
        <v>1177.8</v>
      </c>
      <c r="AS656" s="29">
        <v>1076</v>
      </c>
      <c r="AT656" s="29">
        <v>1154.0999999999999</v>
      </c>
      <c r="AU656" s="29">
        <v>1134.4000000000001</v>
      </c>
      <c r="AV656" s="29">
        <v>1147.2</v>
      </c>
      <c r="AW656" s="29">
        <v>1116.2</v>
      </c>
      <c r="AX656" s="29">
        <v>1035.3</v>
      </c>
      <c r="AY656" s="29">
        <f t="shared" si="21"/>
        <v>0.99520849290180069</v>
      </c>
      <c r="AZ656" s="29">
        <f t="shared" si="20"/>
        <v>0.81947692366657299</v>
      </c>
    </row>
    <row r="657" spans="1:52" x14ac:dyDescent="0.2">
      <c r="A657" s="47" t="s">
        <v>50</v>
      </c>
      <c r="B657" s="29" t="s">
        <v>765</v>
      </c>
      <c r="C657" s="29" t="s">
        <v>3300</v>
      </c>
      <c r="D657" s="29" t="s">
        <v>3301</v>
      </c>
      <c r="E657" s="29" t="s">
        <v>3302</v>
      </c>
      <c r="F657" s="29">
        <v>1.14442E-5</v>
      </c>
      <c r="G657" s="29">
        <v>0</v>
      </c>
      <c r="H657" s="29">
        <v>1</v>
      </c>
      <c r="I657" s="29">
        <v>3</v>
      </c>
      <c r="J657" s="29">
        <v>5</v>
      </c>
      <c r="K657" s="29" t="s">
        <v>764</v>
      </c>
      <c r="L657" s="29" t="s">
        <v>3303</v>
      </c>
      <c r="M657" s="29">
        <v>0</v>
      </c>
      <c r="N657" s="29">
        <v>2098.1003099999998</v>
      </c>
      <c r="O657" s="29">
        <v>0</v>
      </c>
      <c r="P657" s="29">
        <v>240.3</v>
      </c>
      <c r="Q657" s="29">
        <v>223.6</v>
      </c>
      <c r="R657" s="29">
        <v>12.29</v>
      </c>
      <c r="S657" s="29">
        <v>10.42</v>
      </c>
      <c r="T657" s="29" t="s">
        <v>51</v>
      </c>
      <c r="U657" s="29" t="s">
        <v>50</v>
      </c>
      <c r="V657" s="29" t="s">
        <v>50</v>
      </c>
      <c r="W657" s="29" t="s">
        <v>50</v>
      </c>
      <c r="X657" s="29" t="s">
        <v>50</v>
      </c>
      <c r="Y657" s="29" t="s">
        <v>50</v>
      </c>
      <c r="Z657" s="29" t="s">
        <v>50</v>
      </c>
      <c r="AA657" s="29" t="s">
        <v>50</v>
      </c>
      <c r="AB657" s="29" t="s">
        <v>50</v>
      </c>
      <c r="AC657" s="29" t="s">
        <v>50</v>
      </c>
      <c r="AD657" s="29" t="s">
        <v>50</v>
      </c>
      <c r="AE657" s="29" t="s">
        <v>50</v>
      </c>
      <c r="AF657" s="29" t="s">
        <v>50</v>
      </c>
      <c r="AG657" s="29">
        <v>-1.24</v>
      </c>
      <c r="AH657" s="29">
        <v>-1.24</v>
      </c>
      <c r="AI657" s="29">
        <v>0</v>
      </c>
      <c r="AJ657" s="29">
        <v>0</v>
      </c>
      <c r="AK657" s="29">
        <v>3.7409999999999998E-6</v>
      </c>
      <c r="AL657" s="29">
        <v>2.8159999999999998E-6</v>
      </c>
      <c r="AM657" s="29">
        <v>5</v>
      </c>
      <c r="AN657" s="29">
        <v>28</v>
      </c>
      <c r="AO657" s="29">
        <v>277.7</v>
      </c>
      <c r="AP657" s="29">
        <v>266.60000000000002</v>
      </c>
      <c r="AQ657" s="29">
        <v>253.2</v>
      </c>
      <c r="AR657" s="29">
        <v>202.6</v>
      </c>
      <c r="AS657" s="29">
        <v>216.8</v>
      </c>
      <c r="AT657" s="29">
        <v>223.6</v>
      </c>
      <c r="AU657" s="29">
        <v>220.6</v>
      </c>
      <c r="AV657" s="29">
        <v>205.1</v>
      </c>
      <c r="AW657" s="29">
        <v>246.2</v>
      </c>
      <c r="AX657" s="29">
        <v>267</v>
      </c>
      <c r="AY657" s="29">
        <f t="shared" si="21"/>
        <v>0.9552962445558385</v>
      </c>
      <c r="AZ657" s="29">
        <f t="shared" si="20"/>
        <v>0.66936918922722644</v>
      </c>
    </row>
    <row r="658" spans="1:52" x14ac:dyDescent="0.2">
      <c r="A658" s="47" t="s">
        <v>50</v>
      </c>
      <c r="B658" s="29" t="s">
        <v>765</v>
      </c>
      <c r="C658" s="29" t="s">
        <v>3304</v>
      </c>
      <c r="D658" s="29" t="s">
        <v>3305</v>
      </c>
      <c r="E658" s="29" t="s">
        <v>3302</v>
      </c>
      <c r="F658" s="29">
        <v>1.26955E-9</v>
      </c>
      <c r="G658" s="29">
        <v>0</v>
      </c>
      <c r="H658" s="29">
        <v>1</v>
      </c>
      <c r="I658" s="29">
        <v>4</v>
      </c>
      <c r="J658" s="29">
        <v>6</v>
      </c>
      <c r="K658" s="29" t="s">
        <v>764</v>
      </c>
      <c r="L658" s="29" t="s">
        <v>3306</v>
      </c>
      <c r="M658" s="29">
        <v>0</v>
      </c>
      <c r="N658" s="29">
        <v>2505.2824999999998</v>
      </c>
      <c r="O658" s="29">
        <v>0</v>
      </c>
      <c r="P658" s="29">
        <v>126.9</v>
      </c>
      <c r="Q658" s="29">
        <v>125.3</v>
      </c>
      <c r="R658" s="29">
        <v>7.52</v>
      </c>
      <c r="S658" s="29">
        <v>8.4700000000000006</v>
      </c>
      <c r="T658" s="29" t="s">
        <v>51</v>
      </c>
      <c r="U658" s="29" t="s">
        <v>50</v>
      </c>
      <c r="V658" s="29" t="s">
        <v>50</v>
      </c>
      <c r="W658" s="29" t="s">
        <v>50</v>
      </c>
      <c r="X658" s="29" t="s">
        <v>50</v>
      </c>
      <c r="Y658" s="29" t="s">
        <v>50</v>
      </c>
      <c r="Z658" s="29" t="s">
        <v>50</v>
      </c>
      <c r="AA658" s="29" t="s">
        <v>50</v>
      </c>
      <c r="AB658" s="29" t="s">
        <v>50</v>
      </c>
      <c r="AC658" s="29" t="s">
        <v>50</v>
      </c>
      <c r="AD658" s="29" t="s">
        <v>50</v>
      </c>
      <c r="AE658" s="29" t="s">
        <v>50</v>
      </c>
      <c r="AF658" s="29" t="s">
        <v>50</v>
      </c>
      <c r="AG658" s="29">
        <v>-2.08</v>
      </c>
      <c r="AH658" s="29">
        <v>-2.08</v>
      </c>
      <c r="AI658" s="29">
        <v>0</v>
      </c>
      <c r="AJ658" s="29">
        <v>0</v>
      </c>
      <c r="AK658" s="29">
        <v>1.264E-10</v>
      </c>
      <c r="AL658" s="29">
        <v>8.5299999999999993E-9</v>
      </c>
      <c r="AM658" s="29">
        <v>7.24</v>
      </c>
      <c r="AN658" s="29">
        <v>85</v>
      </c>
      <c r="AO658" s="29">
        <v>122.5</v>
      </c>
      <c r="AP658" s="29">
        <v>132.80000000000001</v>
      </c>
      <c r="AQ658" s="29">
        <v>143.5</v>
      </c>
      <c r="AR658" s="29">
        <v>115.8</v>
      </c>
      <c r="AS658" s="29">
        <v>130</v>
      </c>
      <c r="AT658" s="29">
        <v>125.3</v>
      </c>
      <c r="AU658" s="29">
        <v>114.5</v>
      </c>
      <c r="AV658" s="29">
        <v>117.6</v>
      </c>
      <c r="AW658" s="29">
        <v>140.19999999999999</v>
      </c>
      <c r="AX658" s="29">
        <v>133.30000000000001</v>
      </c>
      <c r="AY658" s="29">
        <f t="shared" si="21"/>
        <v>0.97874650946323283</v>
      </c>
      <c r="AZ658" s="29">
        <f t="shared" si="20"/>
        <v>0.77341582542406817</v>
      </c>
    </row>
    <row r="659" spans="1:52" x14ac:dyDescent="0.2">
      <c r="A659" s="47" t="s">
        <v>56</v>
      </c>
      <c r="B659" s="29" t="s">
        <v>767</v>
      </c>
      <c r="C659" s="29" t="s">
        <v>3307</v>
      </c>
      <c r="D659" s="29" t="s">
        <v>3308</v>
      </c>
      <c r="E659" s="29" t="s">
        <v>3309</v>
      </c>
      <c r="F659" s="29">
        <v>0.50268500000000005</v>
      </c>
      <c r="G659" s="29">
        <v>4.8417200000000001E-2</v>
      </c>
      <c r="H659" s="29">
        <v>1</v>
      </c>
      <c r="I659" s="29">
        <v>5</v>
      </c>
      <c r="J659" s="29">
        <v>1</v>
      </c>
      <c r="K659" s="29" t="s">
        <v>766</v>
      </c>
      <c r="L659" s="29" t="s">
        <v>3310</v>
      </c>
      <c r="M659" s="29">
        <v>0</v>
      </c>
      <c r="N659" s="29">
        <v>1876.9676199999999</v>
      </c>
      <c r="O659" s="29">
        <v>0</v>
      </c>
      <c r="P659" s="29">
        <v>194.4</v>
      </c>
      <c r="Q659" s="29">
        <v>203.8</v>
      </c>
      <c r="R659" s="29">
        <v>34.06</v>
      </c>
      <c r="S659" s="29">
        <v>12.69</v>
      </c>
      <c r="T659" s="29" t="s">
        <v>51</v>
      </c>
      <c r="U659" s="29" t="s">
        <v>56</v>
      </c>
      <c r="V659" s="29" t="s">
        <v>56</v>
      </c>
      <c r="W659" s="29" t="s">
        <v>56</v>
      </c>
      <c r="X659" s="29" t="s">
        <v>56</v>
      </c>
      <c r="Y659" s="29" t="s">
        <v>56</v>
      </c>
      <c r="Z659" s="29" t="s">
        <v>56</v>
      </c>
      <c r="AA659" s="29" t="s">
        <v>56</v>
      </c>
      <c r="AB659" s="29" t="s">
        <v>56</v>
      </c>
      <c r="AC659" s="29" t="s">
        <v>56</v>
      </c>
      <c r="AD659" s="29" t="s">
        <v>56</v>
      </c>
      <c r="AE659" s="29" t="s">
        <v>973</v>
      </c>
      <c r="AF659" s="29" t="s">
        <v>56</v>
      </c>
      <c r="AG659" s="29" t="s">
        <v>51</v>
      </c>
      <c r="AH659" s="29">
        <v>9.3800000000000008</v>
      </c>
      <c r="AI659" s="29" t="s">
        <v>51</v>
      </c>
      <c r="AJ659" s="29">
        <v>1.7760000000000001E-2</v>
      </c>
      <c r="AK659" s="29" t="s">
        <v>51</v>
      </c>
      <c r="AL659" s="29">
        <v>0.2303</v>
      </c>
      <c r="AM659" s="29">
        <v>2.2599999999999998</v>
      </c>
      <c r="AN659" s="29" t="s">
        <v>51</v>
      </c>
      <c r="AO659" s="29">
        <v>339.3</v>
      </c>
      <c r="AP659" s="29">
        <v>160.19999999999999</v>
      </c>
      <c r="AQ659" s="29">
        <v>194.6</v>
      </c>
      <c r="AR659" s="29">
        <v>137.30000000000001</v>
      </c>
      <c r="AS659" s="29">
        <v>194.2</v>
      </c>
      <c r="AT659" s="29">
        <v>198.6</v>
      </c>
      <c r="AU659" s="29">
        <v>171.1</v>
      </c>
      <c r="AV659" s="29">
        <v>241.9</v>
      </c>
      <c r="AW659" s="29">
        <v>203.8</v>
      </c>
      <c r="AX659" s="29">
        <v>219.9</v>
      </c>
      <c r="AY659" s="29">
        <f t="shared" si="21"/>
        <v>1.0094578783151327</v>
      </c>
      <c r="AZ659" s="29">
        <f t="shared" si="20"/>
        <v>0.96058045248825774</v>
      </c>
    </row>
    <row r="660" spans="1:52" x14ac:dyDescent="0.2">
      <c r="A660" s="47" t="s">
        <v>56</v>
      </c>
      <c r="B660" s="29" t="s">
        <v>769</v>
      </c>
      <c r="C660" s="29" t="s">
        <v>3311</v>
      </c>
      <c r="D660" s="29" t="s">
        <v>3312</v>
      </c>
      <c r="E660" s="29" t="s">
        <v>3313</v>
      </c>
      <c r="F660" s="29">
        <v>0.43227100000000002</v>
      </c>
      <c r="G660" s="29">
        <v>3.8493100000000002E-2</v>
      </c>
      <c r="H660" s="29">
        <v>1</v>
      </c>
      <c r="I660" s="29">
        <v>1</v>
      </c>
      <c r="J660" s="29">
        <v>1</v>
      </c>
      <c r="K660" s="29" t="s">
        <v>768</v>
      </c>
      <c r="L660" s="29" t="s">
        <v>3314</v>
      </c>
      <c r="M660" s="29">
        <v>0</v>
      </c>
      <c r="N660" s="29">
        <v>2250.1371100000001</v>
      </c>
      <c r="O660" s="29">
        <v>0</v>
      </c>
      <c r="P660" s="29">
        <v>34.1</v>
      </c>
      <c r="Q660" s="29">
        <v>38.6</v>
      </c>
      <c r="R660" s="29">
        <v>15.94</v>
      </c>
      <c r="S660" s="29">
        <v>14.98</v>
      </c>
      <c r="T660" s="29" t="s">
        <v>51</v>
      </c>
      <c r="U660" s="29" t="s">
        <v>56</v>
      </c>
      <c r="V660" s="29" t="s">
        <v>56</v>
      </c>
      <c r="W660" s="29" t="s">
        <v>56</v>
      </c>
      <c r="X660" s="29" t="s">
        <v>56</v>
      </c>
      <c r="Y660" s="29" t="s">
        <v>56</v>
      </c>
      <c r="Z660" s="29" t="s">
        <v>56</v>
      </c>
      <c r="AA660" s="29" t="s">
        <v>56</v>
      </c>
      <c r="AB660" s="29" t="s">
        <v>56</v>
      </c>
      <c r="AC660" s="29" t="s">
        <v>56</v>
      </c>
      <c r="AD660" s="29" t="s">
        <v>56</v>
      </c>
      <c r="AE660" s="29" t="s">
        <v>973</v>
      </c>
      <c r="AF660" s="29" t="s">
        <v>56</v>
      </c>
      <c r="AG660" s="29" t="s">
        <v>51</v>
      </c>
      <c r="AH660" s="29">
        <v>4.24</v>
      </c>
      <c r="AI660" s="29" t="s">
        <v>51</v>
      </c>
      <c r="AJ660" s="29">
        <v>1.2760000000000001E-2</v>
      </c>
      <c r="AK660" s="29" t="s">
        <v>51</v>
      </c>
      <c r="AL660" s="29">
        <v>0.18590000000000001</v>
      </c>
      <c r="AM660" s="29">
        <v>2.38</v>
      </c>
      <c r="AN660" s="29" t="s">
        <v>51</v>
      </c>
      <c r="AO660" s="29">
        <v>40.1</v>
      </c>
      <c r="AP660" s="29">
        <v>38.6</v>
      </c>
      <c r="AQ660" s="29">
        <v>34.1</v>
      </c>
      <c r="AR660" s="29">
        <v>26.8</v>
      </c>
      <c r="AS660" s="29">
        <v>28.2</v>
      </c>
      <c r="AT660" s="29">
        <v>34.5</v>
      </c>
      <c r="AU660" s="29">
        <v>44.3</v>
      </c>
      <c r="AV660" s="29">
        <v>32.299999999999997</v>
      </c>
      <c r="AW660" s="29">
        <v>45.5</v>
      </c>
      <c r="AX660" s="29">
        <v>38.6</v>
      </c>
      <c r="AY660" s="29">
        <f t="shared" si="21"/>
        <v>1.1632896305125149</v>
      </c>
      <c r="AZ660" s="29">
        <f t="shared" si="20"/>
        <v>0.27425386077865016</v>
      </c>
    </row>
    <row r="661" spans="1:52" x14ac:dyDescent="0.2">
      <c r="A661" s="47" t="s">
        <v>50</v>
      </c>
      <c r="B661" s="29" t="s">
        <v>771</v>
      </c>
      <c r="C661" s="29" t="s">
        <v>3315</v>
      </c>
      <c r="D661" s="29" t="s">
        <v>3316</v>
      </c>
      <c r="E661" s="29" t="s">
        <v>3317</v>
      </c>
      <c r="F661" s="29">
        <v>0.12870400000000001</v>
      </c>
      <c r="G661" s="29">
        <v>9.2604300000000001E-3</v>
      </c>
      <c r="H661" s="29">
        <v>1</v>
      </c>
      <c r="I661" s="29">
        <v>2</v>
      </c>
      <c r="J661" s="29">
        <v>1</v>
      </c>
      <c r="K661" s="29" t="s">
        <v>770</v>
      </c>
      <c r="L661" s="29" t="s">
        <v>3318</v>
      </c>
      <c r="M661" s="29">
        <v>0</v>
      </c>
      <c r="N661" s="29">
        <v>1879.08285</v>
      </c>
      <c r="O661" s="29">
        <v>0</v>
      </c>
      <c r="P661" s="29" t="s">
        <v>51</v>
      </c>
      <c r="Q661" s="29" t="s">
        <v>51</v>
      </c>
      <c r="R661" s="29" t="s">
        <v>51</v>
      </c>
      <c r="S661" s="29" t="s">
        <v>51</v>
      </c>
      <c r="T661" s="29" t="s">
        <v>982</v>
      </c>
      <c r="U661" s="29" t="s">
        <v>50</v>
      </c>
      <c r="V661" s="29" t="s">
        <v>50</v>
      </c>
      <c r="W661" s="29" t="s">
        <v>50</v>
      </c>
      <c r="X661" s="29" t="s">
        <v>50</v>
      </c>
      <c r="Y661" s="29" t="s">
        <v>50</v>
      </c>
      <c r="Z661" s="29" t="s">
        <v>50</v>
      </c>
      <c r="AA661" s="29" t="s">
        <v>50</v>
      </c>
      <c r="AB661" s="29" t="s">
        <v>50</v>
      </c>
      <c r="AC661" s="29" t="s">
        <v>50</v>
      </c>
      <c r="AD661" s="29" t="s">
        <v>50</v>
      </c>
      <c r="AE661" s="29" t="s">
        <v>973</v>
      </c>
      <c r="AF661" s="29" t="s">
        <v>50</v>
      </c>
      <c r="AG661" s="29" t="s">
        <v>51</v>
      </c>
      <c r="AH661" s="29">
        <v>2.73</v>
      </c>
      <c r="AI661" s="29" t="s">
        <v>51</v>
      </c>
      <c r="AJ661" s="29">
        <v>2.7520000000000001E-3</v>
      </c>
      <c r="AK661" s="29" t="s">
        <v>51</v>
      </c>
      <c r="AL661" s="29">
        <v>3.5889999999999998E-2</v>
      </c>
      <c r="AM661" s="29">
        <v>2.52</v>
      </c>
      <c r="AN661" s="29" t="s">
        <v>51</v>
      </c>
      <c r="AO661" s="29" t="s">
        <v>51</v>
      </c>
      <c r="AP661" s="29" t="s">
        <v>51</v>
      </c>
      <c r="AQ661" s="29" t="s">
        <v>51</v>
      </c>
      <c r="AR661" s="29" t="s">
        <v>51</v>
      </c>
      <c r="AS661" s="29" t="s">
        <v>51</v>
      </c>
      <c r="AT661" s="29" t="s">
        <v>51</v>
      </c>
      <c r="AU661" s="29" t="s">
        <v>51</v>
      </c>
      <c r="AV661" s="29" t="s">
        <v>51</v>
      </c>
      <c r="AW661" s="29" t="s">
        <v>51</v>
      </c>
      <c r="AX661" s="29" t="s">
        <v>51</v>
      </c>
      <c r="AY661" s="29" t="e">
        <f t="shared" si="21"/>
        <v>#DIV/0!</v>
      </c>
      <c r="AZ661" s="29" t="e">
        <f t="shared" si="20"/>
        <v>#DIV/0!</v>
      </c>
    </row>
    <row r="662" spans="1:52" x14ac:dyDescent="0.2">
      <c r="A662" s="47" t="s">
        <v>56</v>
      </c>
      <c r="B662" s="29" t="s">
        <v>773</v>
      </c>
      <c r="C662" s="29" t="s">
        <v>3319</v>
      </c>
      <c r="D662" s="29" t="s">
        <v>1118</v>
      </c>
      <c r="E662" s="29" t="s">
        <v>3320</v>
      </c>
      <c r="F662" s="29">
        <v>0.40459699999999998</v>
      </c>
      <c r="G662" s="29">
        <v>3.5003399999999997E-2</v>
      </c>
      <c r="H662" s="29">
        <v>1</v>
      </c>
      <c r="I662" s="29">
        <v>1</v>
      </c>
      <c r="J662" s="29">
        <v>1</v>
      </c>
      <c r="K662" s="29" t="s">
        <v>772</v>
      </c>
      <c r="L662" s="29" t="s">
        <v>3321</v>
      </c>
      <c r="M662" s="29">
        <v>0</v>
      </c>
      <c r="N662" s="29">
        <v>1700.0155500000001</v>
      </c>
      <c r="O662" s="29">
        <v>0</v>
      </c>
      <c r="P662" s="29" t="s">
        <v>51</v>
      </c>
      <c r="Q662" s="29" t="s">
        <v>51</v>
      </c>
      <c r="R662" s="29" t="s">
        <v>51</v>
      </c>
      <c r="S662" s="29" t="s">
        <v>51</v>
      </c>
      <c r="T662" s="29" t="s">
        <v>982</v>
      </c>
      <c r="U662" s="29" t="s">
        <v>56</v>
      </c>
      <c r="V662" s="29" t="s">
        <v>56</v>
      </c>
      <c r="W662" s="29" t="s">
        <v>56</v>
      </c>
      <c r="X662" s="29" t="s">
        <v>56</v>
      </c>
      <c r="Y662" s="29" t="s">
        <v>56</v>
      </c>
      <c r="Z662" s="29" t="s">
        <v>56</v>
      </c>
      <c r="AA662" s="29" t="s">
        <v>56</v>
      </c>
      <c r="AB662" s="29" t="s">
        <v>56</v>
      </c>
      <c r="AC662" s="29" t="s">
        <v>56</v>
      </c>
      <c r="AD662" s="29" t="s">
        <v>56</v>
      </c>
      <c r="AE662" s="29" t="s">
        <v>973</v>
      </c>
      <c r="AF662" s="29" t="s">
        <v>56</v>
      </c>
      <c r="AG662" s="29" t="s">
        <v>51</v>
      </c>
      <c r="AH662" s="29">
        <v>-0.66</v>
      </c>
      <c r="AI662" s="29" t="s">
        <v>51</v>
      </c>
      <c r="AJ662" s="29">
        <v>1.1270000000000001E-2</v>
      </c>
      <c r="AK662" s="29" t="s">
        <v>51</v>
      </c>
      <c r="AL662" s="29">
        <v>0.1701</v>
      </c>
      <c r="AM662" s="29">
        <v>1.92</v>
      </c>
      <c r="AN662" s="29" t="s">
        <v>51</v>
      </c>
      <c r="AO662" s="29" t="s">
        <v>51</v>
      </c>
      <c r="AP662" s="29" t="s">
        <v>51</v>
      </c>
      <c r="AQ662" s="29" t="s">
        <v>51</v>
      </c>
      <c r="AR662" s="29" t="s">
        <v>51</v>
      </c>
      <c r="AS662" s="29" t="s">
        <v>51</v>
      </c>
      <c r="AT662" s="29" t="s">
        <v>51</v>
      </c>
      <c r="AU662" s="29" t="s">
        <v>51</v>
      </c>
      <c r="AV662" s="29" t="s">
        <v>51</v>
      </c>
      <c r="AW662" s="29" t="s">
        <v>51</v>
      </c>
      <c r="AX662" s="29" t="s">
        <v>51</v>
      </c>
      <c r="AY662" s="29" t="e">
        <f t="shared" si="21"/>
        <v>#DIV/0!</v>
      </c>
      <c r="AZ662" s="29" t="e">
        <f t="shared" si="20"/>
        <v>#DIV/0!</v>
      </c>
    </row>
    <row r="663" spans="1:52" x14ac:dyDescent="0.2">
      <c r="A663" s="47" t="s">
        <v>56</v>
      </c>
      <c r="B663" s="29" t="s">
        <v>775</v>
      </c>
      <c r="C663" s="29" t="s">
        <v>3322</v>
      </c>
      <c r="D663" s="29" t="s">
        <v>3323</v>
      </c>
      <c r="E663" s="29" t="s">
        <v>3324</v>
      </c>
      <c r="F663" s="29">
        <v>0.49985299999999999</v>
      </c>
      <c r="G663" s="29">
        <v>4.8114900000000002E-2</v>
      </c>
      <c r="H663" s="29">
        <v>1</v>
      </c>
      <c r="I663" s="29">
        <v>1</v>
      </c>
      <c r="J663" s="29">
        <v>1</v>
      </c>
      <c r="K663" s="29" t="s">
        <v>774</v>
      </c>
      <c r="L663" s="29" t="s">
        <v>3325</v>
      </c>
      <c r="M663" s="29">
        <v>0</v>
      </c>
      <c r="N663" s="29">
        <v>1998.16356</v>
      </c>
      <c r="O663" s="29">
        <v>0</v>
      </c>
      <c r="P663" s="29">
        <v>97</v>
      </c>
      <c r="Q663" s="29">
        <v>105.3</v>
      </c>
      <c r="R663" s="29">
        <v>11.84</v>
      </c>
      <c r="S663" s="29">
        <v>13.73</v>
      </c>
      <c r="T663" s="29" t="s">
        <v>51</v>
      </c>
      <c r="U663" s="29" t="s">
        <v>56</v>
      </c>
      <c r="V663" s="29" t="s">
        <v>56</v>
      </c>
      <c r="W663" s="29" t="s">
        <v>56</v>
      </c>
      <c r="X663" s="29" t="s">
        <v>56</v>
      </c>
      <c r="Y663" s="29" t="s">
        <v>56</v>
      </c>
      <c r="Z663" s="29" t="s">
        <v>56</v>
      </c>
      <c r="AA663" s="29" t="s">
        <v>56</v>
      </c>
      <c r="AB663" s="29" t="s">
        <v>56</v>
      </c>
      <c r="AC663" s="29" t="s">
        <v>56</v>
      </c>
      <c r="AD663" s="29" t="s">
        <v>56</v>
      </c>
      <c r="AE663" s="29" t="s">
        <v>56</v>
      </c>
      <c r="AF663" s="29" t="s">
        <v>1003</v>
      </c>
      <c r="AG663" s="29">
        <v>-3.7</v>
      </c>
      <c r="AH663" s="29">
        <v>-3.7</v>
      </c>
      <c r="AI663" s="29">
        <v>1.559E-2</v>
      </c>
      <c r="AJ663" s="29">
        <v>0.1133</v>
      </c>
      <c r="AK663" s="29">
        <v>0.21299999999999999</v>
      </c>
      <c r="AL663" s="29">
        <v>0.98070000000000002</v>
      </c>
      <c r="AM663" s="29">
        <v>2.34</v>
      </c>
      <c r="AN663" s="29">
        <v>6</v>
      </c>
      <c r="AO663" s="29">
        <v>99.8</v>
      </c>
      <c r="AP663" s="29">
        <v>97.2</v>
      </c>
      <c r="AQ663" s="29">
        <v>96.9</v>
      </c>
      <c r="AR663" s="29">
        <v>76.3</v>
      </c>
      <c r="AS663" s="29">
        <v>83.5</v>
      </c>
      <c r="AT663" s="29">
        <v>99.6</v>
      </c>
      <c r="AU663" s="29">
        <v>105.3</v>
      </c>
      <c r="AV663" s="29">
        <v>103.7</v>
      </c>
      <c r="AW663" s="29">
        <v>107</v>
      </c>
      <c r="AX663" s="29">
        <v>137.30000000000001</v>
      </c>
      <c r="AY663" s="29">
        <f t="shared" si="21"/>
        <v>1.2186466828300639</v>
      </c>
      <c r="AZ663" s="29">
        <f t="shared" si="20"/>
        <v>0.11696221753049077</v>
      </c>
    </row>
    <row r="664" spans="1:52" x14ac:dyDescent="0.2">
      <c r="A664" s="47" t="s">
        <v>56</v>
      </c>
      <c r="B664" s="29" t="s">
        <v>777</v>
      </c>
      <c r="C664" s="29" t="s">
        <v>3326</v>
      </c>
      <c r="D664" s="29" t="s">
        <v>3327</v>
      </c>
      <c r="E664" s="29" t="s">
        <v>3328</v>
      </c>
      <c r="F664" s="29">
        <v>0.34646700000000002</v>
      </c>
      <c r="G664" s="29">
        <v>2.8051300000000001E-2</v>
      </c>
      <c r="H664" s="29">
        <v>1</v>
      </c>
      <c r="I664" s="29">
        <v>1</v>
      </c>
      <c r="J664" s="29">
        <v>1</v>
      </c>
      <c r="K664" s="29" t="s">
        <v>776</v>
      </c>
      <c r="L664" s="29" t="s">
        <v>3329</v>
      </c>
      <c r="M664" s="29">
        <v>1</v>
      </c>
      <c r="N664" s="29">
        <v>3396.8011000000001</v>
      </c>
      <c r="O664" s="29">
        <v>0</v>
      </c>
      <c r="P664" s="29">
        <v>11</v>
      </c>
      <c r="Q664" s="29">
        <v>12.4</v>
      </c>
      <c r="R664" s="29">
        <v>10.76</v>
      </c>
      <c r="S664" s="29">
        <v>11.55</v>
      </c>
      <c r="T664" s="29" t="s">
        <v>51</v>
      </c>
      <c r="U664" s="29" t="s">
        <v>50</v>
      </c>
      <c r="V664" s="29" t="s">
        <v>50</v>
      </c>
      <c r="W664" s="29" t="s">
        <v>50</v>
      </c>
      <c r="X664" s="29" t="s">
        <v>50</v>
      </c>
      <c r="Y664" s="29" t="s">
        <v>50</v>
      </c>
      <c r="Z664" s="29" t="s">
        <v>50</v>
      </c>
      <c r="AA664" s="29" t="s">
        <v>50</v>
      </c>
      <c r="AB664" s="29" t="s">
        <v>50</v>
      </c>
      <c r="AC664" s="29" t="s">
        <v>50</v>
      </c>
      <c r="AD664" s="29" t="s">
        <v>50</v>
      </c>
      <c r="AE664" s="29" t="s">
        <v>973</v>
      </c>
      <c r="AF664" s="29" t="s">
        <v>50</v>
      </c>
      <c r="AG664" s="29" t="s">
        <v>51</v>
      </c>
      <c r="AH664" s="29">
        <v>3.24</v>
      </c>
      <c r="AI664" s="29" t="s">
        <v>51</v>
      </c>
      <c r="AJ664" s="29">
        <v>8.9239999999999996E-3</v>
      </c>
      <c r="AK664" s="29" t="s">
        <v>51</v>
      </c>
      <c r="AL664" s="29">
        <v>0.1366</v>
      </c>
      <c r="AM664" s="29">
        <v>1.44</v>
      </c>
      <c r="AN664" s="29" t="s">
        <v>51</v>
      </c>
      <c r="AO664" s="29">
        <v>9.6</v>
      </c>
      <c r="AP664" s="29">
        <v>10.199999999999999</v>
      </c>
      <c r="AQ664" s="29">
        <v>13.1</v>
      </c>
      <c r="AR664" s="29">
        <v>11.1</v>
      </c>
      <c r="AS664" s="29">
        <v>11.1</v>
      </c>
      <c r="AT664" s="29">
        <v>12.1</v>
      </c>
      <c r="AU664" s="29">
        <v>10.6</v>
      </c>
      <c r="AV664" s="29">
        <v>12.4</v>
      </c>
      <c r="AW664" s="29">
        <v>13.6</v>
      </c>
      <c r="AX664" s="29">
        <v>14.4</v>
      </c>
      <c r="AY664" s="29">
        <f t="shared" si="21"/>
        <v>1.1451905626134302</v>
      </c>
      <c r="AZ664" s="29">
        <f t="shared" si="20"/>
        <v>9.9726562473689509E-2</v>
      </c>
    </row>
    <row r="665" spans="1:52" x14ac:dyDescent="0.2">
      <c r="A665" s="47" t="s">
        <v>56</v>
      </c>
      <c r="B665" s="29" t="s">
        <v>779</v>
      </c>
      <c r="C665" s="29" t="s">
        <v>3330</v>
      </c>
      <c r="D665" s="29" t="s">
        <v>3224</v>
      </c>
      <c r="E665" s="29" t="s">
        <v>3331</v>
      </c>
      <c r="F665" s="29">
        <v>0.27758300000000002</v>
      </c>
      <c r="G665" s="29">
        <v>2.1077700000000001E-2</v>
      </c>
      <c r="H665" s="29">
        <v>1</v>
      </c>
      <c r="I665" s="29">
        <v>3</v>
      </c>
      <c r="J665" s="29">
        <v>1</v>
      </c>
      <c r="K665" s="29" t="s">
        <v>778</v>
      </c>
      <c r="L665" s="29" t="s">
        <v>3332</v>
      </c>
      <c r="M665" s="29">
        <v>0</v>
      </c>
      <c r="N665" s="29">
        <v>1559.9408800000001</v>
      </c>
      <c r="O665" s="29">
        <v>0</v>
      </c>
      <c r="P665" s="29" t="s">
        <v>51</v>
      </c>
      <c r="Q665" s="29" t="s">
        <v>51</v>
      </c>
      <c r="R665" s="29" t="s">
        <v>51</v>
      </c>
      <c r="S665" s="29" t="s">
        <v>51</v>
      </c>
      <c r="T665" s="29" t="s">
        <v>982</v>
      </c>
      <c r="U665" s="29" t="s">
        <v>50</v>
      </c>
      <c r="V665" s="29" t="s">
        <v>83</v>
      </c>
      <c r="W665" s="29" t="s">
        <v>50</v>
      </c>
      <c r="X665" s="29" t="s">
        <v>50</v>
      </c>
      <c r="Y665" s="29" t="s">
        <v>83</v>
      </c>
      <c r="Z665" s="29" t="s">
        <v>83</v>
      </c>
      <c r="AA665" s="29" t="s">
        <v>83</v>
      </c>
      <c r="AB665" s="29" t="s">
        <v>83</v>
      </c>
      <c r="AC665" s="29" t="s">
        <v>50</v>
      </c>
      <c r="AD665" s="29" t="s">
        <v>83</v>
      </c>
      <c r="AE665" s="29" t="s">
        <v>973</v>
      </c>
      <c r="AF665" s="29" t="s">
        <v>50</v>
      </c>
      <c r="AG665" s="29" t="s">
        <v>51</v>
      </c>
      <c r="AH665" s="29">
        <v>2.2999999999999998</v>
      </c>
      <c r="AI665" s="29" t="s">
        <v>51</v>
      </c>
      <c r="AJ665" s="29">
        <v>6.6319999999999999E-3</v>
      </c>
      <c r="AK665" s="29" t="s">
        <v>51</v>
      </c>
      <c r="AL665" s="29">
        <v>9.9540000000000003E-2</v>
      </c>
      <c r="AM665" s="29">
        <v>0.83</v>
      </c>
      <c r="AN665" s="29" t="s">
        <v>51</v>
      </c>
      <c r="AO665" s="29" t="s">
        <v>51</v>
      </c>
      <c r="AP665" s="29" t="s">
        <v>51</v>
      </c>
      <c r="AQ665" s="29" t="s">
        <v>51</v>
      </c>
      <c r="AR665" s="29" t="s">
        <v>51</v>
      </c>
      <c r="AS665" s="29" t="s">
        <v>51</v>
      </c>
      <c r="AT665" s="29" t="s">
        <v>51</v>
      </c>
      <c r="AU665" s="29" t="s">
        <v>51</v>
      </c>
      <c r="AV665" s="29" t="s">
        <v>51</v>
      </c>
      <c r="AW665" s="29" t="s">
        <v>51</v>
      </c>
      <c r="AX665" s="29" t="s">
        <v>51</v>
      </c>
      <c r="AY665" s="29" t="e">
        <f t="shared" si="21"/>
        <v>#DIV/0!</v>
      </c>
      <c r="AZ665" s="29" t="e">
        <f t="shared" si="20"/>
        <v>#DIV/0!</v>
      </c>
    </row>
    <row r="666" spans="1:52" x14ac:dyDescent="0.2">
      <c r="A666" s="47" t="s">
        <v>56</v>
      </c>
      <c r="B666" s="29" t="s">
        <v>781</v>
      </c>
      <c r="C666" s="29" t="s">
        <v>3333</v>
      </c>
      <c r="D666" s="29" t="s">
        <v>3334</v>
      </c>
      <c r="E666" s="29" t="s">
        <v>3335</v>
      </c>
      <c r="F666" s="29">
        <v>0.45853899999999997</v>
      </c>
      <c r="G666" s="29">
        <v>4.2328499999999998E-2</v>
      </c>
      <c r="H666" s="29">
        <v>1</v>
      </c>
      <c r="I666" s="29">
        <v>1</v>
      </c>
      <c r="J666" s="29">
        <v>1</v>
      </c>
      <c r="K666" s="29" t="s">
        <v>780</v>
      </c>
      <c r="L666" s="29" t="s">
        <v>3336</v>
      </c>
      <c r="M666" s="29">
        <v>1</v>
      </c>
      <c r="N666" s="29">
        <v>2409.2110299999999</v>
      </c>
      <c r="O666" s="29">
        <v>0</v>
      </c>
      <c r="P666" s="29">
        <v>204</v>
      </c>
      <c r="Q666" s="29">
        <v>182.3</v>
      </c>
      <c r="R666" s="29">
        <v>9.9</v>
      </c>
      <c r="S666" s="29">
        <v>11.93</v>
      </c>
      <c r="T666" s="29" t="s">
        <v>51</v>
      </c>
      <c r="U666" s="29" t="s">
        <v>56</v>
      </c>
      <c r="V666" s="29" t="s">
        <v>56</v>
      </c>
      <c r="W666" s="29" t="s">
        <v>56</v>
      </c>
      <c r="X666" s="29" t="s">
        <v>56</v>
      </c>
      <c r="Y666" s="29" t="s">
        <v>56</v>
      </c>
      <c r="Z666" s="29" t="s">
        <v>56</v>
      </c>
      <c r="AA666" s="29" t="s">
        <v>56</v>
      </c>
      <c r="AB666" s="29" t="s">
        <v>56</v>
      </c>
      <c r="AC666" s="29" t="s">
        <v>56</v>
      </c>
      <c r="AD666" s="29" t="s">
        <v>56</v>
      </c>
      <c r="AE666" s="29" t="s">
        <v>56</v>
      </c>
      <c r="AF666" s="29" t="s">
        <v>973</v>
      </c>
      <c r="AG666" s="29">
        <v>6.85</v>
      </c>
      <c r="AH666" s="29" t="s">
        <v>51</v>
      </c>
      <c r="AI666" s="29">
        <v>1.353E-2</v>
      </c>
      <c r="AJ666" s="29" t="s">
        <v>51</v>
      </c>
      <c r="AK666" s="29">
        <v>0.19320000000000001</v>
      </c>
      <c r="AL666" s="29" t="s">
        <v>51</v>
      </c>
      <c r="AM666" s="29" t="s">
        <v>51</v>
      </c>
      <c r="AN666" s="29">
        <v>8</v>
      </c>
      <c r="AO666" s="29">
        <v>214</v>
      </c>
      <c r="AP666" s="29">
        <v>231.7</v>
      </c>
      <c r="AQ666" s="29">
        <v>194.5</v>
      </c>
      <c r="AR666" s="29">
        <v>177.6</v>
      </c>
      <c r="AS666" s="29">
        <v>191.5</v>
      </c>
      <c r="AT666" s="29">
        <v>221.4</v>
      </c>
      <c r="AU666" s="29">
        <v>182.3</v>
      </c>
      <c r="AV666" s="29">
        <v>165.4</v>
      </c>
      <c r="AW666" s="29">
        <v>173</v>
      </c>
      <c r="AX666" s="29">
        <v>199.7</v>
      </c>
      <c r="AY666" s="29">
        <f t="shared" si="21"/>
        <v>0.93312196571881489</v>
      </c>
      <c r="AZ666" s="29">
        <f t="shared" si="20"/>
        <v>0.29534632217885154</v>
      </c>
    </row>
    <row r="667" spans="1:52" x14ac:dyDescent="0.2">
      <c r="A667" s="47" t="s">
        <v>50</v>
      </c>
      <c r="B667" s="29" t="s">
        <v>783</v>
      </c>
      <c r="C667" s="29" t="s">
        <v>3337</v>
      </c>
      <c r="D667" s="29" t="s">
        <v>3338</v>
      </c>
      <c r="E667" s="29" t="s">
        <v>3339</v>
      </c>
      <c r="F667" s="29">
        <v>3.0069200000000001E-2</v>
      </c>
      <c r="G667" s="29">
        <v>1.5072900000000001E-3</v>
      </c>
      <c r="H667" s="29">
        <v>1</v>
      </c>
      <c r="I667" s="29">
        <v>2</v>
      </c>
      <c r="J667" s="29">
        <v>2</v>
      </c>
      <c r="K667" s="29" t="s">
        <v>782</v>
      </c>
      <c r="L667" s="29" t="s">
        <v>3340</v>
      </c>
      <c r="M667" s="29">
        <v>1</v>
      </c>
      <c r="N667" s="29">
        <v>2332.3043600000001</v>
      </c>
      <c r="O667" s="29">
        <v>0</v>
      </c>
      <c r="P667" s="29" t="s">
        <v>51</v>
      </c>
      <c r="Q667" s="29" t="s">
        <v>51</v>
      </c>
      <c r="R667" s="29" t="s">
        <v>51</v>
      </c>
      <c r="S667" s="29" t="s">
        <v>51</v>
      </c>
      <c r="T667" s="29" t="s">
        <v>982</v>
      </c>
      <c r="U667" s="29" t="s">
        <v>50</v>
      </c>
      <c r="V667" s="29" t="s">
        <v>50</v>
      </c>
      <c r="W667" s="29" t="s">
        <v>50</v>
      </c>
      <c r="X667" s="29" t="s">
        <v>50</v>
      </c>
      <c r="Y667" s="29" t="s">
        <v>50</v>
      </c>
      <c r="Z667" s="29" t="s">
        <v>50</v>
      </c>
      <c r="AA667" s="29" t="s">
        <v>50</v>
      </c>
      <c r="AB667" s="29" t="s">
        <v>50</v>
      </c>
      <c r="AC667" s="29" t="s">
        <v>50</v>
      </c>
      <c r="AD667" s="29" t="s">
        <v>50</v>
      </c>
      <c r="AE667" s="29" t="s">
        <v>50</v>
      </c>
      <c r="AF667" s="29" t="s">
        <v>50</v>
      </c>
      <c r="AG667" s="29">
        <v>7.16</v>
      </c>
      <c r="AH667" s="29">
        <v>7.16</v>
      </c>
      <c r="AI667" s="29">
        <v>4.5140000000000002E-4</v>
      </c>
      <c r="AJ667" s="29">
        <v>5.9800000000000001E-3</v>
      </c>
      <c r="AK667" s="29">
        <v>8.7749999999999998E-3</v>
      </c>
      <c r="AL667" s="29">
        <v>8.7709999999999996E-2</v>
      </c>
      <c r="AM667" s="29">
        <v>3.01</v>
      </c>
      <c r="AN667" s="29">
        <v>24</v>
      </c>
      <c r="AO667" s="29" t="s">
        <v>51</v>
      </c>
      <c r="AP667" s="29" t="s">
        <v>51</v>
      </c>
      <c r="AQ667" s="29" t="s">
        <v>51</v>
      </c>
      <c r="AR667" s="29" t="s">
        <v>51</v>
      </c>
      <c r="AS667" s="29" t="s">
        <v>51</v>
      </c>
      <c r="AT667" s="29" t="s">
        <v>51</v>
      </c>
      <c r="AU667" s="29" t="s">
        <v>51</v>
      </c>
      <c r="AV667" s="29" t="s">
        <v>51</v>
      </c>
      <c r="AW667" s="29" t="s">
        <v>51</v>
      </c>
      <c r="AX667" s="29" t="s">
        <v>51</v>
      </c>
      <c r="AY667" s="29" t="e">
        <f t="shared" si="21"/>
        <v>#DIV/0!</v>
      </c>
      <c r="AZ667" s="29" t="e">
        <f t="shared" si="20"/>
        <v>#DIV/0!</v>
      </c>
    </row>
    <row r="668" spans="1:52" x14ac:dyDescent="0.2">
      <c r="A668" s="47" t="s">
        <v>50</v>
      </c>
      <c r="B668" s="29" t="s">
        <v>783</v>
      </c>
      <c r="C668" s="29" t="s">
        <v>3341</v>
      </c>
      <c r="D668" s="29" t="s">
        <v>3224</v>
      </c>
      <c r="E668" s="29" t="s">
        <v>3342</v>
      </c>
      <c r="F668" s="29">
        <v>9.1419100000000004E-6</v>
      </c>
      <c r="G668" s="29">
        <v>0</v>
      </c>
      <c r="H668" s="29">
        <v>1</v>
      </c>
      <c r="I668" s="29">
        <v>1</v>
      </c>
      <c r="J668" s="29">
        <v>4</v>
      </c>
      <c r="K668" s="29" t="s">
        <v>782</v>
      </c>
      <c r="L668" s="29" t="s">
        <v>3343</v>
      </c>
      <c r="M668" s="29">
        <v>0</v>
      </c>
      <c r="N668" s="29">
        <v>1565.85754</v>
      </c>
      <c r="O668" s="29">
        <v>0</v>
      </c>
      <c r="P668" s="29">
        <v>598.79999999999995</v>
      </c>
      <c r="Q668" s="29">
        <v>514.20000000000005</v>
      </c>
      <c r="R668" s="29">
        <v>12.81</v>
      </c>
      <c r="S668" s="29">
        <v>7.3</v>
      </c>
      <c r="T668" s="29" t="s">
        <v>51</v>
      </c>
      <c r="U668" s="29" t="s">
        <v>50</v>
      </c>
      <c r="V668" s="29" t="s">
        <v>50</v>
      </c>
      <c r="W668" s="29" t="s">
        <v>50</v>
      </c>
      <c r="X668" s="29" t="s">
        <v>50</v>
      </c>
      <c r="Y668" s="29" t="s">
        <v>50</v>
      </c>
      <c r="Z668" s="29" t="s">
        <v>50</v>
      </c>
      <c r="AA668" s="29" t="s">
        <v>50</v>
      </c>
      <c r="AB668" s="29" t="s">
        <v>50</v>
      </c>
      <c r="AC668" s="29" t="s">
        <v>50</v>
      </c>
      <c r="AD668" s="29" t="s">
        <v>50</v>
      </c>
      <c r="AE668" s="29" t="s">
        <v>50</v>
      </c>
      <c r="AF668" s="29" t="s">
        <v>50</v>
      </c>
      <c r="AG668" s="29">
        <v>-0.91</v>
      </c>
      <c r="AH668" s="29">
        <v>-0.91</v>
      </c>
      <c r="AI668" s="29">
        <v>0</v>
      </c>
      <c r="AJ668" s="29">
        <v>0</v>
      </c>
      <c r="AK668" s="29">
        <v>1.102E-6</v>
      </c>
      <c r="AL668" s="29">
        <v>3.9680000000000001E-7</v>
      </c>
      <c r="AM668" s="29">
        <v>4.92</v>
      </c>
      <c r="AN668" s="29">
        <v>48</v>
      </c>
      <c r="AO668" s="29">
        <v>500.9</v>
      </c>
      <c r="AP668" s="29">
        <v>625.20000000000005</v>
      </c>
      <c r="AQ668" s="29">
        <v>611.70000000000005</v>
      </c>
      <c r="AR668" s="29">
        <v>738</v>
      </c>
      <c r="AS668" s="29">
        <v>575.9</v>
      </c>
      <c r="AT668" s="29">
        <v>487</v>
      </c>
      <c r="AU668" s="29">
        <v>476.5</v>
      </c>
      <c r="AV668" s="29">
        <v>514.20000000000005</v>
      </c>
      <c r="AW668" s="29">
        <v>572.6</v>
      </c>
      <c r="AX668" s="29">
        <v>522.9</v>
      </c>
      <c r="AY668" s="29">
        <f t="shared" si="21"/>
        <v>0.84320214962152251</v>
      </c>
      <c r="AZ668" s="29">
        <f t="shared" si="20"/>
        <v>2.819671675385375E-2</v>
      </c>
    </row>
    <row r="669" spans="1:52" x14ac:dyDescent="0.2">
      <c r="A669" s="47" t="s">
        <v>56</v>
      </c>
      <c r="B669" s="29" t="s">
        <v>785</v>
      </c>
      <c r="C669" s="29" t="s">
        <v>3344</v>
      </c>
      <c r="D669" s="29" t="s">
        <v>3345</v>
      </c>
      <c r="E669" s="29" t="s">
        <v>3346</v>
      </c>
      <c r="F669" s="29">
        <v>0.359823</v>
      </c>
      <c r="G669" s="29">
        <v>2.94776E-2</v>
      </c>
      <c r="H669" s="29">
        <v>1</v>
      </c>
      <c r="I669" s="29">
        <v>6</v>
      </c>
      <c r="J669" s="29">
        <v>3</v>
      </c>
      <c r="K669" s="29" t="s">
        <v>784</v>
      </c>
      <c r="L669" s="29" t="s">
        <v>3347</v>
      </c>
      <c r="M669" s="29">
        <v>0</v>
      </c>
      <c r="N669" s="29">
        <v>1154.6933799999999</v>
      </c>
      <c r="O669" s="29">
        <v>0</v>
      </c>
      <c r="P669" s="29" t="s">
        <v>51</v>
      </c>
      <c r="Q669" s="29" t="s">
        <v>51</v>
      </c>
      <c r="R669" s="29" t="s">
        <v>51</v>
      </c>
      <c r="S669" s="29" t="s">
        <v>51</v>
      </c>
      <c r="T669" s="29" t="s">
        <v>982</v>
      </c>
      <c r="U669" s="29" t="s">
        <v>50</v>
      </c>
      <c r="V669" s="29" t="s">
        <v>50</v>
      </c>
      <c r="W669" s="29" t="s">
        <v>50</v>
      </c>
      <c r="X669" s="29" t="s">
        <v>50</v>
      </c>
      <c r="Y669" s="29" t="s">
        <v>50</v>
      </c>
      <c r="Z669" s="29" t="s">
        <v>50</v>
      </c>
      <c r="AA669" s="29" t="s">
        <v>50</v>
      </c>
      <c r="AB669" s="29" t="s">
        <v>50</v>
      </c>
      <c r="AC669" s="29" t="s">
        <v>50</v>
      </c>
      <c r="AD669" s="29" t="s">
        <v>50</v>
      </c>
      <c r="AE669" s="29" t="s">
        <v>1003</v>
      </c>
      <c r="AF669" s="29" t="s">
        <v>50</v>
      </c>
      <c r="AG669" s="29">
        <v>-0.17</v>
      </c>
      <c r="AH669" s="29">
        <v>-2.06</v>
      </c>
      <c r="AI669" s="29">
        <v>0.1066</v>
      </c>
      <c r="AJ669" s="29">
        <v>9.3179999999999999E-3</v>
      </c>
      <c r="AK669" s="29">
        <v>0.64329999999999998</v>
      </c>
      <c r="AL669" s="29">
        <v>0.14360000000000001</v>
      </c>
      <c r="AM669" s="29">
        <v>0.96</v>
      </c>
      <c r="AN669" s="29">
        <v>14</v>
      </c>
      <c r="AO669" s="29" t="s">
        <v>51</v>
      </c>
      <c r="AP669" s="29" t="s">
        <v>51</v>
      </c>
      <c r="AQ669" s="29" t="s">
        <v>51</v>
      </c>
      <c r="AR669" s="29" t="s">
        <v>51</v>
      </c>
      <c r="AS669" s="29" t="s">
        <v>51</v>
      </c>
      <c r="AT669" s="29" t="s">
        <v>51</v>
      </c>
      <c r="AU669" s="29" t="s">
        <v>51</v>
      </c>
      <c r="AV669" s="29" t="s">
        <v>51</v>
      </c>
      <c r="AW669" s="29" t="s">
        <v>51</v>
      </c>
      <c r="AX669" s="29" t="s">
        <v>51</v>
      </c>
      <c r="AY669" s="29" t="e">
        <f t="shared" si="21"/>
        <v>#DIV/0!</v>
      </c>
      <c r="AZ669" s="29" t="e">
        <f t="shared" si="20"/>
        <v>#DIV/0!</v>
      </c>
    </row>
    <row r="670" spans="1:52" x14ac:dyDescent="0.2">
      <c r="A670" s="47" t="s">
        <v>50</v>
      </c>
      <c r="B670" s="29" t="s">
        <v>785</v>
      </c>
      <c r="C670" s="29" t="s">
        <v>3348</v>
      </c>
      <c r="D670" s="29" t="s">
        <v>2474</v>
      </c>
      <c r="E670" s="29" t="s">
        <v>3349</v>
      </c>
      <c r="F670" s="29">
        <v>1.09444E-2</v>
      </c>
      <c r="G670" s="29">
        <v>5.5189300000000002E-4</v>
      </c>
      <c r="H670" s="29">
        <v>1</v>
      </c>
      <c r="I670" s="29">
        <v>7</v>
      </c>
      <c r="J670" s="29">
        <v>2</v>
      </c>
      <c r="K670" s="29" t="s">
        <v>784</v>
      </c>
      <c r="L670" s="29" t="s">
        <v>3350</v>
      </c>
      <c r="M670" s="29">
        <v>1</v>
      </c>
      <c r="N670" s="29">
        <v>2651.502</v>
      </c>
      <c r="O670" s="29">
        <v>0</v>
      </c>
      <c r="P670" s="29" t="s">
        <v>51</v>
      </c>
      <c r="Q670" s="29" t="s">
        <v>51</v>
      </c>
      <c r="R670" s="29" t="s">
        <v>51</v>
      </c>
      <c r="S670" s="29" t="s">
        <v>51</v>
      </c>
      <c r="T670" s="29" t="s">
        <v>982</v>
      </c>
      <c r="U670" s="29" t="s">
        <v>50</v>
      </c>
      <c r="V670" s="29" t="s">
        <v>50</v>
      </c>
      <c r="W670" s="29" t="s">
        <v>50</v>
      </c>
      <c r="X670" s="29" t="s">
        <v>50</v>
      </c>
      <c r="Y670" s="29" t="s">
        <v>50</v>
      </c>
      <c r="Z670" s="29" t="s">
        <v>50</v>
      </c>
      <c r="AA670" s="29" t="s">
        <v>50</v>
      </c>
      <c r="AB670" s="29" t="s">
        <v>50</v>
      </c>
      <c r="AC670" s="29" t="s">
        <v>50</v>
      </c>
      <c r="AD670" s="29" t="s">
        <v>50</v>
      </c>
      <c r="AE670" s="29" t="s">
        <v>50</v>
      </c>
      <c r="AF670" s="29" t="s">
        <v>50</v>
      </c>
      <c r="AG670" s="29">
        <v>-2.59</v>
      </c>
      <c r="AH670" s="29">
        <v>-2.59</v>
      </c>
      <c r="AI670" s="29">
        <v>3.5049999999999999E-3</v>
      </c>
      <c r="AJ670" s="29">
        <v>1.405E-4</v>
      </c>
      <c r="AK670" s="29">
        <v>5.8720000000000001E-2</v>
      </c>
      <c r="AL670" s="29">
        <v>1.8010000000000001E-3</v>
      </c>
      <c r="AM670" s="29">
        <v>5.46</v>
      </c>
      <c r="AN670" s="29">
        <v>18</v>
      </c>
      <c r="AO670" s="29" t="s">
        <v>51</v>
      </c>
      <c r="AP670" s="29" t="s">
        <v>51</v>
      </c>
      <c r="AQ670" s="29" t="s">
        <v>51</v>
      </c>
      <c r="AR670" s="29" t="s">
        <v>51</v>
      </c>
      <c r="AS670" s="29" t="s">
        <v>51</v>
      </c>
      <c r="AT670" s="29" t="s">
        <v>51</v>
      </c>
      <c r="AU670" s="29" t="s">
        <v>51</v>
      </c>
      <c r="AV670" s="29" t="s">
        <v>51</v>
      </c>
      <c r="AW670" s="29" t="s">
        <v>51</v>
      </c>
      <c r="AX670" s="29" t="s">
        <v>51</v>
      </c>
      <c r="AY670" s="29" t="e">
        <f t="shared" si="21"/>
        <v>#DIV/0!</v>
      </c>
      <c r="AZ670" s="29" t="e">
        <f t="shared" si="20"/>
        <v>#DIV/0!</v>
      </c>
    </row>
    <row r="671" spans="1:52" x14ac:dyDescent="0.2">
      <c r="A671" s="47" t="s">
        <v>56</v>
      </c>
      <c r="B671" s="29" t="s">
        <v>785</v>
      </c>
      <c r="C671" s="29" t="s">
        <v>3351</v>
      </c>
      <c r="D671" s="29" t="s">
        <v>2474</v>
      </c>
      <c r="E671" s="29" t="s">
        <v>3349</v>
      </c>
      <c r="F671" s="29">
        <v>0.40214499999999997</v>
      </c>
      <c r="G671" s="29">
        <v>3.4610700000000001E-2</v>
      </c>
      <c r="H671" s="29">
        <v>1</v>
      </c>
      <c r="I671" s="29">
        <v>7</v>
      </c>
      <c r="J671" s="29">
        <v>1</v>
      </c>
      <c r="K671" s="29" t="s">
        <v>784</v>
      </c>
      <c r="L671" s="29" t="s">
        <v>3352</v>
      </c>
      <c r="M671" s="29">
        <v>0</v>
      </c>
      <c r="N671" s="29">
        <v>2000.13159</v>
      </c>
      <c r="O671" s="29">
        <v>0</v>
      </c>
      <c r="P671" s="29" t="s">
        <v>51</v>
      </c>
      <c r="Q671" s="29" t="s">
        <v>51</v>
      </c>
      <c r="R671" s="29" t="s">
        <v>51</v>
      </c>
      <c r="S671" s="29" t="s">
        <v>51</v>
      </c>
      <c r="T671" s="29" t="s">
        <v>982</v>
      </c>
      <c r="U671" s="29" t="s">
        <v>56</v>
      </c>
      <c r="V671" s="29" t="s">
        <v>56</v>
      </c>
      <c r="W671" s="29" t="s">
        <v>56</v>
      </c>
      <c r="X671" s="29" t="s">
        <v>56</v>
      </c>
      <c r="Y671" s="29" t="s">
        <v>56</v>
      </c>
      <c r="Z671" s="29" t="s">
        <v>56</v>
      </c>
      <c r="AA671" s="29" t="s">
        <v>56</v>
      </c>
      <c r="AB671" s="29" t="s">
        <v>56</v>
      </c>
      <c r="AC671" s="29" t="s">
        <v>56</v>
      </c>
      <c r="AD671" s="29" t="s">
        <v>56</v>
      </c>
      <c r="AE671" s="29" t="s">
        <v>973</v>
      </c>
      <c r="AF671" s="29" t="s">
        <v>56</v>
      </c>
      <c r="AG671" s="29" t="s">
        <v>51</v>
      </c>
      <c r="AH671" s="29">
        <v>11.28</v>
      </c>
      <c r="AI671" s="29" t="s">
        <v>51</v>
      </c>
      <c r="AJ671" s="29">
        <v>1.103E-2</v>
      </c>
      <c r="AK671" s="29" t="s">
        <v>51</v>
      </c>
      <c r="AL671" s="29">
        <v>0.1676</v>
      </c>
      <c r="AM671" s="29">
        <v>2.4900000000000002</v>
      </c>
      <c r="AN671" s="29" t="s">
        <v>51</v>
      </c>
      <c r="AO671" s="29" t="s">
        <v>51</v>
      </c>
      <c r="AP671" s="29" t="s">
        <v>51</v>
      </c>
      <c r="AQ671" s="29" t="s">
        <v>51</v>
      </c>
      <c r="AR671" s="29" t="s">
        <v>51</v>
      </c>
      <c r="AS671" s="29" t="s">
        <v>51</v>
      </c>
      <c r="AT671" s="29" t="s">
        <v>51</v>
      </c>
      <c r="AU671" s="29" t="s">
        <v>51</v>
      </c>
      <c r="AV671" s="29" t="s">
        <v>51</v>
      </c>
      <c r="AW671" s="29" t="s">
        <v>51</v>
      </c>
      <c r="AX671" s="29" t="s">
        <v>51</v>
      </c>
      <c r="AY671" s="29" t="e">
        <f t="shared" si="21"/>
        <v>#DIV/0!</v>
      </c>
      <c r="AZ671" s="29" t="e">
        <f t="shared" si="20"/>
        <v>#DIV/0!</v>
      </c>
    </row>
    <row r="672" spans="1:52" x14ac:dyDescent="0.2">
      <c r="A672" s="47" t="s">
        <v>56</v>
      </c>
      <c r="B672" s="29" t="s">
        <v>787</v>
      </c>
      <c r="C672" s="29" t="s">
        <v>3353</v>
      </c>
      <c r="D672" s="29" t="s">
        <v>3354</v>
      </c>
      <c r="E672" s="29" t="s">
        <v>3355</v>
      </c>
      <c r="F672" s="29">
        <v>0.29863600000000001</v>
      </c>
      <c r="G672" s="29">
        <v>2.2852600000000001E-2</v>
      </c>
      <c r="H672" s="29">
        <v>1</v>
      </c>
      <c r="I672" s="29">
        <v>1</v>
      </c>
      <c r="J672" s="29">
        <v>1</v>
      </c>
      <c r="K672" s="29" t="s">
        <v>786</v>
      </c>
      <c r="L672" s="29" t="s">
        <v>3356</v>
      </c>
      <c r="M672" s="29">
        <v>0</v>
      </c>
      <c r="N672" s="29">
        <v>2726.3812800000001</v>
      </c>
      <c r="O672" s="29">
        <v>0</v>
      </c>
      <c r="P672" s="29" t="s">
        <v>51</v>
      </c>
      <c r="Q672" s="29" t="s">
        <v>51</v>
      </c>
      <c r="R672" s="29" t="s">
        <v>51</v>
      </c>
      <c r="S672" s="29" t="s">
        <v>51</v>
      </c>
      <c r="T672" s="29" t="s">
        <v>982</v>
      </c>
      <c r="U672" s="29" t="s">
        <v>50</v>
      </c>
      <c r="V672" s="29" t="s">
        <v>50</v>
      </c>
      <c r="W672" s="29" t="s">
        <v>50</v>
      </c>
      <c r="X672" s="29" t="s">
        <v>50</v>
      </c>
      <c r="Y672" s="29" t="s">
        <v>50</v>
      </c>
      <c r="Z672" s="29" t="s">
        <v>50</v>
      </c>
      <c r="AA672" s="29" t="s">
        <v>50</v>
      </c>
      <c r="AB672" s="29" t="s">
        <v>50</v>
      </c>
      <c r="AC672" s="29" t="s">
        <v>50</v>
      </c>
      <c r="AD672" s="29" t="s">
        <v>50</v>
      </c>
      <c r="AE672" s="29" t="s">
        <v>50</v>
      </c>
      <c r="AF672" s="29" t="s">
        <v>973</v>
      </c>
      <c r="AG672" s="29">
        <v>0.41</v>
      </c>
      <c r="AH672" s="29" t="s">
        <v>51</v>
      </c>
      <c r="AI672" s="29">
        <v>7.2449999999999997E-3</v>
      </c>
      <c r="AJ672" s="29" t="s">
        <v>51</v>
      </c>
      <c r="AK672" s="29">
        <v>0.1191</v>
      </c>
      <c r="AL672" s="29" t="s">
        <v>51</v>
      </c>
      <c r="AM672" s="29" t="s">
        <v>51</v>
      </c>
      <c r="AN672" s="29">
        <v>1</v>
      </c>
      <c r="AO672" s="29" t="s">
        <v>51</v>
      </c>
      <c r="AP672" s="29" t="s">
        <v>51</v>
      </c>
      <c r="AQ672" s="29" t="s">
        <v>51</v>
      </c>
      <c r="AR672" s="29" t="s">
        <v>51</v>
      </c>
      <c r="AS672" s="29" t="s">
        <v>51</v>
      </c>
      <c r="AT672" s="29" t="s">
        <v>51</v>
      </c>
      <c r="AU672" s="29" t="s">
        <v>51</v>
      </c>
      <c r="AV672" s="29" t="s">
        <v>51</v>
      </c>
      <c r="AW672" s="29" t="s">
        <v>51</v>
      </c>
      <c r="AX672" s="29" t="s">
        <v>51</v>
      </c>
      <c r="AY672" s="29" t="e">
        <f t="shared" si="21"/>
        <v>#DIV/0!</v>
      </c>
      <c r="AZ672" s="29" t="e">
        <f t="shared" si="20"/>
        <v>#DIV/0!</v>
      </c>
    </row>
    <row r="673" spans="1:52" x14ac:dyDescent="0.2">
      <c r="A673" s="47" t="s">
        <v>56</v>
      </c>
      <c r="B673" s="29" t="s">
        <v>789</v>
      </c>
      <c r="C673" s="29" t="s">
        <v>3357</v>
      </c>
      <c r="D673" s="29" t="s">
        <v>1129</v>
      </c>
      <c r="E673" s="29" t="s">
        <v>3358</v>
      </c>
      <c r="F673" s="29">
        <v>0.45054899999999998</v>
      </c>
      <c r="G673" s="29">
        <v>4.1285200000000001E-2</v>
      </c>
      <c r="H673" s="29">
        <v>1</v>
      </c>
      <c r="I673" s="29">
        <v>1</v>
      </c>
      <c r="J673" s="29">
        <v>2</v>
      </c>
      <c r="K673" s="29" t="s">
        <v>788</v>
      </c>
      <c r="L673" s="29" t="s">
        <v>3359</v>
      </c>
      <c r="M673" s="29">
        <v>1</v>
      </c>
      <c r="N673" s="29">
        <v>2728.4718800000001</v>
      </c>
      <c r="O673" s="29">
        <v>0</v>
      </c>
      <c r="P673" s="29">
        <v>89.2</v>
      </c>
      <c r="Q673" s="29">
        <v>91.6</v>
      </c>
      <c r="R673" s="29">
        <v>6.66</v>
      </c>
      <c r="S673" s="29">
        <v>5.71</v>
      </c>
      <c r="T673" s="29" t="s">
        <v>51</v>
      </c>
      <c r="U673" s="29" t="s">
        <v>56</v>
      </c>
      <c r="V673" s="29" t="s">
        <v>56</v>
      </c>
      <c r="W673" s="29" t="s">
        <v>56</v>
      </c>
      <c r="X673" s="29" t="s">
        <v>56</v>
      </c>
      <c r="Y673" s="29" t="s">
        <v>56</v>
      </c>
      <c r="Z673" s="29" t="s">
        <v>56</v>
      </c>
      <c r="AA673" s="29" t="s">
        <v>56</v>
      </c>
      <c r="AB673" s="29" t="s">
        <v>56</v>
      </c>
      <c r="AC673" s="29" t="s">
        <v>56</v>
      </c>
      <c r="AD673" s="29" t="s">
        <v>56</v>
      </c>
      <c r="AE673" s="29" t="s">
        <v>56</v>
      </c>
      <c r="AF673" s="29" t="s">
        <v>1003</v>
      </c>
      <c r="AG673" s="29">
        <v>-3.7</v>
      </c>
      <c r="AH673" s="29">
        <v>-5.2</v>
      </c>
      <c r="AI673" s="29">
        <v>1.32E-2</v>
      </c>
      <c r="AJ673" s="29">
        <v>0.70899999999999996</v>
      </c>
      <c r="AK673" s="29">
        <v>0.1893</v>
      </c>
      <c r="AL673" s="29">
        <v>1</v>
      </c>
      <c r="AM673" s="29">
        <v>3.2</v>
      </c>
      <c r="AN673" s="29">
        <v>7</v>
      </c>
      <c r="AO673" s="29">
        <v>86</v>
      </c>
      <c r="AP673" s="29">
        <v>91.5</v>
      </c>
      <c r="AQ673" s="29">
        <v>100.4</v>
      </c>
      <c r="AR673" s="29">
        <v>93.3</v>
      </c>
      <c r="AS673" s="29">
        <v>83.9</v>
      </c>
      <c r="AT673" s="29">
        <v>91.6</v>
      </c>
      <c r="AU673" s="29">
        <v>89.1</v>
      </c>
      <c r="AV673" s="29">
        <v>92.4</v>
      </c>
      <c r="AW673" s="29">
        <v>80.5</v>
      </c>
      <c r="AX673" s="29">
        <v>92.7</v>
      </c>
      <c r="AY673" s="29">
        <f t="shared" si="21"/>
        <v>0.98066359041968798</v>
      </c>
      <c r="AZ673" s="29">
        <f t="shared" si="20"/>
        <v>0.68578715026696679</v>
      </c>
    </row>
    <row r="674" spans="1:52" x14ac:dyDescent="0.2">
      <c r="A674" s="47" t="s">
        <v>56</v>
      </c>
      <c r="B674" s="29" t="s">
        <v>791</v>
      </c>
      <c r="C674" s="29" t="s">
        <v>3360</v>
      </c>
      <c r="D674" s="29" t="s">
        <v>3361</v>
      </c>
      <c r="E674" s="29" t="s">
        <v>3362</v>
      </c>
      <c r="F674" s="29">
        <v>0.42714299999999999</v>
      </c>
      <c r="G674" s="29">
        <v>3.7726000000000003E-2</v>
      </c>
      <c r="H674" s="29">
        <v>1</v>
      </c>
      <c r="I674" s="29">
        <v>1</v>
      </c>
      <c r="J674" s="29">
        <v>1</v>
      </c>
      <c r="K674" s="29" t="s">
        <v>790</v>
      </c>
      <c r="L674" s="29" t="s">
        <v>3363</v>
      </c>
      <c r="M674" s="29">
        <v>0</v>
      </c>
      <c r="N674" s="29">
        <v>2183.1596</v>
      </c>
      <c r="O674" s="29">
        <v>0</v>
      </c>
      <c r="P674" s="29">
        <v>85.7</v>
      </c>
      <c r="Q674" s="29">
        <v>87.8</v>
      </c>
      <c r="R674" s="29">
        <v>30.92</v>
      </c>
      <c r="S674" s="29">
        <v>56.63</v>
      </c>
      <c r="T674" s="29" t="s">
        <v>51</v>
      </c>
      <c r="U674" s="29" t="s">
        <v>56</v>
      </c>
      <c r="V674" s="29" t="s">
        <v>56</v>
      </c>
      <c r="W674" s="29" t="s">
        <v>56</v>
      </c>
      <c r="X674" s="29" t="s">
        <v>56</v>
      </c>
      <c r="Y674" s="29" t="s">
        <v>56</v>
      </c>
      <c r="Z674" s="29" t="s">
        <v>56</v>
      </c>
      <c r="AA674" s="29" t="s">
        <v>56</v>
      </c>
      <c r="AB674" s="29" t="s">
        <v>56</v>
      </c>
      <c r="AC674" s="29" t="s">
        <v>56</v>
      </c>
      <c r="AD674" s="29" t="s">
        <v>56</v>
      </c>
      <c r="AE674" s="29" t="s">
        <v>973</v>
      </c>
      <c r="AF674" s="29" t="s">
        <v>56</v>
      </c>
      <c r="AG674" s="29" t="s">
        <v>51</v>
      </c>
      <c r="AH674" s="29">
        <v>-0.6</v>
      </c>
      <c r="AI674" s="29" t="s">
        <v>51</v>
      </c>
      <c r="AJ674" s="29">
        <v>1.24E-2</v>
      </c>
      <c r="AK674" s="29" t="s">
        <v>51</v>
      </c>
      <c r="AL674" s="29">
        <v>0.1827</v>
      </c>
      <c r="AM674" s="29">
        <v>2.92</v>
      </c>
      <c r="AN674" s="29" t="s">
        <v>51</v>
      </c>
      <c r="AO674" s="29">
        <v>157.19999999999999</v>
      </c>
      <c r="AP674" s="29">
        <v>86.5</v>
      </c>
      <c r="AQ674" s="29">
        <v>102.7</v>
      </c>
      <c r="AR674" s="29">
        <v>85</v>
      </c>
      <c r="AS674" s="29">
        <v>83.8</v>
      </c>
      <c r="AT674" s="29">
        <v>229.1</v>
      </c>
      <c r="AU674" s="29">
        <v>87.8</v>
      </c>
      <c r="AV674" s="29">
        <v>98.3</v>
      </c>
      <c r="AW674" s="29">
        <v>87.8</v>
      </c>
      <c r="AX674" s="29">
        <v>69.7</v>
      </c>
      <c r="AY674" s="29">
        <f t="shared" si="21"/>
        <v>1.111607142857143</v>
      </c>
      <c r="AZ674" s="29">
        <f t="shared" si="20"/>
        <v>0.49640979552310693</v>
      </c>
    </row>
    <row r="675" spans="1:52" x14ac:dyDescent="0.2">
      <c r="A675" s="47" t="s">
        <v>56</v>
      </c>
      <c r="B675" s="29" t="s">
        <v>793</v>
      </c>
      <c r="C675" s="29" t="s">
        <v>3364</v>
      </c>
      <c r="D675" s="29" t="s">
        <v>3365</v>
      </c>
      <c r="E675" s="29" t="s">
        <v>3366</v>
      </c>
      <c r="F675" s="29">
        <v>0.30457899999999999</v>
      </c>
      <c r="G675" s="29">
        <v>2.3299799999999999E-2</v>
      </c>
      <c r="H675" s="29">
        <v>1</v>
      </c>
      <c r="I675" s="29">
        <v>1</v>
      </c>
      <c r="J675" s="29">
        <v>5</v>
      </c>
      <c r="K675" s="29" t="s">
        <v>792</v>
      </c>
      <c r="L675" s="29" t="s">
        <v>3367</v>
      </c>
      <c r="M675" s="29">
        <v>0</v>
      </c>
      <c r="N675" s="29">
        <v>2514.2044900000001</v>
      </c>
      <c r="O675" s="29">
        <v>0</v>
      </c>
      <c r="P675" s="29">
        <v>427.7</v>
      </c>
      <c r="Q675" s="29">
        <v>427.3</v>
      </c>
      <c r="R675" s="29">
        <v>27.49</v>
      </c>
      <c r="S675" s="29">
        <v>4.41</v>
      </c>
      <c r="T675" s="29" t="s">
        <v>51</v>
      </c>
      <c r="U675" s="29" t="s">
        <v>50</v>
      </c>
      <c r="V675" s="29" t="s">
        <v>50</v>
      </c>
      <c r="W675" s="29" t="s">
        <v>50</v>
      </c>
      <c r="X675" s="29" t="s">
        <v>50</v>
      </c>
      <c r="Y675" s="29" t="s">
        <v>50</v>
      </c>
      <c r="Z675" s="29" t="s">
        <v>50</v>
      </c>
      <c r="AA675" s="29" t="s">
        <v>50</v>
      </c>
      <c r="AB675" s="29" t="s">
        <v>50</v>
      </c>
      <c r="AC675" s="29" t="s">
        <v>50</v>
      </c>
      <c r="AD675" s="29" t="s">
        <v>50</v>
      </c>
      <c r="AE675" s="29" t="s">
        <v>56</v>
      </c>
      <c r="AF675" s="29" t="s">
        <v>50</v>
      </c>
      <c r="AG675" s="29">
        <v>13.76</v>
      </c>
      <c r="AH675" s="29">
        <v>9.65</v>
      </c>
      <c r="AI675" s="29">
        <v>2.9149999999999999E-2</v>
      </c>
      <c r="AJ675" s="29">
        <v>9.4669999999999997E-3</v>
      </c>
      <c r="AK675" s="29">
        <v>0.3589</v>
      </c>
      <c r="AL675" s="29">
        <v>0.1464</v>
      </c>
      <c r="AM675" s="29">
        <v>3.47</v>
      </c>
      <c r="AN675" s="29">
        <v>5</v>
      </c>
      <c r="AO675" s="29">
        <v>487.8</v>
      </c>
      <c r="AP675" s="29">
        <v>570.79999999999995</v>
      </c>
      <c r="AQ675" s="29">
        <v>427.3</v>
      </c>
      <c r="AR675" s="29">
        <v>343.7</v>
      </c>
      <c r="AS675" s="29">
        <v>240.2</v>
      </c>
      <c r="AT675" s="29">
        <v>460.4</v>
      </c>
      <c r="AU675" s="29">
        <v>427.3</v>
      </c>
      <c r="AV675" s="29">
        <v>424.4</v>
      </c>
      <c r="AW675" s="29">
        <v>440.3</v>
      </c>
      <c r="AX675" s="29">
        <v>409.6</v>
      </c>
      <c r="AY675" s="29">
        <f t="shared" si="21"/>
        <v>1.044545366702097</v>
      </c>
      <c r="AZ675" s="29">
        <f t="shared" si="20"/>
        <v>0.74860615757983118</v>
      </c>
    </row>
    <row r="676" spans="1:52" x14ac:dyDescent="0.2">
      <c r="A676" s="47" t="s">
        <v>50</v>
      </c>
      <c r="B676" s="29" t="s">
        <v>3368</v>
      </c>
      <c r="C676" s="29" t="s">
        <v>3369</v>
      </c>
      <c r="D676" s="29" t="s">
        <v>3370</v>
      </c>
      <c r="E676" s="29" t="s">
        <v>3371</v>
      </c>
      <c r="F676" s="29">
        <v>1.07126E-4</v>
      </c>
      <c r="G676" s="29">
        <v>0</v>
      </c>
      <c r="H676" s="29">
        <v>2</v>
      </c>
      <c r="I676" s="29">
        <v>2</v>
      </c>
      <c r="J676" s="29">
        <v>2</v>
      </c>
      <c r="K676" s="29" t="s">
        <v>3372</v>
      </c>
      <c r="L676" s="29" t="s">
        <v>3373</v>
      </c>
      <c r="M676" s="29">
        <v>0</v>
      </c>
      <c r="N676" s="29">
        <v>2786.2599100000002</v>
      </c>
      <c r="O676" s="29">
        <v>0</v>
      </c>
      <c r="P676" s="29">
        <v>45.5</v>
      </c>
      <c r="Q676" s="29">
        <v>43.9</v>
      </c>
      <c r="R676" s="29">
        <v>10.59</v>
      </c>
      <c r="S676" s="29">
        <v>8.6</v>
      </c>
      <c r="T676" s="29" t="s">
        <v>1100</v>
      </c>
      <c r="U676" s="29" t="s">
        <v>50</v>
      </c>
      <c r="V676" s="29" t="s">
        <v>50</v>
      </c>
      <c r="W676" s="29" t="s">
        <v>50</v>
      </c>
      <c r="X676" s="29" t="s">
        <v>50</v>
      </c>
      <c r="Y676" s="29" t="s">
        <v>50</v>
      </c>
      <c r="Z676" s="29" t="s">
        <v>50</v>
      </c>
      <c r="AA676" s="29" t="s">
        <v>50</v>
      </c>
      <c r="AB676" s="29" t="s">
        <v>50</v>
      </c>
      <c r="AC676" s="29" t="s">
        <v>50</v>
      </c>
      <c r="AD676" s="29" t="s">
        <v>50</v>
      </c>
      <c r="AE676" s="29" t="s">
        <v>50</v>
      </c>
      <c r="AF676" s="29" t="s">
        <v>56</v>
      </c>
      <c r="AG676" s="29">
        <v>1.66</v>
      </c>
      <c r="AH676" s="29">
        <v>1.66</v>
      </c>
      <c r="AI676" s="29">
        <v>0</v>
      </c>
      <c r="AJ676" s="29">
        <v>2.741E-2</v>
      </c>
      <c r="AK676" s="29">
        <v>1.5950000000000001E-5</v>
      </c>
      <c r="AL676" s="29">
        <v>0.3165</v>
      </c>
      <c r="AM676" s="29">
        <v>1.99</v>
      </c>
      <c r="AN676" s="29">
        <v>27</v>
      </c>
      <c r="AO676" s="29">
        <v>46.5</v>
      </c>
      <c r="AP676" s="29">
        <v>36.1</v>
      </c>
      <c r="AQ676" s="29">
        <v>50.1</v>
      </c>
      <c r="AR676" s="29">
        <v>44.6</v>
      </c>
      <c r="AS676" s="29">
        <v>43.8</v>
      </c>
      <c r="AT676" s="29">
        <v>48.6</v>
      </c>
      <c r="AU676" s="29">
        <v>42.4</v>
      </c>
      <c r="AV676" s="29">
        <v>43.9</v>
      </c>
      <c r="AW676" s="29">
        <v>45.8</v>
      </c>
      <c r="AX676" s="29">
        <v>38.5</v>
      </c>
      <c r="AY676" s="29">
        <f t="shared" si="21"/>
        <v>0.991406603346902</v>
      </c>
      <c r="AZ676" s="29">
        <f t="shared" si="20"/>
        <v>0.87986168517748431</v>
      </c>
    </row>
    <row r="677" spans="1:52" x14ac:dyDescent="0.2">
      <c r="A677" s="47" t="s">
        <v>50</v>
      </c>
      <c r="B677" s="29" t="s">
        <v>795</v>
      </c>
      <c r="C677" s="29" t="s">
        <v>3374</v>
      </c>
      <c r="D677" s="29" t="s">
        <v>3375</v>
      </c>
      <c r="E677" s="29" t="s">
        <v>3376</v>
      </c>
      <c r="F677" s="29">
        <v>7.4332700000000002E-2</v>
      </c>
      <c r="G677" s="29">
        <v>5.3183400000000004E-3</v>
      </c>
      <c r="H677" s="29">
        <v>1</v>
      </c>
      <c r="I677" s="29">
        <v>3</v>
      </c>
      <c r="J677" s="29">
        <v>23</v>
      </c>
      <c r="K677" s="29" t="s">
        <v>794</v>
      </c>
      <c r="L677" s="29" t="s">
        <v>3377</v>
      </c>
      <c r="M677" s="29">
        <v>0</v>
      </c>
      <c r="N677" s="29">
        <v>1630.91479</v>
      </c>
      <c r="O677" s="29">
        <v>0</v>
      </c>
      <c r="P677" s="29">
        <v>2494.6</v>
      </c>
      <c r="Q677" s="29">
        <v>2445.4</v>
      </c>
      <c r="R677" s="29">
        <v>6.24</v>
      </c>
      <c r="S677" s="29">
        <v>6.68</v>
      </c>
      <c r="T677" s="29" t="s">
        <v>51</v>
      </c>
      <c r="U677" s="29" t="s">
        <v>50</v>
      </c>
      <c r="V677" s="29" t="s">
        <v>50</v>
      </c>
      <c r="W677" s="29" t="s">
        <v>50</v>
      </c>
      <c r="X677" s="29" t="s">
        <v>50</v>
      </c>
      <c r="Y677" s="29" t="s">
        <v>50</v>
      </c>
      <c r="Z677" s="29" t="s">
        <v>50</v>
      </c>
      <c r="AA677" s="29" t="s">
        <v>50</v>
      </c>
      <c r="AB677" s="29" t="s">
        <v>50</v>
      </c>
      <c r="AC677" s="29" t="s">
        <v>50</v>
      </c>
      <c r="AD677" s="29" t="s">
        <v>50</v>
      </c>
      <c r="AE677" s="29" t="s">
        <v>50</v>
      </c>
      <c r="AF677" s="29" t="s">
        <v>50</v>
      </c>
      <c r="AG677" s="29">
        <v>1.47</v>
      </c>
      <c r="AH677" s="29">
        <v>-1.03</v>
      </c>
      <c r="AI677" s="29">
        <v>2.1210000000000001E-3</v>
      </c>
      <c r="AJ677" s="29">
        <v>4.4609999999999997E-3</v>
      </c>
      <c r="AK677" s="29">
        <v>3.2439999999999997E-2</v>
      </c>
      <c r="AL677" s="29">
        <v>6.2920000000000004E-2</v>
      </c>
      <c r="AM677" s="29">
        <v>3.26</v>
      </c>
      <c r="AN677" s="29">
        <v>16</v>
      </c>
      <c r="AO677" s="29">
        <v>2563.3000000000002</v>
      </c>
      <c r="AP677" s="29">
        <v>2427.6999999999998</v>
      </c>
      <c r="AQ677" s="29">
        <v>2356.8000000000002</v>
      </c>
      <c r="AR677" s="29">
        <v>2691.3</v>
      </c>
      <c r="AS677" s="29">
        <v>2652.2</v>
      </c>
      <c r="AT677" s="29">
        <v>2336.9</v>
      </c>
      <c r="AU677" s="29">
        <v>2518.6999999999998</v>
      </c>
      <c r="AV677" s="29">
        <v>2295.6</v>
      </c>
      <c r="AW677" s="29">
        <v>2709.6</v>
      </c>
      <c r="AX677" s="29">
        <v>2445.4</v>
      </c>
      <c r="AY677" s="29">
        <f t="shared" si="21"/>
        <v>0.96965637877916389</v>
      </c>
      <c r="AZ677" s="29">
        <f t="shared" si="20"/>
        <v>0.28157878126934027</v>
      </c>
    </row>
    <row r="678" spans="1:52" x14ac:dyDescent="0.2">
      <c r="A678" s="47" t="s">
        <v>50</v>
      </c>
      <c r="B678" s="29" t="s">
        <v>797</v>
      </c>
      <c r="C678" s="29" t="s">
        <v>3378</v>
      </c>
      <c r="D678" s="29" t="s">
        <v>3379</v>
      </c>
      <c r="E678" s="29" t="s">
        <v>3380</v>
      </c>
      <c r="F678" s="29">
        <v>6.7155499999999995E-8</v>
      </c>
      <c r="G678" s="29">
        <v>0</v>
      </c>
      <c r="H678" s="29">
        <v>1</v>
      </c>
      <c r="I678" s="29">
        <v>4</v>
      </c>
      <c r="J678" s="29">
        <v>3</v>
      </c>
      <c r="K678" s="29" t="s">
        <v>796</v>
      </c>
      <c r="L678" s="29" t="s">
        <v>3381</v>
      </c>
      <c r="M678" s="29">
        <v>0</v>
      </c>
      <c r="N678" s="29">
        <v>1986.1838499999999</v>
      </c>
      <c r="O678" s="29">
        <v>0</v>
      </c>
      <c r="P678" s="29">
        <v>348.3</v>
      </c>
      <c r="Q678" s="29">
        <v>422.8</v>
      </c>
      <c r="R678" s="29">
        <v>11.51</v>
      </c>
      <c r="S678" s="29">
        <v>28.21</v>
      </c>
      <c r="T678" s="29" t="s">
        <v>51</v>
      </c>
      <c r="U678" s="29" t="s">
        <v>50</v>
      </c>
      <c r="V678" s="29" t="s">
        <v>50</v>
      </c>
      <c r="W678" s="29" t="s">
        <v>50</v>
      </c>
      <c r="X678" s="29" t="s">
        <v>50</v>
      </c>
      <c r="Y678" s="29" t="s">
        <v>50</v>
      </c>
      <c r="Z678" s="29" t="s">
        <v>50</v>
      </c>
      <c r="AA678" s="29" t="s">
        <v>50</v>
      </c>
      <c r="AB678" s="29" t="s">
        <v>50</v>
      </c>
      <c r="AC678" s="29" t="s">
        <v>50</v>
      </c>
      <c r="AD678" s="29" t="s">
        <v>50</v>
      </c>
      <c r="AE678" s="29" t="s">
        <v>50</v>
      </c>
      <c r="AF678" s="29" t="s">
        <v>50</v>
      </c>
      <c r="AG678" s="29">
        <v>-0.2</v>
      </c>
      <c r="AH678" s="29">
        <v>-0.2</v>
      </c>
      <c r="AI678" s="29">
        <v>0</v>
      </c>
      <c r="AJ678" s="29">
        <v>0</v>
      </c>
      <c r="AK678" s="29">
        <v>1.3400000000000001E-7</v>
      </c>
      <c r="AL678" s="29">
        <v>1.175E-9</v>
      </c>
      <c r="AM678" s="29">
        <v>6.03</v>
      </c>
      <c r="AN678" s="29">
        <v>47</v>
      </c>
      <c r="AO678" s="29">
        <v>319.5</v>
      </c>
      <c r="AP678" s="29">
        <v>379.4</v>
      </c>
      <c r="AQ678" s="29">
        <v>364</v>
      </c>
      <c r="AR678" s="29">
        <v>369.1</v>
      </c>
      <c r="AS678" s="29">
        <v>275.10000000000002</v>
      </c>
      <c r="AT678" s="29">
        <v>461.8</v>
      </c>
      <c r="AU678" s="29">
        <v>443.8</v>
      </c>
      <c r="AV678" s="29">
        <v>289</v>
      </c>
      <c r="AW678" s="29">
        <v>228.1</v>
      </c>
      <c r="AX678" s="29">
        <v>422.8</v>
      </c>
      <c r="AY678" s="29">
        <f t="shared" si="21"/>
        <v>1.0810731650166949</v>
      </c>
      <c r="AZ678" s="29">
        <f t="shared" si="20"/>
        <v>0.65949306552436182</v>
      </c>
    </row>
    <row r="679" spans="1:52" x14ac:dyDescent="0.2">
      <c r="A679" s="47" t="s">
        <v>56</v>
      </c>
      <c r="B679" s="29" t="s">
        <v>799</v>
      </c>
      <c r="C679" s="29" t="s">
        <v>3382</v>
      </c>
      <c r="D679" s="29" t="s">
        <v>3383</v>
      </c>
      <c r="E679" s="29" t="s">
        <v>3384</v>
      </c>
      <c r="F679" s="29">
        <v>0.214866</v>
      </c>
      <c r="G679" s="29">
        <v>1.5708799999999998E-2</v>
      </c>
      <c r="H679" s="29">
        <v>1</v>
      </c>
      <c r="I679" s="29">
        <v>1</v>
      </c>
      <c r="J679" s="29">
        <v>5</v>
      </c>
      <c r="K679" s="29" t="s">
        <v>798</v>
      </c>
      <c r="L679" s="29" t="s">
        <v>3385</v>
      </c>
      <c r="M679" s="29">
        <v>1</v>
      </c>
      <c r="N679" s="29">
        <v>2456.2491599999998</v>
      </c>
      <c r="O679" s="29">
        <v>0</v>
      </c>
      <c r="P679" s="29">
        <v>473.5</v>
      </c>
      <c r="Q679" s="29">
        <v>404.3</v>
      </c>
      <c r="R679" s="29">
        <v>24.97</v>
      </c>
      <c r="S679" s="29">
        <v>46.55</v>
      </c>
      <c r="T679" s="29" t="s">
        <v>51</v>
      </c>
      <c r="U679" s="29" t="s">
        <v>50</v>
      </c>
      <c r="V679" s="29" t="s">
        <v>50</v>
      </c>
      <c r="W679" s="29" t="s">
        <v>50</v>
      </c>
      <c r="X679" s="29" t="s">
        <v>50</v>
      </c>
      <c r="Y679" s="29" t="s">
        <v>50</v>
      </c>
      <c r="Z679" s="29" t="s">
        <v>50</v>
      </c>
      <c r="AA679" s="29" t="s">
        <v>50</v>
      </c>
      <c r="AB679" s="29" t="s">
        <v>50</v>
      </c>
      <c r="AC679" s="29" t="s">
        <v>50</v>
      </c>
      <c r="AD679" s="29" t="s">
        <v>50</v>
      </c>
      <c r="AE679" s="29" t="s">
        <v>50</v>
      </c>
      <c r="AF679" s="29" t="s">
        <v>56</v>
      </c>
      <c r="AG679" s="29">
        <v>3.55</v>
      </c>
      <c r="AH679" s="29">
        <v>3.78</v>
      </c>
      <c r="AI679" s="29">
        <v>4.7819999999999998E-3</v>
      </c>
      <c r="AJ679" s="29">
        <v>3.0519999999999999E-2</v>
      </c>
      <c r="AK679" s="29">
        <v>8.1619999999999998E-2</v>
      </c>
      <c r="AL679" s="29">
        <v>0.34810000000000002</v>
      </c>
      <c r="AM679" s="29">
        <v>2.41</v>
      </c>
      <c r="AN679" s="29">
        <v>1</v>
      </c>
      <c r="AO679" s="29">
        <v>727.9</v>
      </c>
      <c r="AP679" s="29">
        <v>396.5</v>
      </c>
      <c r="AQ679" s="29">
        <v>479.9</v>
      </c>
      <c r="AR679" s="29">
        <v>531.4</v>
      </c>
      <c r="AS679" s="29">
        <v>388.7</v>
      </c>
      <c r="AT679" s="29">
        <v>404.3</v>
      </c>
      <c r="AU679" s="29">
        <v>385.1</v>
      </c>
      <c r="AV679" s="29">
        <v>377.7</v>
      </c>
      <c r="AW679" s="29">
        <v>673.7</v>
      </c>
      <c r="AX679" s="29">
        <v>977.7</v>
      </c>
      <c r="AY679" s="29">
        <f t="shared" si="21"/>
        <v>1.1165029313896373</v>
      </c>
      <c r="AZ679" s="29">
        <f t="shared" si="20"/>
        <v>0.71936114111895955</v>
      </c>
    </row>
    <row r="680" spans="1:52" x14ac:dyDescent="0.2">
      <c r="A680" s="47" t="s">
        <v>50</v>
      </c>
      <c r="B680" s="29" t="s">
        <v>799</v>
      </c>
      <c r="C680" s="29" t="s">
        <v>3386</v>
      </c>
      <c r="D680" s="29" t="s">
        <v>3387</v>
      </c>
      <c r="E680" s="29" t="s">
        <v>3388</v>
      </c>
      <c r="F680" s="29">
        <v>3.14444E-5</v>
      </c>
      <c r="G680" s="29">
        <v>0</v>
      </c>
      <c r="H680" s="29">
        <v>1</v>
      </c>
      <c r="I680" s="29">
        <v>1</v>
      </c>
      <c r="J680" s="29">
        <v>8</v>
      </c>
      <c r="K680" s="29" t="s">
        <v>798</v>
      </c>
      <c r="L680" s="29" t="s">
        <v>3389</v>
      </c>
      <c r="M680" s="29">
        <v>0</v>
      </c>
      <c r="N680" s="29">
        <v>3424.6627600000002</v>
      </c>
      <c r="O680" s="29">
        <v>0</v>
      </c>
      <c r="P680" s="29">
        <v>134.30000000000001</v>
      </c>
      <c r="Q680" s="29">
        <v>119.8</v>
      </c>
      <c r="R680" s="29">
        <v>31.61</v>
      </c>
      <c r="S680" s="29">
        <v>50.4</v>
      </c>
      <c r="T680" s="29" t="s">
        <v>51</v>
      </c>
      <c r="U680" s="29" t="s">
        <v>50</v>
      </c>
      <c r="V680" s="29" t="s">
        <v>50</v>
      </c>
      <c r="W680" s="29" t="s">
        <v>50</v>
      </c>
      <c r="X680" s="29" t="s">
        <v>50</v>
      </c>
      <c r="Y680" s="29" t="s">
        <v>50</v>
      </c>
      <c r="Z680" s="29" t="s">
        <v>50</v>
      </c>
      <c r="AA680" s="29" t="s">
        <v>50</v>
      </c>
      <c r="AB680" s="29" t="s">
        <v>50</v>
      </c>
      <c r="AC680" s="29" t="s">
        <v>50</v>
      </c>
      <c r="AD680" s="29" t="s">
        <v>50</v>
      </c>
      <c r="AE680" s="29" t="s">
        <v>50</v>
      </c>
      <c r="AF680" s="29" t="s">
        <v>50</v>
      </c>
      <c r="AG680" s="29">
        <v>-0.56000000000000005</v>
      </c>
      <c r="AH680" s="29">
        <v>1.22</v>
      </c>
      <c r="AI680" s="29">
        <v>0</v>
      </c>
      <c r="AJ680" s="29">
        <v>0</v>
      </c>
      <c r="AK680" s="29">
        <v>4.4089999999999996E-6</v>
      </c>
      <c r="AL680" s="29">
        <v>3.0769999999999998E-5</v>
      </c>
      <c r="AM680" s="29">
        <v>3.72</v>
      </c>
      <c r="AN680" s="29">
        <v>19</v>
      </c>
      <c r="AO680" s="29">
        <v>216.5</v>
      </c>
      <c r="AP680" s="29">
        <v>87.2</v>
      </c>
      <c r="AQ680" s="29">
        <v>140.80000000000001</v>
      </c>
      <c r="AR680" s="29">
        <v>132.80000000000001</v>
      </c>
      <c r="AS680" s="29">
        <v>112.1</v>
      </c>
      <c r="AT680" s="29">
        <v>119.8</v>
      </c>
      <c r="AU680" s="29">
        <v>106.7</v>
      </c>
      <c r="AV680" s="29">
        <v>102.8</v>
      </c>
      <c r="AW680" s="29">
        <v>195.2</v>
      </c>
      <c r="AX680" s="29">
        <v>296</v>
      </c>
      <c r="AY680" s="29">
        <f t="shared" si="21"/>
        <v>1.190165361183638</v>
      </c>
      <c r="AZ680" s="29">
        <f t="shared" si="20"/>
        <v>0.6115748180915429</v>
      </c>
    </row>
    <row r="681" spans="1:52" x14ac:dyDescent="0.2">
      <c r="A681" s="47" t="s">
        <v>56</v>
      </c>
      <c r="B681" s="29" t="s">
        <v>801</v>
      </c>
      <c r="C681" s="29" t="s">
        <v>3390</v>
      </c>
      <c r="D681" s="29" t="s">
        <v>3391</v>
      </c>
      <c r="E681" s="29" t="s">
        <v>3392</v>
      </c>
      <c r="F681" s="29">
        <v>0.27944999999999998</v>
      </c>
      <c r="G681" s="29">
        <v>2.1272900000000001E-2</v>
      </c>
      <c r="H681" s="29">
        <v>1</v>
      </c>
      <c r="I681" s="29">
        <v>1</v>
      </c>
      <c r="J681" s="29">
        <v>3</v>
      </c>
      <c r="K681" s="29" t="s">
        <v>800</v>
      </c>
      <c r="L681" s="29" t="s">
        <v>3393</v>
      </c>
      <c r="M681" s="29">
        <v>1</v>
      </c>
      <c r="N681" s="29">
        <v>2789.46713</v>
      </c>
      <c r="O681" s="29">
        <v>0</v>
      </c>
      <c r="P681" s="29">
        <v>93.8</v>
      </c>
      <c r="Q681" s="29">
        <v>100.1</v>
      </c>
      <c r="R681" s="29">
        <v>14.09</v>
      </c>
      <c r="S681" s="29">
        <v>2.08</v>
      </c>
      <c r="T681" s="29" t="s">
        <v>51</v>
      </c>
      <c r="U681" s="29" t="s">
        <v>50</v>
      </c>
      <c r="V681" s="29" t="s">
        <v>50</v>
      </c>
      <c r="W681" s="29" t="s">
        <v>50</v>
      </c>
      <c r="X681" s="29" t="s">
        <v>50</v>
      </c>
      <c r="Y681" s="29" t="s">
        <v>50</v>
      </c>
      <c r="Z681" s="29" t="s">
        <v>50</v>
      </c>
      <c r="AA681" s="29" t="s">
        <v>50</v>
      </c>
      <c r="AB681" s="29" t="s">
        <v>50</v>
      </c>
      <c r="AC681" s="29" t="s">
        <v>50</v>
      </c>
      <c r="AD681" s="29" t="s">
        <v>50</v>
      </c>
      <c r="AE681" s="29" t="s">
        <v>50</v>
      </c>
      <c r="AF681" s="29" t="s">
        <v>1003</v>
      </c>
      <c r="AG681" s="29">
        <v>5.67</v>
      </c>
      <c r="AH681" s="29">
        <v>5.67</v>
      </c>
      <c r="AI681" s="29">
        <v>6.6270000000000001E-3</v>
      </c>
      <c r="AJ681" s="29">
        <v>6.0479999999999999E-2</v>
      </c>
      <c r="AK681" s="29">
        <v>0.1105</v>
      </c>
      <c r="AL681" s="29">
        <v>0.66800000000000004</v>
      </c>
      <c r="AM681" s="29">
        <v>4.47</v>
      </c>
      <c r="AN681" s="29">
        <v>2</v>
      </c>
      <c r="AO681" s="29">
        <v>89.8</v>
      </c>
      <c r="AP681" s="29">
        <v>83.4</v>
      </c>
      <c r="AQ681" s="29">
        <v>110.9</v>
      </c>
      <c r="AR681" s="29">
        <v>76</v>
      </c>
      <c r="AS681" s="29">
        <v>98</v>
      </c>
      <c r="AT681" s="29">
        <v>102.7</v>
      </c>
      <c r="AU681" s="29">
        <v>98.6</v>
      </c>
      <c r="AV681" s="29">
        <v>100.1</v>
      </c>
      <c r="AW681" s="29">
        <v>103.2</v>
      </c>
      <c r="AX681" s="29">
        <v>99</v>
      </c>
      <c r="AY681" s="29">
        <f t="shared" si="21"/>
        <v>1.099323291857673</v>
      </c>
      <c r="AZ681" s="29">
        <f t="shared" si="20"/>
        <v>0.23315449423691487</v>
      </c>
    </row>
    <row r="682" spans="1:52" x14ac:dyDescent="0.2">
      <c r="A682" s="47" t="s">
        <v>50</v>
      </c>
      <c r="B682" s="29" t="s">
        <v>803</v>
      </c>
      <c r="C682" s="29" t="s">
        <v>3394</v>
      </c>
      <c r="D682" s="29" t="s">
        <v>3395</v>
      </c>
      <c r="E682" s="29" t="s">
        <v>3396</v>
      </c>
      <c r="F682" s="29">
        <v>1.6958999999999999E-6</v>
      </c>
      <c r="G682" s="29">
        <v>0</v>
      </c>
      <c r="H682" s="29">
        <v>1</v>
      </c>
      <c r="I682" s="29">
        <v>1</v>
      </c>
      <c r="J682" s="29">
        <v>8</v>
      </c>
      <c r="K682" s="29" t="s">
        <v>802</v>
      </c>
      <c r="L682" s="29" t="s">
        <v>3397</v>
      </c>
      <c r="M682" s="29">
        <v>0</v>
      </c>
      <c r="N682" s="29">
        <v>2456.1561000000002</v>
      </c>
      <c r="O682" s="29">
        <v>0</v>
      </c>
      <c r="P682" s="29">
        <v>501.4</v>
      </c>
      <c r="Q682" s="29">
        <v>502.4</v>
      </c>
      <c r="R682" s="29">
        <v>2.78</v>
      </c>
      <c r="S682" s="29">
        <v>2.2200000000000002</v>
      </c>
      <c r="T682" s="29" t="s">
        <v>51</v>
      </c>
      <c r="U682" s="29" t="s">
        <v>50</v>
      </c>
      <c r="V682" s="29" t="s">
        <v>50</v>
      </c>
      <c r="W682" s="29" t="s">
        <v>50</v>
      </c>
      <c r="X682" s="29" t="s">
        <v>50</v>
      </c>
      <c r="Y682" s="29" t="s">
        <v>50</v>
      </c>
      <c r="Z682" s="29" t="s">
        <v>50</v>
      </c>
      <c r="AA682" s="29" t="s">
        <v>50</v>
      </c>
      <c r="AB682" s="29" t="s">
        <v>50</v>
      </c>
      <c r="AC682" s="29" t="s">
        <v>50</v>
      </c>
      <c r="AD682" s="29" t="s">
        <v>50</v>
      </c>
      <c r="AE682" s="29" t="s">
        <v>50</v>
      </c>
      <c r="AF682" s="29" t="s">
        <v>50</v>
      </c>
      <c r="AG682" s="29">
        <v>-0.4</v>
      </c>
      <c r="AH682" s="29">
        <v>1.66</v>
      </c>
      <c r="AI682" s="29">
        <v>0</v>
      </c>
      <c r="AJ682" s="29">
        <v>0</v>
      </c>
      <c r="AK682" s="29">
        <v>1.376E-6</v>
      </c>
      <c r="AL682" s="29">
        <v>5.3360000000000002E-6</v>
      </c>
      <c r="AM682" s="29">
        <v>4.08</v>
      </c>
      <c r="AN682" s="29">
        <v>21</v>
      </c>
      <c r="AO682" s="29">
        <v>492.7</v>
      </c>
      <c r="AP682" s="29">
        <v>495.8</v>
      </c>
      <c r="AQ682" s="29">
        <v>521.5</v>
      </c>
      <c r="AR682" s="29">
        <v>507.1</v>
      </c>
      <c r="AS682" s="29">
        <v>518.29999999999995</v>
      </c>
      <c r="AT682" s="29">
        <v>502.4</v>
      </c>
      <c r="AU682" s="29">
        <v>490.5</v>
      </c>
      <c r="AV682" s="29">
        <v>492.2</v>
      </c>
      <c r="AW682" s="29">
        <v>515.9</v>
      </c>
      <c r="AX682" s="29">
        <v>510.6</v>
      </c>
      <c r="AY682" s="29">
        <f t="shared" si="21"/>
        <v>0.99061292103810061</v>
      </c>
      <c r="AZ682" s="29">
        <f t="shared" si="20"/>
        <v>0.53852507569422103</v>
      </c>
    </row>
    <row r="683" spans="1:52" x14ac:dyDescent="0.2">
      <c r="A683" s="47" t="s">
        <v>50</v>
      </c>
      <c r="B683" s="29" t="s">
        <v>805</v>
      </c>
      <c r="C683" s="29" t="s">
        <v>3398</v>
      </c>
      <c r="D683" s="29" t="s">
        <v>1170</v>
      </c>
      <c r="E683" s="29" t="s">
        <v>3399</v>
      </c>
      <c r="F683" s="29">
        <v>4.1373699999999999E-2</v>
      </c>
      <c r="G683" s="29">
        <v>2.6143799999999999E-3</v>
      </c>
      <c r="H683" s="29">
        <v>1</v>
      </c>
      <c r="I683" s="29">
        <v>1</v>
      </c>
      <c r="J683" s="29">
        <v>2</v>
      </c>
      <c r="K683" s="29" t="s">
        <v>804</v>
      </c>
      <c r="L683" s="29" t="s">
        <v>3400</v>
      </c>
      <c r="M683" s="29">
        <v>0</v>
      </c>
      <c r="N683" s="29">
        <v>1431.7827199999999</v>
      </c>
      <c r="O683" s="29">
        <v>0</v>
      </c>
      <c r="P683" s="29">
        <v>283.89999999999998</v>
      </c>
      <c r="Q683" s="29">
        <v>263.2</v>
      </c>
      <c r="R683" s="29">
        <v>9.6999999999999993</v>
      </c>
      <c r="S683" s="29">
        <v>8.0399999999999991</v>
      </c>
      <c r="T683" s="29" t="s">
        <v>51</v>
      </c>
      <c r="U683" s="29" t="s">
        <v>50</v>
      </c>
      <c r="V683" s="29" t="s">
        <v>50</v>
      </c>
      <c r="W683" s="29" t="s">
        <v>50</v>
      </c>
      <c r="X683" s="29" t="s">
        <v>50</v>
      </c>
      <c r="Y683" s="29" t="s">
        <v>50</v>
      </c>
      <c r="Z683" s="29" t="s">
        <v>50</v>
      </c>
      <c r="AA683" s="29" t="s">
        <v>50</v>
      </c>
      <c r="AB683" s="29" t="s">
        <v>50</v>
      </c>
      <c r="AC683" s="29" t="s">
        <v>50</v>
      </c>
      <c r="AD683" s="29" t="s">
        <v>50</v>
      </c>
      <c r="AE683" s="29" t="s">
        <v>50</v>
      </c>
      <c r="AF683" s="29" t="s">
        <v>50</v>
      </c>
      <c r="AG683" s="29">
        <v>2.17</v>
      </c>
      <c r="AH683" s="29">
        <v>2.17</v>
      </c>
      <c r="AI683" s="29">
        <v>4.3750000000000004E-3</v>
      </c>
      <c r="AJ683" s="29">
        <v>6.0749999999999997E-4</v>
      </c>
      <c r="AK683" s="29">
        <v>7.3969999999999994E-2</v>
      </c>
      <c r="AL683" s="29">
        <v>8.8830000000000003E-3</v>
      </c>
      <c r="AM683" s="29">
        <v>2.82</v>
      </c>
      <c r="AN683" s="29">
        <v>21</v>
      </c>
      <c r="AO683" s="29">
        <v>264.10000000000002</v>
      </c>
      <c r="AP683" s="29">
        <v>306.60000000000002</v>
      </c>
      <c r="AQ683" s="29">
        <v>281.5</v>
      </c>
      <c r="AR683" s="29">
        <v>333.8</v>
      </c>
      <c r="AS683" s="29">
        <v>286.3</v>
      </c>
      <c r="AT683" s="29">
        <v>299.39999999999998</v>
      </c>
      <c r="AU683" s="29">
        <v>259.60000000000002</v>
      </c>
      <c r="AV683" s="29">
        <v>287.60000000000002</v>
      </c>
      <c r="AW683" s="29">
        <v>263.2</v>
      </c>
      <c r="AX683" s="29">
        <v>245.9</v>
      </c>
      <c r="AY683" s="29">
        <f t="shared" si="21"/>
        <v>0.9208041839299056</v>
      </c>
      <c r="AZ683" s="29">
        <f t="shared" si="20"/>
        <v>0.29179735063329459</v>
      </c>
    </row>
    <row r="684" spans="1:52" x14ac:dyDescent="0.2">
      <c r="A684" s="47" t="s">
        <v>50</v>
      </c>
      <c r="B684" s="29" t="s">
        <v>807</v>
      </c>
      <c r="C684" s="29" t="s">
        <v>3401</v>
      </c>
      <c r="D684" s="29" t="s">
        <v>1570</v>
      </c>
      <c r="E684" s="29" t="s">
        <v>3402</v>
      </c>
      <c r="F684" s="29">
        <v>6.9469600000000006E-2</v>
      </c>
      <c r="G684" s="29">
        <v>5.0162200000000001E-3</v>
      </c>
      <c r="H684" s="29">
        <v>1</v>
      </c>
      <c r="I684" s="29">
        <v>3</v>
      </c>
      <c r="J684" s="29">
        <v>7</v>
      </c>
      <c r="K684" s="29" t="s">
        <v>806</v>
      </c>
      <c r="L684" s="29" t="s">
        <v>3403</v>
      </c>
      <c r="M684" s="29">
        <v>0</v>
      </c>
      <c r="N684" s="29">
        <v>1330.8710100000001</v>
      </c>
      <c r="O684" s="29">
        <v>0</v>
      </c>
      <c r="P684" s="29">
        <v>23</v>
      </c>
      <c r="Q684" s="29">
        <v>27.5</v>
      </c>
      <c r="R684" s="29">
        <v>16.8</v>
      </c>
      <c r="S684" s="29">
        <v>25.57</v>
      </c>
      <c r="T684" s="29" t="s">
        <v>51</v>
      </c>
      <c r="U684" s="29" t="s">
        <v>50</v>
      </c>
      <c r="V684" s="29" t="s">
        <v>50</v>
      </c>
      <c r="W684" s="29" t="s">
        <v>50</v>
      </c>
      <c r="X684" s="29" t="s">
        <v>50</v>
      </c>
      <c r="Y684" s="29" t="s">
        <v>50</v>
      </c>
      <c r="Z684" s="29" t="s">
        <v>50</v>
      </c>
      <c r="AA684" s="29" t="s">
        <v>50</v>
      </c>
      <c r="AB684" s="29" t="s">
        <v>50</v>
      </c>
      <c r="AC684" s="29" t="s">
        <v>50</v>
      </c>
      <c r="AD684" s="29" t="s">
        <v>50</v>
      </c>
      <c r="AE684" s="29" t="s">
        <v>50</v>
      </c>
      <c r="AF684" s="29" t="s">
        <v>50</v>
      </c>
      <c r="AG684" s="29">
        <v>-0.13</v>
      </c>
      <c r="AH684" s="29">
        <v>-0.13</v>
      </c>
      <c r="AI684" s="29">
        <v>1.701E-3</v>
      </c>
      <c r="AJ684" s="29">
        <v>1.14E-3</v>
      </c>
      <c r="AK684" s="29">
        <v>2.5649999999999999E-2</v>
      </c>
      <c r="AL684" s="29">
        <v>1.6629999999999999E-2</v>
      </c>
      <c r="AM684" s="29">
        <v>2.5299999999999998</v>
      </c>
      <c r="AN684" s="29">
        <v>23</v>
      </c>
      <c r="AO684" s="29">
        <v>25.9</v>
      </c>
      <c r="AP684" s="29">
        <v>23.5</v>
      </c>
      <c r="AQ684" s="29">
        <v>15.8</v>
      </c>
      <c r="AR684" s="29">
        <v>22.8</v>
      </c>
      <c r="AS684" s="29">
        <v>23.1</v>
      </c>
      <c r="AT684" s="29">
        <v>29.8</v>
      </c>
      <c r="AU684" s="29">
        <v>32.799999999999997</v>
      </c>
      <c r="AV684" s="29">
        <v>17.100000000000001</v>
      </c>
      <c r="AW684" s="29">
        <v>20.6</v>
      </c>
      <c r="AX684" s="29">
        <v>27.5</v>
      </c>
      <c r="AY684" s="29">
        <f t="shared" si="21"/>
        <v>1.1503150315031501</v>
      </c>
      <c r="AZ684" s="29">
        <f t="shared" si="20"/>
        <v>0.15274596707498564</v>
      </c>
    </row>
    <row r="685" spans="1:52" x14ac:dyDescent="0.2">
      <c r="A685" s="47" t="s">
        <v>50</v>
      </c>
      <c r="B685" s="29" t="s">
        <v>809</v>
      </c>
      <c r="C685" s="29" t="s">
        <v>3404</v>
      </c>
      <c r="D685" s="29" t="s">
        <v>3405</v>
      </c>
      <c r="E685" s="29" t="s">
        <v>3406</v>
      </c>
      <c r="F685" s="29">
        <v>1.4608899999999999E-9</v>
      </c>
      <c r="G685" s="29">
        <v>0</v>
      </c>
      <c r="H685" s="29">
        <v>1</v>
      </c>
      <c r="I685" s="29">
        <v>1</v>
      </c>
      <c r="J685" s="29">
        <v>6</v>
      </c>
      <c r="K685" s="29" t="s">
        <v>808</v>
      </c>
      <c r="L685" s="29" t="s">
        <v>3407</v>
      </c>
      <c r="M685" s="29">
        <v>0</v>
      </c>
      <c r="N685" s="29">
        <v>2946.3351299999999</v>
      </c>
      <c r="O685" s="29">
        <v>2</v>
      </c>
      <c r="P685" s="29">
        <v>577.4</v>
      </c>
      <c r="Q685" s="29">
        <v>540</v>
      </c>
      <c r="R685" s="29">
        <v>5.52</v>
      </c>
      <c r="S685" s="29">
        <v>1.72</v>
      </c>
      <c r="T685" s="29" t="s">
        <v>51</v>
      </c>
      <c r="U685" s="29" t="s">
        <v>50</v>
      </c>
      <c r="V685" s="29" t="s">
        <v>50</v>
      </c>
      <c r="W685" s="29" t="s">
        <v>50</v>
      </c>
      <c r="X685" s="29" t="s">
        <v>50</v>
      </c>
      <c r="Y685" s="29" t="s">
        <v>50</v>
      </c>
      <c r="Z685" s="29" t="s">
        <v>50</v>
      </c>
      <c r="AA685" s="29" t="s">
        <v>50</v>
      </c>
      <c r="AB685" s="29" t="s">
        <v>50</v>
      </c>
      <c r="AC685" s="29" t="s">
        <v>50</v>
      </c>
      <c r="AD685" s="29" t="s">
        <v>50</v>
      </c>
      <c r="AE685" s="29" t="s">
        <v>50</v>
      </c>
      <c r="AF685" s="29" t="s">
        <v>973</v>
      </c>
      <c r="AG685" s="29">
        <v>10.78</v>
      </c>
      <c r="AH685" s="29" t="s">
        <v>51</v>
      </c>
      <c r="AI685" s="29">
        <v>0</v>
      </c>
      <c r="AJ685" s="29" t="s">
        <v>51</v>
      </c>
      <c r="AK685" s="29">
        <v>5.6810000000000002E-11</v>
      </c>
      <c r="AL685" s="29" t="s">
        <v>51</v>
      </c>
      <c r="AM685" s="29" t="s">
        <v>51</v>
      </c>
      <c r="AN685" s="29">
        <v>66</v>
      </c>
      <c r="AO685" s="29">
        <v>524.1</v>
      </c>
      <c r="AP685" s="29">
        <v>596.4</v>
      </c>
      <c r="AQ685" s="29">
        <v>559.1</v>
      </c>
      <c r="AR685" s="29">
        <v>600.29999999999995</v>
      </c>
      <c r="AS685" s="29">
        <v>596.29999999999995</v>
      </c>
      <c r="AT685" s="29">
        <v>551</v>
      </c>
      <c r="AU685" s="29">
        <v>534.6</v>
      </c>
      <c r="AV685" s="29">
        <v>540.6</v>
      </c>
      <c r="AW685" s="29">
        <v>525.6</v>
      </c>
      <c r="AX685" s="29">
        <v>540</v>
      </c>
      <c r="AY685" s="29">
        <f t="shared" si="21"/>
        <v>0.93588762951116033</v>
      </c>
      <c r="AZ685" s="29">
        <f t="shared" si="20"/>
        <v>0.11676992087378826</v>
      </c>
    </row>
    <row r="686" spans="1:52" x14ac:dyDescent="0.2">
      <c r="A686" s="47" t="s">
        <v>50</v>
      </c>
      <c r="B686" s="29" t="s">
        <v>3408</v>
      </c>
      <c r="C686" s="29" t="s">
        <v>3409</v>
      </c>
      <c r="D686" s="29" t="s">
        <v>2756</v>
      </c>
      <c r="E686" s="29" t="s">
        <v>3410</v>
      </c>
      <c r="F686" s="29">
        <v>4.2422500000000003E-5</v>
      </c>
      <c r="G686" s="29">
        <v>0</v>
      </c>
      <c r="H686" s="29">
        <v>2</v>
      </c>
      <c r="I686" s="29">
        <v>4</v>
      </c>
      <c r="J686" s="29">
        <v>2</v>
      </c>
      <c r="K686" s="29" t="s">
        <v>3411</v>
      </c>
      <c r="L686" s="29" t="s">
        <v>3412</v>
      </c>
      <c r="M686" s="29">
        <v>0</v>
      </c>
      <c r="N686" s="29">
        <v>2372.2902199999999</v>
      </c>
      <c r="O686" s="29">
        <v>0</v>
      </c>
      <c r="P686" s="29">
        <v>55</v>
      </c>
      <c r="Q686" s="29">
        <v>52.5</v>
      </c>
      <c r="R686" s="29">
        <v>9.92</v>
      </c>
      <c r="S686" s="29">
        <v>8.11</v>
      </c>
      <c r="T686" s="29" t="s">
        <v>1100</v>
      </c>
      <c r="U686" s="29" t="s">
        <v>50</v>
      </c>
      <c r="V686" s="29" t="s">
        <v>50</v>
      </c>
      <c r="W686" s="29" t="s">
        <v>50</v>
      </c>
      <c r="X686" s="29" t="s">
        <v>50</v>
      </c>
      <c r="Y686" s="29" t="s">
        <v>50</v>
      </c>
      <c r="Z686" s="29" t="s">
        <v>50</v>
      </c>
      <c r="AA686" s="29" t="s">
        <v>50</v>
      </c>
      <c r="AB686" s="29" t="s">
        <v>50</v>
      </c>
      <c r="AC686" s="29" t="s">
        <v>50</v>
      </c>
      <c r="AD686" s="29" t="s">
        <v>50</v>
      </c>
      <c r="AE686" s="29" t="s">
        <v>50</v>
      </c>
      <c r="AF686" s="29" t="s">
        <v>50</v>
      </c>
      <c r="AG686" s="29">
        <v>13.77</v>
      </c>
      <c r="AH686" s="29">
        <v>13.77</v>
      </c>
      <c r="AI686" s="29">
        <v>0</v>
      </c>
      <c r="AJ686" s="29">
        <v>1.1960000000000001E-5</v>
      </c>
      <c r="AK686" s="29">
        <v>5.6899999999999997E-6</v>
      </c>
      <c r="AL686" s="29">
        <v>1.1239999999999999E-4</v>
      </c>
      <c r="AM686" s="29">
        <v>3.44</v>
      </c>
      <c r="AN686" s="29">
        <v>22</v>
      </c>
      <c r="AO686" s="29">
        <v>61.3</v>
      </c>
      <c r="AP686" s="29">
        <v>54.1</v>
      </c>
      <c r="AQ686" s="29">
        <v>56</v>
      </c>
      <c r="AR686" s="29">
        <v>48.3</v>
      </c>
      <c r="AS686" s="29">
        <v>60.3</v>
      </c>
      <c r="AT686" s="29">
        <v>47.4</v>
      </c>
      <c r="AU686" s="29">
        <v>47.5</v>
      </c>
      <c r="AV686" s="29">
        <v>52.5</v>
      </c>
      <c r="AW686" s="29">
        <v>54.9</v>
      </c>
      <c r="AX686" s="29">
        <v>56.5</v>
      </c>
      <c r="AY686" s="29">
        <f t="shared" si="21"/>
        <v>0.92428571428571438</v>
      </c>
      <c r="AZ686" s="29">
        <f t="shared" si="20"/>
        <v>0.26757734945026684</v>
      </c>
    </row>
    <row r="687" spans="1:52" x14ac:dyDescent="0.2">
      <c r="A687" s="47" t="s">
        <v>50</v>
      </c>
      <c r="B687" s="29" t="s">
        <v>3408</v>
      </c>
      <c r="C687" s="29" t="s">
        <v>3409</v>
      </c>
      <c r="D687" s="29" t="s">
        <v>3413</v>
      </c>
      <c r="E687" s="29" t="s">
        <v>3414</v>
      </c>
      <c r="F687" s="29">
        <v>9.4503999999999996E-4</v>
      </c>
      <c r="G687" s="29">
        <v>5.0395100000000001E-5</v>
      </c>
      <c r="H687" s="29">
        <v>2</v>
      </c>
      <c r="I687" s="29">
        <v>4</v>
      </c>
      <c r="J687" s="29">
        <v>2</v>
      </c>
      <c r="K687" s="29" t="s">
        <v>3411</v>
      </c>
      <c r="L687" s="29" t="s">
        <v>3412</v>
      </c>
      <c r="M687" s="29">
        <v>0</v>
      </c>
      <c r="N687" s="29">
        <v>2388.2851300000002</v>
      </c>
      <c r="O687" s="29">
        <v>0</v>
      </c>
      <c r="P687" s="29">
        <v>66.3</v>
      </c>
      <c r="Q687" s="29">
        <v>72.7</v>
      </c>
      <c r="R687" s="29">
        <v>5.91</v>
      </c>
      <c r="S687" s="29">
        <v>7.55</v>
      </c>
      <c r="T687" s="29" t="s">
        <v>1100</v>
      </c>
      <c r="U687" s="29" t="s">
        <v>50</v>
      </c>
      <c r="V687" s="29" t="s">
        <v>50</v>
      </c>
      <c r="W687" s="29" t="s">
        <v>50</v>
      </c>
      <c r="X687" s="29" t="s">
        <v>50</v>
      </c>
      <c r="Y687" s="29" t="s">
        <v>50</v>
      </c>
      <c r="Z687" s="29" t="s">
        <v>50</v>
      </c>
      <c r="AA687" s="29" t="s">
        <v>50</v>
      </c>
      <c r="AB687" s="29" t="s">
        <v>50</v>
      </c>
      <c r="AC687" s="29" t="s">
        <v>50</v>
      </c>
      <c r="AD687" s="29" t="s">
        <v>50</v>
      </c>
      <c r="AE687" s="29" t="s">
        <v>50</v>
      </c>
      <c r="AF687" s="29" t="s">
        <v>50</v>
      </c>
      <c r="AG687" s="29">
        <v>0.09</v>
      </c>
      <c r="AH687" s="29">
        <v>0.09</v>
      </c>
      <c r="AI687" s="29">
        <v>0</v>
      </c>
      <c r="AJ687" s="29">
        <v>6.5500000000000006E-5</v>
      </c>
      <c r="AK687" s="29">
        <v>1.839E-4</v>
      </c>
      <c r="AL687" s="29">
        <v>9.8839999999999996E-4</v>
      </c>
      <c r="AM687" s="29">
        <v>3.17</v>
      </c>
      <c r="AN687" s="29">
        <v>24</v>
      </c>
      <c r="AO687" s="29">
        <v>66.900000000000006</v>
      </c>
      <c r="AP687" s="29">
        <v>70.099999999999994</v>
      </c>
      <c r="AQ687" s="29">
        <v>65.2</v>
      </c>
      <c r="AR687" s="29">
        <v>61</v>
      </c>
      <c r="AS687" s="29">
        <v>65.7</v>
      </c>
      <c r="AT687" s="29">
        <v>69.5</v>
      </c>
      <c r="AU687" s="29">
        <v>72.7</v>
      </c>
      <c r="AV687" s="29">
        <v>64.900000000000006</v>
      </c>
      <c r="AW687" s="29">
        <v>78.7</v>
      </c>
      <c r="AX687" s="29">
        <v>76.2</v>
      </c>
      <c r="AY687" s="29">
        <f t="shared" si="21"/>
        <v>1.1006384919428398</v>
      </c>
      <c r="AZ687" s="29">
        <f t="shared" si="20"/>
        <v>0.11545417282163252</v>
      </c>
    </row>
    <row r="688" spans="1:52" x14ac:dyDescent="0.2">
      <c r="A688" s="47" t="s">
        <v>50</v>
      </c>
      <c r="B688" s="29" t="s">
        <v>811</v>
      </c>
      <c r="C688" s="29" t="s">
        <v>3415</v>
      </c>
      <c r="D688" s="29" t="s">
        <v>3416</v>
      </c>
      <c r="E688" s="29" t="s">
        <v>3417</v>
      </c>
      <c r="F688" s="29">
        <v>1.7318199999999999E-2</v>
      </c>
      <c r="G688" s="29">
        <v>7.9934400000000001E-4</v>
      </c>
      <c r="H688" s="29">
        <v>1</v>
      </c>
      <c r="I688" s="29">
        <v>1</v>
      </c>
      <c r="J688" s="29">
        <v>2</v>
      </c>
      <c r="K688" s="29" t="s">
        <v>810</v>
      </c>
      <c r="L688" s="29" t="s">
        <v>3418</v>
      </c>
      <c r="M688" s="29">
        <v>0</v>
      </c>
      <c r="N688" s="29">
        <v>2416.35619</v>
      </c>
      <c r="O688" s="29">
        <v>0</v>
      </c>
      <c r="P688" s="29">
        <v>51.2</v>
      </c>
      <c r="Q688" s="29">
        <v>52.9</v>
      </c>
      <c r="R688" s="29">
        <v>27.1</v>
      </c>
      <c r="S688" s="29">
        <v>12.67</v>
      </c>
      <c r="T688" s="29" t="s">
        <v>51</v>
      </c>
      <c r="U688" s="29" t="s">
        <v>50</v>
      </c>
      <c r="V688" s="29" t="s">
        <v>50</v>
      </c>
      <c r="W688" s="29" t="s">
        <v>50</v>
      </c>
      <c r="X688" s="29" t="s">
        <v>50</v>
      </c>
      <c r="Y688" s="29" t="s">
        <v>50</v>
      </c>
      <c r="Z688" s="29" t="s">
        <v>50</v>
      </c>
      <c r="AA688" s="29" t="s">
        <v>50</v>
      </c>
      <c r="AB688" s="29" t="s">
        <v>50</v>
      </c>
      <c r="AC688" s="29" t="s">
        <v>50</v>
      </c>
      <c r="AD688" s="29" t="s">
        <v>50</v>
      </c>
      <c r="AE688" s="29" t="s">
        <v>50</v>
      </c>
      <c r="AF688" s="29" t="s">
        <v>50</v>
      </c>
      <c r="AG688" s="29">
        <v>-1.64</v>
      </c>
      <c r="AH688" s="29">
        <v>-1.64</v>
      </c>
      <c r="AI688" s="29">
        <v>2.4269999999999999E-4</v>
      </c>
      <c r="AJ688" s="29">
        <v>1.0549999999999999E-3</v>
      </c>
      <c r="AK688" s="29">
        <v>4.7060000000000001E-3</v>
      </c>
      <c r="AL688" s="29">
        <v>1.5310000000000001E-2</v>
      </c>
      <c r="AM688" s="29">
        <v>3.42</v>
      </c>
      <c r="AN688" s="29">
        <v>35</v>
      </c>
      <c r="AO688" s="29">
        <v>53.5</v>
      </c>
      <c r="AP688" s="29">
        <v>77.900000000000006</v>
      </c>
      <c r="AQ688" s="29">
        <v>49.1</v>
      </c>
      <c r="AR688" s="29">
        <v>43.4</v>
      </c>
      <c r="AS688" s="29">
        <v>36.200000000000003</v>
      </c>
      <c r="AT688" s="29">
        <v>52.9</v>
      </c>
      <c r="AU688" s="29">
        <v>48.1</v>
      </c>
      <c r="AV688" s="29">
        <v>53</v>
      </c>
      <c r="AW688" s="29">
        <v>66.2</v>
      </c>
      <c r="AX688" s="29">
        <v>51.6</v>
      </c>
      <c r="AY688" s="29">
        <f t="shared" si="21"/>
        <v>1.0449826989619377</v>
      </c>
      <c r="AZ688" s="29">
        <f t="shared" si="20"/>
        <v>0.80845755983941436</v>
      </c>
    </row>
    <row r="689" spans="1:52" x14ac:dyDescent="0.2">
      <c r="A689" s="47" t="s">
        <v>50</v>
      </c>
      <c r="B689" s="29" t="s">
        <v>813</v>
      </c>
      <c r="C689" s="29" t="s">
        <v>3419</v>
      </c>
      <c r="D689" s="29" t="s">
        <v>3420</v>
      </c>
      <c r="E689" s="29" t="s">
        <v>3421</v>
      </c>
      <c r="F689" s="29">
        <v>7.16886E-7</v>
      </c>
      <c r="G689" s="29">
        <v>0</v>
      </c>
      <c r="H689" s="29">
        <v>1</v>
      </c>
      <c r="I689" s="29">
        <v>2</v>
      </c>
      <c r="J689" s="29">
        <v>2</v>
      </c>
      <c r="K689" s="29" t="s">
        <v>812</v>
      </c>
      <c r="L689" s="29" t="s">
        <v>3422</v>
      </c>
      <c r="M689" s="29">
        <v>0</v>
      </c>
      <c r="N689" s="29">
        <v>2336.3452299999999</v>
      </c>
      <c r="O689" s="29">
        <v>0</v>
      </c>
      <c r="P689" s="29">
        <v>49.2</v>
      </c>
      <c r="Q689" s="29">
        <v>48.2</v>
      </c>
      <c r="R689" s="29">
        <v>17.940000000000001</v>
      </c>
      <c r="S689" s="29">
        <v>8.86</v>
      </c>
      <c r="T689" s="29" t="s">
        <v>51</v>
      </c>
      <c r="U689" s="29" t="s">
        <v>50</v>
      </c>
      <c r="V689" s="29" t="s">
        <v>50</v>
      </c>
      <c r="W689" s="29" t="s">
        <v>50</v>
      </c>
      <c r="X689" s="29" t="s">
        <v>50</v>
      </c>
      <c r="Y689" s="29" t="s">
        <v>50</v>
      </c>
      <c r="Z689" s="29" t="s">
        <v>50</v>
      </c>
      <c r="AA689" s="29" t="s">
        <v>50</v>
      </c>
      <c r="AB689" s="29" t="s">
        <v>50</v>
      </c>
      <c r="AC689" s="29" t="s">
        <v>50</v>
      </c>
      <c r="AD689" s="29" t="s">
        <v>50</v>
      </c>
      <c r="AE689" s="29" t="s">
        <v>50</v>
      </c>
      <c r="AF689" s="29" t="s">
        <v>50</v>
      </c>
      <c r="AG689" s="29">
        <v>0.82</v>
      </c>
      <c r="AH689" s="29">
        <v>0.82</v>
      </c>
      <c r="AI689" s="29">
        <v>0</v>
      </c>
      <c r="AJ689" s="29">
        <v>0</v>
      </c>
      <c r="AK689" s="29">
        <v>5.875E-8</v>
      </c>
      <c r="AL689" s="29">
        <v>8.4969999999999999E-7</v>
      </c>
      <c r="AM689" s="29">
        <v>4.79</v>
      </c>
      <c r="AN689" s="29">
        <v>38</v>
      </c>
      <c r="AO689" s="29">
        <v>38</v>
      </c>
      <c r="AP689" s="29">
        <v>48.7</v>
      </c>
      <c r="AQ689" s="29">
        <v>62.1</v>
      </c>
      <c r="AR689" s="29">
        <v>44.9</v>
      </c>
      <c r="AS689" s="29">
        <v>59.7</v>
      </c>
      <c r="AT689" s="29">
        <v>47.4</v>
      </c>
      <c r="AU689" s="29">
        <v>45.7</v>
      </c>
      <c r="AV689" s="29">
        <v>52.6</v>
      </c>
      <c r="AW689" s="29">
        <v>56.6</v>
      </c>
      <c r="AX689" s="29">
        <v>48.2</v>
      </c>
      <c r="AY689" s="29">
        <f t="shared" si="21"/>
        <v>0.9885556432517757</v>
      </c>
      <c r="AZ689" s="29">
        <f t="shared" si="20"/>
        <v>0.90908583651176633</v>
      </c>
    </row>
    <row r="690" spans="1:52" x14ac:dyDescent="0.2">
      <c r="A690" s="47" t="s">
        <v>56</v>
      </c>
      <c r="B690" s="29" t="s">
        <v>815</v>
      </c>
      <c r="C690" s="29" t="s">
        <v>3423</v>
      </c>
      <c r="D690" s="29" t="s">
        <v>3424</v>
      </c>
      <c r="E690" s="29" t="s">
        <v>3425</v>
      </c>
      <c r="F690" s="29">
        <v>0.33348</v>
      </c>
      <c r="G690" s="29">
        <v>2.6401000000000001E-2</v>
      </c>
      <c r="H690" s="29">
        <v>1</v>
      </c>
      <c r="I690" s="29">
        <v>1</v>
      </c>
      <c r="J690" s="29">
        <v>2</v>
      </c>
      <c r="K690" s="29" t="s">
        <v>814</v>
      </c>
      <c r="L690" s="29" t="s">
        <v>3426</v>
      </c>
      <c r="M690" s="29">
        <v>0</v>
      </c>
      <c r="N690" s="29">
        <v>2132.1185099999998</v>
      </c>
      <c r="O690" s="29">
        <v>0</v>
      </c>
      <c r="P690" s="29">
        <v>203.6</v>
      </c>
      <c r="Q690" s="29">
        <v>208.8</v>
      </c>
      <c r="R690" s="29">
        <v>3.29</v>
      </c>
      <c r="S690" s="29">
        <v>6.7</v>
      </c>
      <c r="T690" s="29" t="s">
        <v>51</v>
      </c>
      <c r="U690" s="29" t="s">
        <v>50</v>
      </c>
      <c r="V690" s="29" t="s">
        <v>50</v>
      </c>
      <c r="W690" s="29" t="s">
        <v>50</v>
      </c>
      <c r="X690" s="29" t="s">
        <v>50</v>
      </c>
      <c r="Y690" s="29" t="s">
        <v>50</v>
      </c>
      <c r="Z690" s="29" t="s">
        <v>50</v>
      </c>
      <c r="AA690" s="29" t="s">
        <v>50</v>
      </c>
      <c r="AB690" s="29" t="s">
        <v>50</v>
      </c>
      <c r="AC690" s="29" t="s">
        <v>50</v>
      </c>
      <c r="AD690" s="29" t="s">
        <v>50</v>
      </c>
      <c r="AE690" s="29" t="s">
        <v>973</v>
      </c>
      <c r="AF690" s="29" t="s">
        <v>50</v>
      </c>
      <c r="AG690" s="29" t="s">
        <v>51</v>
      </c>
      <c r="AH690" s="29">
        <v>3.82</v>
      </c>
      <c r="AI690" s="29" t="s">
        <v>51</v>
      </c>
      <c r="AJ690" s="29">
        <v>8.4049999999999993E-3</v>
      </c>
      <c r="AK690" s="29" t="s">
        <v>51</v>
      </c>
      <c r="AL690" s="29">
        <v>0.12909999999999999</v>
      </c>
      <c r="AM690" s="29">
        <v>3.01</v>
      </c>
      <c r="AN690" s="29" t="s">
        <v>51</v>
      </c>
      <c r="AO690" s="29">
        <v>218.5</v>
      </c>
      <c r="AP690" s="29">
        <v>200.8</v>
      </c>
      <c r="AQ690" s="29">
        <v>207.6</v>
      </c>
      <c r="AR690" s="29">
        <v>202.8</v>
      </c>
      <c r="AS690" s="29">
        <v>204.4</v>
      </c>
      <c r="AT690" s="29">
        <v>183.4</v>
      </c>
      <c r="AU690" s="29">
        <v>213.4</v>
      </c>
      <c r="AV690" s="29">
        <v>193.3</v>
      </c>
      <c r="AW690" s="29">
        <v>208.8</v>
      </c>
      <c r="AX690" s="29">
        <v>213.7</v>
      </c>
      <c r="AY690" s="29">
        <f t="shared" si="21"/>
        <v>0.97920897398704199</v>
      </c>
      <c r="AZ690" s="29">
        <f t="shared" si="20"/>
        <v>0.6582545816682408</v>
      </c>
    </row>
    <row r="691" spans="1:52" x14ac:dyDescent="0.2">
      <c r="A691" s="47" t="s">
        <v>50</v>
      </c>
      <c r="B691" s="29" t="s">
        <v>817</v>
      </c>
      <c r="C691" s="29" t="s">
        <v>3427</v>
      </c>
      <c r="D691" s="29" t="s">
        <v>1954</v>
      </c>
      <c r="E691" s="29" t="s">
        <v>3428</v>
      </c>
      <c r="F691" s="29">
        <v>8.2212599999999997E-2</v>
      </c>
      <c r="G691" s="29">
        <v>5.9671999999999998E-3</v>
      </c>
      <c r="H691" s="29">
        <v>1</v>
      </c>
      <c r="I691" s="29">
        <v>1</v>
      </c>
      <c r="J691" s="29">
        <v>2</v>
      </c>
      <c r="K691" s="29" t="s">
        <v>816</v>
      </c>
      <c r="L691" s="29" t="s">
        <v>3429</v>
      </c>
      <c r="M691" s="29">
        <v>0</v>
      </c>
      <c r="N691" s="29">
        <v>2120.2003399999999</v>
      </c>
      <c r="O691" s="29">
        <v>0</v>
      </c>
      <c r="P691" s="29" t="s">
        <v>51</v>
      </c>
      <c r="Q691" s="29" t="s">
        <v>51</v>
      </c>
      <c r="R691" s="29" t="s">
        <v>51</v>
      </c>
      <c r="S691" s="29" t="s">
        <v>51</v>
      </c>
      <c r="T691" s="29" t="s">
        <v>982</v>
      </c>
      <c r="U691" s="29" t="s">
        <v>50</v>
      </c>
      <c r="V691" s="29" t="s">
        <v>50</v>
      </c>
      <c r="W691" s="29" t="s">
        <v>50</v>
      </c>
      <c r="X691" s="29" t="s">
        <v>50</v>
      </c>
      <c r="Y691" s="29" t="s">
        <v>50</v>
      </c>
      <c r="Z691" s="29" t="s">
        <v>50</v>
      </c>
      <c r="AA691" s="29" t="s">
        <v>50</v>
      </c>
      <c r="AB691" s="29" t="s">
        <v>50</v>
      </c>
      <c r="AC691" s="29" t="s">
        <v>50</v>
      </c>
      <c r="AD691" s="29" t="s">
        <v>50</v>
      </c>
      <c r="AE691" s="29" t="s">
        <v>50</v>
      </c>
      <c r="AF691" s="29" t="s">
        <v>50</v>
      </c>
      <c r="AG691" s="29">
        <v>-2.69</v>
      </c>
      <c r="AH691" s="29">
        <v>-2.69</v>
      </c>
      <c r="AI691" s="29">
        <v>4.6959999999999997E-3</v>
      </c>
      <c r="AJ691" s="29">
        <v>1.441E-3</v>
      </c>
      <c r="AK691" s="29">
        <v>8.0549999999999997E-2</v>
      </c>
      <c r="AL691" s="29">
        <v>2.0500000000000001E-2</v>
      </c>
      <c r="AM691" s="29">
        <v>3.47</v>
      </c>
      <c r="AN691" s="29">
        <v>18</v>
      </c>
      <c r="AO691" s="29" t="s">
        <v>51</v>
      </c>
      <c r="AP691" s="29" t="s">
        <v>51</v>
      </c>
      <c r="AQ691" s="29" t="s">
        <v>51</v>
      </c>
      <c r="AR691" s="29" t="s">
        <v>51</v>
      </c>
      <c r="AS691" s="29" t="s">
        <v>51</v>
      </c>
      <c r="AT691" s="29" t="s">
        <v>51</v>
      </c>
      <c r="AU691" s="29" t="s">
        <v>51</v>
      </c>
      <c r="AV691" s="29" t="s">
        <v>51</v>
      </c>
      <c r="AW691" s="29" t="s">
        <v>51</v>
      </c>
      <c r="AX691" s="29" t="s">
        <v>51</v>
      </c>
      <c r="AY691" s="29" t="e">
        <f t="shared" si="21"/>
        <v>#DIV/0!</v>
      </c>
      <c r="AZ691" s="29" t="e">
        <f t="shared" si="20"/>
        <v>#DIV/0!</v>
      </c>
    </row>
    <row r="692" spans="1:52" x14ac:dyDescent="0.2">
      <c r="A692" s="47" t="s">
        <v>50</v>
      </c>
      <c r="B692" s="29" t="s">
        <v>819</v>
      </c>
      <c r="C692" s="29" t="s">
        <v>3430</v>
      </c>
      <c r="D692" s="29" t="s">
        <v>3431</v>
      </c>
      <c r="E692" s="29" t="s">
        <v>3432</v>
      </c>
      <c r="F692" s="29">
        <v>3.74166E-3</v>
      </c>
      <c r="G692" s="29">
        <v>2.94152E-4</v>
      </c>
      <c r="H692" s="29">
        <v>1</v>
      </c>
      <c r="I692" s="29">
        <v>2</v>
      </c>
      <c r="J692" s="29">
        <v>15</v>
      </c>
      <c r="K692" s="29" t="s">
        <v>818</v>
      </c>
      <c r="L692" s="29" t="s">
        <v>3433</v>
      </c>
      <c r="M692" s="29">
        <v>0</v>
      </c>
      <c r="N692" s="29">
        <v>1872.9686799999999</v>
      </c>
      <c r="O692" s="29">
        <v>0</v>
      </c>
      <c r="P692" s="29">
        <v>714.4</v>
      </c>
      <c r="Q692" s="29">
        <v>720.6</v>
      </c>
      <c r="R692" s="29">
        <v>7.77</v>
      </c>
      <c r="S692" s="29">
        <v>2.12</v>
      </c>
      <c r="T692" s="29" t="s">
        <v>51</v>
      </c>
      <c r="U692" s="29" t="s">
        <v>50</v>
      </c>
      <c r="V692" s="29" t="s">
        <v>50</v>
      </c>
      <c r="W692" s="29" t="s">
        <v>50</v>
      </c>
      <c r="X692" s="29" t="s">
        <v>50</v>
      </c>
      <c r="Y692" s="29" t="s">
        <v>50</v>
      </c>
      <c r="Z692" s="29" t="s">
        <v>50</v>
      </c>
      <c r="AA692" s="29" t="s">
        <v>50</v>
      </c>
      <c r="AB692" s="29" t="s">
        <v>50</v>
      </c>
      <c r="AC692" s="29" t="s">
        <v>50</v>
      </c>
      <c r="AD692" s="29" t="s">
        <v>50</v>
      </c>
      <c r="AE692" s="29" t="s">
        <v>50</v>
      </c>
      <c r="AF692" s="29" t="s">
        <v>50</v>
      </c>
      <c r="AG692" s="29">
        <v>-2.52</v>
      </c>
      <c r="AH692" s="29">
        <v>-1.23</v>
      </c>
      <c r="AI692" s="29">
        <v>1.8569999999999999E-4</v>
      </c>
      <c r="AJ692" s="29">
        <v>2.2780000000000001E-4</v>
      </c>
      <c r="AK692" s="29">
        <v>2.8289999999999999E-3</v>
      </c>
      <c r="AL692" s="29">
        <v>2.8960000000000001E-3</v>
      </c>
      <c r="AM692" s="29">
        <v>3.6</v>
      </c>
      <c r="AN692" s="29">
        <v>12</v>
      </c>
      <c r="AO692" s="29">
        <v>735.6</v>
      </c>
      <c r="AP692" s="29">
        <v>688.7</v>
      </c>
      <c r="AQ692" s="29">
        <v>771.5</v>
      </c>
      <c r="AR692" s="29">
        <v>626</v>
      </c>
      <c r="AS692" s="29">
        <v>693.9</v>
      </c>
      <c r="AT692" s="29">
        <v>744.4</v>
      </c>
      <c r="AU692" s="29">
        <v>704.7</v>
      </c>
      <c r="AV692" s="29">
        <v>720.6</v>
      </c>
      <c r="AW692" s="29">
        <v>713.7</v>
      </c>
      <c r="AX692" s="29">
        <v>730.4</v>
      </c>
      <c r="AY692" s="29">
        <f t="shared" si="21"/>
        <v>1.0279034047273656</v>
      </c>
      <c r="AZ692" s="29">
        <f t="shared" si="20"/>
        <v>0.43028038581213018</v>
      </c>
    </row>
    <row r="693" spans="1:52" x14ac:dyDescent="0.2">
      <c r="A693" s="47" t="s">
        <v>50</v>
      </c>
      <c r="B693" s="29" t="s">
        <v>819</v>
      </c>
      <c r="C693" s="29" t="s">
        <v>3434</v>
      </c>
      <c r="D693" s="29" t="s">
        <v>1535</v>
      </c>
      <c r="E693" s="29" t="s">
        <v>3435</v>
      </c>
      <c r="F693" s="29">
        <v>7.87678E-10</v>
      </c>
      <c r="G693" s="29">
        <v>0</v>
      </c>
      <c r="H693" s="29">
        <v>1</v>
      </c>
      <c r="I693" s="29">
        <v>2</v>
      </c>
      <c r="J693" s="29">
        <v>4</v>
      </c>
      <c r="K693" s="29" t="s">
        <v>818</v>
      </c>
      <c r="L693" s="29" t="s">
        <v>3436</v>
      </c>
      <c r="M693" s="29">
        <v>0</v>
      </c>
      <c r="N693" s="29">
        <v>3174.6268700000001</v>
      </c>
      <c r="O693" s="29">
        <v>0</v>
      </c>
      <c r="P693" s="29">
        <v>38.799999999999997</v>
      </c>
      <c r="Q693" s="29">
        <v>38.5</v>
      </c>
      <c r="R693" s="29">
        <v>6.92</v>
      </c>
      <c r="S693" s="29">
        <v>12.4</v>
      </c>
      <c r="T693" s="29" t="s">
        <v>51</v>
      </c>
      <c r="U693" s="29" t="s">
        <v>50</v>
      </c>
      <c r="V693" s="29" t="s">
        <v>50</v>
      </c>
      <c r="W693" s="29" t="s">
        <v>50</v>
      </c>
      <c r="X693" s="29" t="s">
        <v>50</v>
      </c>
      <c r="Y693" s="29" t="s">
        <v>50</v>
      </c>
      <c r="Z693" s="29" t="s">
        <v>50</v>
      </c>
      <c r="AA693" s="29" t="s">
        <v>50</v>
      </c>
      <c r="AB693" s="29" t="s">
        <v>50</v>
      </c>
      <c r="AC693" s="29" t="s">
        <v>50</v>
      </c>
      <c r="AD693" s="29" t="s">
        <v>50</v>
      </c>
      <c r="AE693" s="29" t="s">
        <v>50</v>
      </c>
      <c r="AF693" s="29" t="s">
        <v>50</v>
      </c>
      <c r="AG693" s="29">
        <v>-1.99</v>
      </c>
      <c r="AH693" s="29">
        <v>-1.99</v>
      </c>
      <c r="AI693" s="29">
        <v>0</v>
      </c>
      <c r="AJ693" s="29">
        <v>0</v>
      </c>
      <c r="AK693" s="29">
        <v>1.7669999999999999E-8</v>
      </c>
      <c r="AL693" s="29">
        <v>1.9280000000000001E-8</v>
      </c>
      <c r="AM693" s="29">
        <v>8.85</v>
      </c>
      <c r="AN693" s="29">
        <v>37</v>
      </c>
      <c r="AO693" s="29">
        <v>40.1</v>
      </c>
      <c r="AP693" s="29">
        <v>41.1</v>
      </c>
      <c r="AQ693" s="29">
        <v>40.9</v>
      </c>
      <c r="AR693" s="29">
        <v>35.299999999999997</v>
      </c>
      <c r="AS693" s="29">
        <v>37.6</v>
      </c>
      <c r="AT693" s="29">
        <v>38.5</v>
      </c>
      <c r="AU693" s="29">
        <v>47.7</v>
      </c>
      <c r="AV693" s="29">
        <v>37.299999999999997</v>
      </c>
      <c r="AW693" s="29">
        <v>46.1</v>
      </c>
      <c r="AX693" s="29">
        <v>37.1</v>
      </c>
      <c r="AY693" s="29">
        <f t="shared" si="21"/>
        <v>1.06</v>
      </c>
      <c r="AZ693" s="29">
        <f t="shared" si="20"/>
        <v>0.43902338069347163</v>
      </c>
    </row>
    <row r="694" spans="1:52" x14ac:dyDescent="0.2">
      <c r="A694" s="47" t="s">
        <v>50</v>
      </c>
      <c r="B694" s="29" t="s">
        <v>819</v>
      </c>
      <c r="C694" s="29" t="s">
        <v>3437</v>
      </c>
      <c r="D694" s="29" t="s">
        <v>3438</v>
      </c>
      <c r="E694" s="29" t="s">
        <v>3439</v>
      </c>
      <c r="F694" s="29">
        <v>3.9557899999999998E-3</v>
      </c>
      <c r="G694" s="29">
        <v>2.94152E-4</v>
      </c>
      <c r="H694" s="29">
        <v>1</v>
      </c>
      <c r="I694" s="29">
        <v>1</v>
      </c>
      <c r="J694" s="29">
        <v>7</v>
      </c>
      <c r="K694" s="29" t="s">
        <v>818</v>
      </c>
      <c r="L694" s="29" t="s">
        <v>3440</v>
      </c>
      <c r="M694" s="29">
        <v>0</v>
      </c>
      <c r="N694" s="29">
        <v>2109.0832799999998</v>
      </c>
      <c r="O694" s="29">
        <v>0</v>
      </c>
      <c r="P694" s="29">
        <v>1723.5</v>
      </c>
      <c r="Q694" s="29">
        <v>1716.6</v>
      </c>
      <c r="R694" s="29">
        <v>3.42</v>
      </c>
      <c r="S694" s="29">
        <v>2.75</v>
      </c>
      <c r="T694" s="29" t="s">
        <v>51</v>
      </c>
      <c r="U694" s="29" t="s">
        <v>50</v>
      </c>
      <c r="V694" s="29" t="s">
        <v>50</v>
      </c>
      <c r="W694" s="29" t="s">
        <v>50</v>
      </c>
      <c r="X694" s="29" t="s">
        <v>50</v>
      </c>
      <c r="Y694" s="29" t="s">
        <v>50</v>
      </c>
      <c r="Z694" s="29" t="s">
        <v>50</v>
      </c>
      <c r="AA694" s="29" t="s">
        <v>50</v>
      </c>
      <c r="AB694" s="29" t="s">
        <v>50</v>
      </c>
      <c r="AC694" s="29" t="s">
        <v>50</v>
      </c>
      <c r="AD694" s="29" t="s">
        <v>50</v>
      </c>
      <c r="AE694" s="29" t="s">
        <v>50</v>
      </c>
      <c r="AF694" s="29" t="s">
        <v>50</v>
      </c>
      <c r="AG694" s="29">
        <v>-1.04</v>
      </c>
      <c r="AH694" s="29">
        <v>-0.94</v>
      </c>
      <c r="AI694" s="29">
        <v>7.6619999999999995E-5</v>
      </c>
      <c r="AJ694" s="29">
        <v>4.9809999999999999E-5</v>
      </c>
      <c r="AK694" s="29">
        <v>8.9950000000000002E-4</v>
      </c>
      <c r="AL694" s="29">
        <v>8.1680000000000001E-4</v>
      </c>
      <c r="AM694" s="29">
        <v>3.04</v>
      </c>
      <c r="AN694" s="29">
        <v>7</v>
      </c>
      <c r="AO694" s="29">
        <v>1741.2</v>
      </c>
      <c r="AP694" s="29">
        <v>1666.1</v>
      </c>
      <c r="AQ694" s="29">
        <v>1705.9</v>
      </c>
      <c r="AR694" s="29">
        <v>1640</v>
      </c>
      <c r="AS694" s="29">
        <v>1795.6</v>
      </c>
      <c r="AT694" s="29">
        <v>1632.1</v>
      </c>
      <c r="AU694" s="29">
        <v>1735.1</v>
      </c>
      <c r="AV694" s="29">
        <v>1737.7</v>
      </c>
      <c r="AW694" s="29">
        <v>1716.6</v>
      </c>
      <c r="AX694" s="29">
        <v>1665.2</v>
      </c>
      <c r="AY694" s="29">
        <f t="shared" si="21"/>
        <v>0.99273582257158899</v>
      </c>
      <c r="AZ694" s="29">
        <f t="shared" si="20"/>
        <v>0.79443118299132642</v>
      </c>
    </row>
    <row r="695" spans="1:52" x14ac:dyDescent="0.2">
      <c r="A695" s="47" t="s">
        <v>50</v>
      </c>
      <c r="B695" s="29" t="s">
        <v>821</v>
      </c>
      <c r="C695" s="29" t="s">
        <v>3441</v>
      </c>
      <c r="D695" s="29" t="s">
        <v>3442</v>
      </c>
      <c r="E695" s="29" t="s">
        <v>3443</v>
      </c>
      <c r="F695" s="29">
        <v>9.1596700000000003E-2</v>
      </c>
      <c r="G695" s="29">
        <v>6.5795300000000001E-3</v>
      </c>
      <c r="H695" s="29">
        <v>1</v>
      </c>
      <c r="I695" s="29">
        <v>2</v>
      </c>
      <c r="J695" s="29">
        <v>3</v>
      </c>
      <c r="K695" s="29" t="s">
        <v>820</v>
      </c>
      <c r="L695" s="29" t="s">
        <v>3444</v>
      </c>
      <c r="M695" s="29">
        <v>0</v>
      </c>
      <c r="N695" s="29">
        <v>1897.08689</v>
      </c>
      <c r="O695" s="29">
        <v>0</v>
      </c>
      <c r="P695" s="29">
        <v>122.5</v>
      </c>
      <c r="Q695" s="29">
        <v>121.6</v>
      </c>
      <c r="R695" s="29">
        <v>7.76</v>
      </c>
      <c r="S695" s="29">
        <v>6.4</v>
      </c>
      <c r="T695" s="29" t="s">
        <v>51</v>
      </c>
      <c r="U695" s="29" t="s">
        <v>50</v>
      </c>
      <c r="V695" s="29" t="s">
        <v>50</v>
      </c>
      <c r="W695" s="29" t="s">
        <v>50</v>
      </c>
      <c r="X695" s="29" t="s">
        <v>50</v>
      </c>
      <c r="Y695" s="29" t="s">
        <v>50</v>
      </c>
      <c r="Z695" s="29" t="s">
        <v>50</v>
      </c>
      <c r="AA695" s="29" t="s">
        <v>50</v>
      </c>
      <c r="AB695" s="29" t="s">
        <v>50</v>
      </c>
      <c r="AC695" s="29" t="s">
        <v>50</v>
      </c>
      <c r="AD695" s="29" t="s">
        <v>50</v>
      </c>
      <c r="AE695" s="29" t="s">
        <v>50</v>
      </c>
      <c r="AF695" s="29" t="s">
        <v>50</v>
      </c>
      <c r="AG695" s="29">
        <v>-0.48</v>
      </c>
      <c r="AH695" s="29">
        <v>-0.48</v>
      </c>
      <c r="AI695" s="29">
        <v>2.0300000000000001E-3</v>
      </c>
      <c r="AJ695" s="29">
        <v>3.8110000000000002E-3</v>
      </c>
      <c r="AK695" s="29">
        <v>3.0509999999999999E-2</v>
      </c>
      <c r="AL695" s="29">
        <v>5.1180000000000003E-2</v>
      </c>
      <c r="AM695" s="29">
        <v>2.99</v>
      </c>
      <c r="AN695" s="29">
        <v>11</v>
      </c>
      <c r="AO695" s="29">
        <v>116.3</v>
      </c>
      <c r="AP695" s="29">
        <v>136.1</v>
      </c>
      <c r="AQ695" s="29">
        <v>125</v>
      </c>
      <c r="AR695" s="29">
        <v>108.3</v>
      </c>
      <c r="AS695" s="29">
        <v>126.3</v>
      </c>
      <c r="AT695" s="29">
        <v>108.7</v>
      </c>
      <c r="AU695" s="29">
        <v>123.6</v>
      </c>
      <c r="AV695" s="29">
        <v>117.8</v>
      </c>
      <c r="AW695" s="29">
        <v>121.6</v>
      </c>
      <c r="AX695" s="29">
        <v>129.4</v>
      </c>
      <c r="AY695" s="29">
        <f t="shared" si="21"/>
        <v>0.98218954248366008</v>
      </c>
      <c r="AZ695" s="29">
        <f t="shared" si="20"/>
        <v>0.66222805203920121</v>
      </c>
    </row>
    <row r="696" spans="1:52" x14ac:dyDescent="0.2">
      <c r="A696" s="47" t="s">
        <v>50</v>
      </c>
      <c r="B696" s="29" t="s">
        <v>823</v>
      </c>
      <c r="C696" s="29" t="s">
        <v>3445</v>
      </c>
      <c r="D696" s="29" t="s">
        <v>3446</v>
      </c>
      <c r="E696" s="29" t="s">
        <v>3447</v>
      </c>
      <c r="F696" s="29">
        <v>1.4596999999999999E-5</v>
      </c>
      <c r="G696" s="29">
        <v>0</v>
      </c>
      <c r="H696" s="29">
        <v>1</v>
      </c>
      <c r="I696" s="29">
        <v>1</v>
      </c>
      <c r="J696" s="29">
        <v>26</v>
      </c>
      <c r="K696" s="29" t="s">
        <v>822</v>
      </c>
      <c r="L696" s="29" t="s">
        <v>3448</v>
      </c>
      <c r="M696" s="29">
        <v>0</v>
      </c>
      <c r="N696" s="29">
        <v>2199.16662</v>
      </c>
      <c r="O696" s="29">
        <v>0</v>
      </c>
      <c r="P696" s="29">
        <v>1695.5</v>
      </c>
      <c r="Q696" s="29">
        <v>1641.9</v>
      </c>
      <c r="R696" s="29">
        <v>2.87</v>
      </c>
      <c r="S696" s="29">
        <v>5.34</v>
      </c>
      <c r="T696" s="29" t="s">
        <v>51</v>
      </c>
      <c r="U696" s="29" t="s">
        <v>50</v>
      </c>
      <c r="V696" s="29" t="s">
        <v>50</v>
      </c>
      <c r="W696" s="29" t="s">
        <v>50</v>
      </c>
      <c r="X696" s="29" t="s">
        <v>50</v>
      </c>
      <c r="Y696" s="29" t="s">
        <v>50</v>
      </c>
      <c r="Z696" s="29" t="s">
        <v>50</v>
      </c>
      <c r="AA696" s="29" t="s">
        <v>50</v>
      </c>
      <c r="AB696" s="29" t="s">
        <v>50</v>
      </c>
      <c r="AC696" s="29" t="s">
        <v>50</v>
      </c>
      <c r="AD696" s="29" t="s">
        <v>50</v>
      </c>
      <c r="AE696" s="29" t="s">
        <v>50</v>
      </c>
      <c r="AF696" s="29" t="s">
        <v>50</v>
      </c>
      <c r="AG696" s="29">
        <v>-0.78</v>
      </c>
      <c r="AH696" s="29">
        <v>-0.32</v>
      </c>
      <c r="AI696" s="29">
        <v>0</v>
      </c>
      <c r="AJ696" s="29">
        <v>1.448E-4</v>
      </c>
      <c r="AK696" s="29">
        <v>2.0550000000000001E-5</v>
      </c>
      <c r="AL696" s="29">
        <v>1.905E-3</v>
      </c>
      <c r="AM696" s="29">
        <v>5.05</v>
      </c>
      <c r="AN696" s="29">
        <v>21</v>
      </c>
      <c r="AO696" s="29">
        <v>1694</v>
      </c>
      <c r="AP696" s="29">
        <v>1808.7</v>
      </c>
      <c r="AQ696" s="29">
        <v>1682.9</v>
      </c>
      <c r="AR696" s="29">
        <v>1734.8</v>
      </c>
      <c r="AS696" s="29">
        <v>1681.3</v>
      </c>
      <c r="AT696" s="29">
        <v>1641.9</v>
      </c>
      <c r="AU696" s="29">
        <v>1547.7</v>
      </c>
      <c r="AV696" s="29">
        <v>1691.7</v>
      </c>
      <c r="AW696" s="29">
        <v>1735.6</v>
      </c>
      <c r="AX696" s="29">
        <v>1538</v>
      </c>
      <c r="AY696" s="29">
        <f t="shared" si="21"/>
        <v>0.94805677947382483</v>
      </c>
      <c r="AZ696" s="29">
        <f t="shared" si="20"/>
        <v>0.15310977252875535</v>
      </c>
    </row>
    <row r="697" spans="1:52" x14ac:dyDescent="0.2">
      <c r="A697" s="47" t="s">
        <v>50</v>
      </c>
      <c r="B697" s="29" t="s">
        <v>825</v>
      </c>
      <c r="C697" s="29" t="s">
        <v>3449</v>
      </c>
      <c r="D697" s="29" t="s">
        <v>3450</v>
      </c>
      <c r="E697" s="29" t="s">
        <v>3451</v>
      </c>
      <c r="F697" s="29">
        <v>9.8605599999999997E-10</v>
      </c>
      <c r="G697" s="29">
        <v>0</v>
      </c>
      <c r="H697" s="29">
        <v>1</v>
      </c>
      <c r="I697" s="29">
        <v>1</v>
      </c>
      <c r="J697" s="29">
        <v>4</v>
      </c>
      <c r="K697" s="29" t="s">
        <v>824</v>
      </c>
      <c r="L697" s="29" t="s">
        <v>3452</v>
      </c>
      <c r="M697" s="29">
        <v>0</v>
      </c>
      <c r="N697" s="29">
        <v>3484.8575500000002</v>
      </c>
      <c r="O697" s="29">
        <v>0</v>
      </c>
      <c r="P697" s="29">
        <v>119.2</v>
      </c>
      <c r="Q697" s="29">
        <v>107.5</v>
      </c>
      <c r="R697" s="29">
        <v>5.0599999999999996</v>
      </c>
      <c r="S697" s="29">
        <v>18.66</v>
      </c>
      <c r="T697" s="29" t="s">
        <v>51</v>
      </c>
      <c r="U697" s="29" t="s">
        <v>50</v>
      </c>
      <c r="V697" s="29" t="s">
        <v>50</v>
      </c>
      <c r="W697" s="29" t="s">
        <v>50</v>
      </c>
      <c r="X697" s="29" t="s">
        <v>50</v>
      </c>
      <c r="Y697" s="29" t="s">
        <v>50</v>
      </c>
      <c r="Z697" s="29" t="s">
        <v>50</v>
      </c>
      <c r="AA697" s="29" t="s">
        <v>50</v>
      </c>
      <c r="AB697" s="29" t="s">
        <v>50</v>
      </c>
      <c r="AC697" s="29" t="s">
        <v>50</v>
      </c>
      <c r="AD697" s="29" t="s">
        <v>50</v>
      </c>
      <c r="AE697" s="29" t="s">
        <v>50</v>
      </c>
      <c r="AF697" s="29" t="s">
        <v>50</v>
      </c>
      <c r="AG697" s="29">
        <v>8.07</v>
      </c>
      <c r="AH697" s="29">
        <v>11.95</v>
      </c>
      <c r="AI697" s="29">
        <v>0</v>
      </c>
      <c r="AJ697" s="29">
        <v>0</v>
      </c>
      <c r="AK697" s="29">
        <v>1.7859999999999999E-8</v>
      </c>
      <c r="AL697" s="29">
        <v>1.192E-9</v>
      </c>
      <c r="AM697" s="29">
        <v>6.68</v>
      </c>
      <c r="AN697" s="29">
        <v>37</v>
      </c>
      <c r="AO697" s="29">
        <v>123.7</v>
      </c>
      <c r="AP697" s="29">
        <v>131.4</v>
      </c>
      <c r="AQ697" s="29">
        <v>119.5</v>
      </c>
      <c r="AR697" s="29">
        <v>119</v>
      </c>
      <c r="AS697" s="29">
        <v>113.4</v>
      </c>
      <c r="AT697" s="29">
        <v>107.5</v>
      </c>
      <c r="AU697" s="29">
        <v>95.8</v>
      </c>
      <c r="AV697" s="29">
        <v>129.9</v>
      </c>
      <c r="AW697" s="29">
        <v>138.30000000000001</v>
      </c>
      <c r="AX697" s="29">
        <v>90.4</v>
      </c>
      <c r="AY697" s="29">
        <f t="shared" si="21"/>
        <v>0.925700164744646</v>
      </c>
      <c r="AZ697" s="29">
        <f t="shared" si="20"/>
        <v>0.43169622207162078</v>
      </c>
    </row>
    <row r="698" spans="1:52" x14ac:dyDescent="0.2">
      <c r="A698" s="47" t="s">
        <v>50</v>
      </c>
      <c r="B698" s="29" t="s">
        <v>827</v>
      </c>
      <c r="C698" s="29" t="s">
        <v>3453</v>
      </c>
      <c r="D698" s="29" t="s">
        <v>3454</v>
      </c>
      <c r="E698" s="29" t="s">
        <v>3455</v>
      </c>
      <c r="F698" s="29">
        <v>3.2339699999999998E-5</v>
      </c>
      <c r="G698" s="29">
        <v>0</v>
      </c>
      <c r="H698" s="29">
        <v>1</v>
      </c>
      <c r="I698" s="29">
        <v>2</v>
      </c>
      <c r="J698" s="29">
        <v>4</v>
      </c>
      <c r="K698" s="29" t="s">
        <v>826</v>
      </c>
      <c r="L698" s="29" t="s">
        <v>3456</v>
      </c>
      <c r="M698" s="29">
        <v>0</v>
      </c>
      <c r="N698" s="29">
        <v>3224.6185700000001</v>
      </c>
      <c r="O698" s="29">
        <v>0</v>
      </c>
      <c r="P698" s="29">
        <v>131.1</v>
      </c>
      <c r="Q698" s="29">
        <v>123.6</v>
      </c>
      <c r="R698" s="29">
        <v>11.03</v>
      </c>
      <c r="S698" s="29">
        <v>5.95</v>
      </c>
      <c r="T698" s="29" t="s">
        <v>51</v>
      </c>
      <c r="U698" s="29" t="s">
        <v>50</v>
      </c>
      <c r="V698" s="29" t="s">
        <v>50</v>
      </c>
      <c r="W698" s="29" t="s">
        <v>50</v>
      </c>
      <c r="X698" s="29" t="s">
        <v>50</v>
      </c>
      <c r="Y698" s="29" t="s">
        <v>50</v>
      </c>
      <c r="Z698" s="29" t="s">
        <v>50</v>
      </c>
      <c r="AA698" s="29" t="s">
        <v>50</v>
      </c>
      <c r="AB698" s="29" t="s">
        <v>50</v>
      </c>
      <c r="AC698" s="29" t="s">
        <v>50</v>
      </c>
      <c r="AD698" s="29" t="s">
        <v>50</v>
      </c>
      <c r="AE698" s="29" t="s">
        <v>50</v>
      </c>
      <c r="AF698" s="29" t="s">
        <v>50</v>
      </c>
      <c r="AG698" s="29">
        <v>-1.82</v>
      </c>
      <c r="AH698" s="29">
        <v>-1.82</v>
      </c>
      <c r="AI698" s="29">
        <v>0</v>
      </c>
      <c r="AJ698" s="29">
        <v>0</v>
      </c>
      <c r="AK698" s="29">
        <v>7.0679999999999999E-6</v>
      </c>
      <c r="AL698" s="29">
        <v>2.8070000000000001E-5</v>
      </c>
      <c r="AM698" s="29">
        <v>4.3600000000000003</v>
      </c>
      <c r="AN698" s="29">
        <v>26</v>
      </c>
      <c r="AO698" s="29">
        <v>157.4</v>
      </c>
      <c r="AP698" s="29">
        <v>119.6</v>
      </c>
      <c r="AQ698" s="29">
        <v>133.9</v>
      </c>
      <c r="AR698" s="29">
        <v>118</v>
      </c>
      <c r="AS698" s="29">
        <v>128.4</v>
      </c>
      <c r="AT698" s="29">
        <v>133</v>
      </c>
      <c r="AU698" s="29">
        <v>117.1</v>
      </c>
      <c r="AV698" s="29">
        <v>123.6</v>
      </c>
      <c r="AW698" s="29">
        <v>127</v>
      </c>
      <c r="AX698" s="29">
        <v>115</v>
      </c>
      <c r="AY698" s="29">
        <f t="shared" si="21"/>
        <v>0.93671078655104245</v>
      </c>
      <c r="AZ698" s="29">
        <f t="shared" si="20"/>
        <v>0.21004148639555709</v>
      </c>
    </row>
    <row r="699" spans="1:52" x14ac:dyDescent="0.2">
      <c r="A699" s="47" t="s">
        <v>50</v>
      </c>
      <c r="B699" s="29" t="s">
        <v>829</v>
      </c>
      <c r="C699" s="29" t="s">
        <v>3457</v>
      </c>
      <c r="D699" s="29" t="s">
        <v>3458</v>
      </c>
      <c r="E699" s="29" t="s">
        <v>3459</v>
      </c>
      <c r="F699" s="29">
        <v>7.5649000000000003E-3</v>
      </c>
      <c r="G699" s="29">
        <v>4.2544399999999997E-4</v>
      </c>
      <c r="H699" s="29">
        <v>1</v>
      </c>
      <c r="I699" s="29">
        <v>1</v>
      </c>
      <c r="J699" s="29">
        <v>2</v>
      </c>
      <c r="K699" s="29" t="s">
        <v>828</v>
      </c>
      <c r="L699" s="29" t="s">
        <v>3460</v>
      </c>
      <c r="M699" s="29">
        <v>0</v>
      </c>
      <c r="N699" s="29">
        <v>2020.10366</v>
      </c>
      <c r="O699" s="29">
        <v>0</v>
      </c>
      <c r="P699" s="29">
        <v>111.6</v>
      </c>
      <c r="Q699" s="29">
        <v>112.2</v>
      </c>
      <c r="R699" s="29">
        <v>5.2</v>
      </c>
      <c r="S699" s="29">
        <v>3.65</v>
      </c>
      <c r="T699" s="29" t="s">
        <v>51</v>
      </c>
      <c r="U699" s="29" t="s">
        <v>50</v>
      </c>
      <c r="V699" s="29" t="s">
        <v>50</v>
      </c>
      <c r="W699" s="29" t="s">
        <v>50</v>
      </c>
      <c r="X699" s="29" t="s">
        <v>50</v>
      </c>
      <c r="Y699" s="29" t="s">
        <v>50</v>
      </c>
      <c r="Z699" s="29" t="s">
        <v>50</v>
      </c>
      <c r="AA699" s="29" t="s">
        <v>50</v>
      </c>
      <c r="AB699" s="29" t="s">
        <v>50</v>
      </c>
      <c r="AC699" s="29" t="s">
        <v>50</v>
      </c>
      <c r="AD699" s="29" t="s">
        <v>50</v>
      </c>
      <c r="AE699" s="29" t="s">
        <v>50</v>
      </c>
      <c r="AF699" s="29" t="s">
        <v>50</v>
      </c>
      <c r="AG699" s="29">
        <v>0.87</v>
      </c>
      <c r="AH699" s="29">
        <v>0.87</v>
      </c>
      <c r="AI699" s="29">
        <v>1.3459999999999999E-4</v>
      </c>
      <c r="AJ699" s="29">
        <v>4.9560000000000001E-4</v>
      </c>
      <c r="AK699" s="29">
        <v>1.8649999999999999E-3</v>
      </c>
      <c r="AL699" s="29">
        <v>6.9909999999999998E-3</v>
      </c>
      <c r="AM699" s="29">
        <v>2.98</v>
      </c>
      <c r="AN699" s="29">
        <v>14</v>
      </c>
      <c r="AO699" s="29">
        <v>102.7</v>
      </c>
      <c r="AP699" s="29">
        <v>111.4</v>
      </c>
      <c r="AQ699" s="29">
        <v>118.5</v>
      </c>
      <c r="AR699" s="29">
        <v>112.6</v>
      </c>
      <c r="AS699" s="29">
        <v>111.8</v>
      </c>
      <c r="AT699" s="29">
        <v>105.1</v>
      </c>
      <c r="AU699" s="29">
        <v>112.4</v>
      </c>
      <c r="AV699" s="29">
        <v>108.9</v>
      </c>
      <c r="AW699" s="29">
        <v>115.8</v>
      </c>
      <c r="AX699" s="29">
        <v>112.2</v>
      </c>
      <c r="AY699" s="29">
        <f t="shared" si="21"/>
        <v>0.99533213644524232</v>
      </c>
      <c r="AZ699" s="29">
        <f t="shared" si="20"/>
        <v>0.83387471698246229</v>
      </c>
    </row>
    <row r="700" spans="1:52" x14ac:dyDescent="0.2">
      <c r="A700" s="47" t="s">
        <v>50</v>
      </c>
      <c r="B700" s="29" t="s">
        <v>831</v>
      </c>
      <c r="C700" s="29" t="s">
        <v>3461</v>
      </c>
      <c r="D700" s="29" t="s">
        <v>3462</v>
      </c>
      <c r="E700" s="29" t="s">
        <v>3463</v>
      </c>
      <c r="F700" s="29">
        <v>2.2957100000000001E-2</v>
      </c>
      <c r="G700" s="29">
        <v>1.07996E-3</v>
      </c>
      <c r="H700" s="29">
        <v>1</v>
      </c>
      <c r="I700" s="29">
        <v>2</v>
      </c>
      <c r="J700" s="29">
        <v>2</v>
      </c>
      <c r="K700" s="29" t="s">
        <v>830</v>
      </c>
      <c r="L700" s="29" t="s">
        <v>3464</v>
      </c>
      <c r="M700" s="29">
        <v>0</v>
      </c>
      <c r="N700" s="29">
        <v>3060.5929999999998</v>
      </c>
      <c r="O700" s="29">
        <v>0</v>
      </c>
      <c r="P700" s="29">
        <v>52.7</v>
      </c>
      <c r="Q700" s="29">
        <v>52.7</v>
      </c>
      <c r="R700" s="29">
        <v>11.48</v>
      </c>
      <c r="S700" s="29">
        <v>11.04</v>
      </c>
      <c r="T700" s="29" t="s">
        <v>51</v>
      </c>
      <c r="U700" s="29" t="s">
        <v>50</v>
      </c>
      <c r="V700" s="29" t="s">
        <v>50</v>
      </c>
      <c r="W700" s="29" t="s">
        <v>50</v>
      </c>
      <c r="X700" s="29" t="s">
        <v>50</v>
      </c>
      <c r="Y700" s="29" t="s">
        <v>50</v>
      </c>
      <c r="Z700" s="29" t="s">
        <v>50</v>
      </c>
      <c r="AA700" s="29" t="s">
        <v>50</v>
      </c>
      <c r="AB700" s="29" t="s">
        <v>50</v>
      </c>
      <c r="AC700" s="29" t="s">
        <v>50</v>
      </c>
      <c r="AD700" s="29" t="s">
        <v>50</v>
      </c>
      <c r="AE700" s="29" t="s">
        <v>50</v>
      </c>
      <c r="AF700" s="29" t="s">
        <v>50</v>
      </c>
      <c r="AG700" s="29">
        <v>11.32</v>
      </c>
      <c r="AH700" s="29">
        <v>11.32</v>
      </c>
      <c r="AI700" s="29">
        <v>3.1760000000000002E-4</v>
      </c>
      <c r="AJ700" s="29">
        <v>2.3930000000000002E-3</v>
      </c>
      <c r="AK700" s="29">
        <v>6.4489999999999999E-3</v>
      </c>
      <c r="AL700" s="29">
        <v>3.0779999999999998E-2</v>
      </c>
      <c r="AM700" s="29">
        <v>3.85</v>
      </c>
      <c r="AN700" s="29">
        <v>22</v>
      </c>
      <c r="AO700" s="29">
        <v>52</v>
      </c>
      <c r="AP700" s="29">
        <v>63.7</v>
      </c>
      <c r="AQ700" s="29">
        <v>57.5</v>
      </c>
      <c r="AR700" s="29">
        <v>50.7</v>
      </c>
      <c r="AS700" s="29">
        <v>53.4</v>
      </c>
      <c r="AT700" s="29">
        <v>64.3</v>
      </c>
      <c r="AU700" s="29">
        <v>52.7</v>
      </c>
      <c r="AV700" s="29">
        <v>57.5</v>
      </c>
      <c r="AW700" s="29">
        <v>50.3</v>
      </c>
      <c r="AX700" s="29">
        <v>49.8</v>
      </c>
      <c r="AY700" s="29">
        <f t="shared" si="21"/>
        <v>0.9902632527948072</v>
      </c>
      <c r="AZ700" s="29">
        <f t="shared" si="20"/>
        <v>0.89297252604190325</v>
      </c>
    </row>
    <row r="701" spans="1:52" x14ac:dyDescent="0.2">
      <c r="A701" s="47" t="s">
        <v>50</v>
      </c>
      <c r="B701" s="29" t="s">
        <v>3465</v>
      </c>
      <c r="C701" s="29" t="s">
        <v>3466</v>
      </c>
      <c r="D701" s="29" t="s">
        <v>3467</v>
      </c>
      <c r="E701" s="29" t="s">
        <v>3468</v>
      </c>
      <c r="F701" s="29">
        <v>7.6975199999999996E-4</v>
      </c>
      <c r="G701" s="29">
        <v>2.6006399999999999E-5</v>
      </c>
      <c r="H701" s="29">
        <v>2</v>
      </c>
      <c r="I701" s="29">
        <v>2</v>
      </c>
      <c r="J701" s="29">
        <v>2</v>
      </c>
      <c r="K701" s="29" t="s">
        <v>3469</v>
      </c>
      <c r="L701" s="29" t="s">
        <v>3470</v>
      </c>
      <c r="M701" s="29">
        <v>0</v>
      </c>
      <c r="N701" s="29">
        <v>4634.4857199999997</v>
      </c>
      <c r="O701" s="29">
        <v>0</v>
      </c>
      <c r="P701" s="29">
        <v>53.2</v>
      </c>
      <c r="Q701" s="29">
        <v>59.6</v>
      </c>
      <c r="R701" s="29">
        <v>7.68</v>
      </c>
      <c r="S701" s="29">
        <v>6.66</v>
      </c>
      <c r="T701" s="29" t="s">
        <v>1100</v>
      </c>
      <c r="U701" s="29" t="s">
        <v>50</v>
      </c>
      <c r="V701" s="29" t="s">
        <v>50</v>
      </c>
      <c r="W701" s="29" t="s">
        <v>50</v>
      </c>
      <c r="X701" s="29" t="s">
        <v>50</v>
      </c>
      <c r="Y701" s="29" t="s">
        <v>50</v>
      </c>
      <c r="Z701" s="29" t="s">
        <v>50</v>
      </c>
      <c r="AA701" s="29" t="s">
        <v>50</v>
      </c>
      <c r="AB701" s="29" t="s">
        <v>50</v>
      </c>
      <c r="AC701" s="29" t="s">
        <v>50</v>
      </c>
      <c r="AD701" s="29" t="s">
        <v>50</v>
      </c>
      <c r="AE701" s="29" t="s">
        <v>50</v>
      </c>
      <c r="AF701" s="29" t="s">
        <v>50</v>
      </c>
      <c r="AG701" s="29">
        <v>2.4300000000000002</v>
      </c>
      <c r="AH701" s="29">
        <v>2.4300000000000002</v>
      </c>
      <c r="AI701" s="29">
        <v>0</v>
      </c>
      <c r="AJ701" s="29">
        <v>1.1960000000000001E-5</v>
      </c>
      <c r="AK701" s="29">
        <v>1.4579999999999999E-4</v>
      </c>
      <c r="AL701" s="29">
        <v>1.316E-4</v>
      </c>
      <c r="AM701" s="29">
        <v>4.32</v>
      </c>
      <c r="AN701" s="29">
        <v>2</v>
      </c>
      <c r="AO701" s="29">
        <v>56.4</v>
      </c>
      <c r="AP701" s="29">
        <v>53.3</v>
      </c>
      <c r="AQ701" s="29">
        <v>57.1</v>
      </c>
      <c r="AR701" s="29">
        <v>49.9</v>
      </c>
      <c r="AS701" s="29">
        <v>46.3</v>
      </c>
      <c r="AT701" s="29">
        <v>62.1</v>
      </c>
      <c r="AU701" s="29">
        <v>59.6</v>
      </c>
      <c r="AV701" s="29">
        <v>54.4</v>
      </c>
      <c r="AW701" s="29">
        <v>61</v>
      </c>
      <c r="AX701" s="29">
        <v>53.6</v>
      </c>
      <c r="AY701" s="29">
        <f t="shared" si="21"/>
        <v>1.1053231939163497</v>
      </c>
      <c r="AZ701" s="29">
        <f t="shared" si="20"/>
        <v>7.0671768055117018E-2</v>
      </c>
    </row>
    <row r="702" spans="1:52" x14ac:dyDescent="0.2">
      <c r="A702" s="47" t="s">
        <v>56</v>
      </c>
      <c r="B702" s="29" t="s">
        <v>833</v>
      </c>
      <c r="C702" s="29" t="s">
        <v>3471</v>
      </c>
      <c r="D702" s="29" t="s">
        <v>3472</v>
      </c>
      <c r="E702" s="29" t="s">
        <v>3473</v>
      </c>
      <c r="F702" s="29">
        <v>0.480296</v>
      </c>
      <c r="G702" s="29">
        <v>4.54933E-2</v>
      </c>
      <c r="H702" s="29">
        <v>1</v>
      </c>
      <c r="I702" s="29">
        <v>3</v>
      </c>
      <c r="J702" s="29">
        <v>1</v>
      </c>
      <c r="K702" s="29" t="s">
        <v>832</v>
      </c>
      <c r="L702" s="29" t="s">
        <v>3474</v>
      </c>
      <c r="M702" s="29">
        <v>1</v>
      </c>
      <c r="N702" s="29">
        <v>3174.73117</v>
      </c>
      <c r="O702" s="29">
        <v>0</v>
      </c>
      <c r="P702" s="29">
        <v>142.19999999999999</v>
      </c>
      <c r="Q702" s="29">
        <v>122.2</v>
      </c>
      <c r="R702" s="29">
        <v>10.78</v>
      </c>
      <c r="S702" s="29">
        <v>26.46</v>
      </c>
      <c r="T702" s="29" t="s">
        <v>51</v>
      </c>
      <c r="U702" s="29" t="s">
        <v>56</v>
      </c>
      <c r="V702" s="29" t="s">
        <v>56</v>
      </c>
      <c r="W702" s="29" t="s">
        <v>56</v>
      </c>
      <c r="X702" s="29" t="s">
        <v>56</v>
      </c>
      <c r="Y702" s="29" t="s">
        <v>56</v>
      </c>
      <c r="Z702" s="29" t="s">
        <v>56</v>
      </c>
      <c r="AA702" s="29" t="s">
        <v>56</v>
      </c>
      <c r="AB702" s="29" t="s">
        <v>56</v>
      </c>
      <c r="AC702" s="29" t="s">
        <v>56</v>
      </c>
      <c r="AD702" s="29" t="s">
        <v>56</v>
      </c>
      <c r="AE702" s="29" t="s">
        <v>973</v>
      </c>
      <c r="AF702" s="29" t="s">
        <v>56</v>
      </c>
      <c r="AG702" s="29" t="s">
        <v>51</v>
      </c>
      <c r="AH702" s="29">
        <v>4.1399999999999997</v>
      </c>
      <c r="AI702" s="29" t="s">
        <v>51</v>
      </c>
      <c r="AJ702" s="29">
        <v>1.617E-2</v>
      </c>
      <c r="AK702" s="29" t="s">
        <v>51</v>
      </c>
      <c r="AL702" s="29">
        <v>0.2162</v>
      </c>
      <c r="AM702" s="29">
        <v>3.89</v>
      </c>
      <c r="AN702" s="29" t="s">
        <v>51</v>
      </c>
      <c r="AO702" s="29">
        <v>161</v>
      </c>
      <c r="AP702" s="29">
        <v>114.4</v>
      </c>
      <c r="AQ702" s="29">
        <v>146.1</v>
      </c>
      <c r="AR702" s="29">
        <v>144.4</v>
      </c>
      <c r="AS702" s="29">
        <v>140.1</v>
      </c>
      <c r="AT702" s="29">
        <v>95.9</v>
      </c>
      <c r="AU702" s="29">
        <v>134.80000000000001</v>
      </c>
      <c r="AV702" s="29">
        <v>122.2</v>
      </c>
      <c r="AW702" s="29">
        <v>181.8</v>
      </c>
      <c r="AX702" s="29">
        <v>104.1</v>
      </c>
      <c r="AY702" s="29">
        <f t="shared" si="21"/>
        <v>0.90481586402266312</v>
      </c>
      <c r="AZ702" s="29">
        <f t="shared" si="20"/>
        <v>0.51271953161386674</v>
      </c>
    </row>
    <row r="703" spans="1:52" x14ac:dyDescent="0.2">
      <c r="A703" s="47" t="s">
        <v>56</v>
      </c>
      <c r="B703" s="29" t="s">
        <v>835</v>
      </c>
      <c r="C703" s="29" t="s">
        <v>3475</v>
      </c>
      <c r="D703" s="29" t="s">
        <v>1284</v>
      </c>
      <c r="E703" s="29" t="s">
        <v>3476</v>
      </c>
      <c r="F703" s="29">
        <v>0.35532900000000001</v>
      </c>
      <c r="G703" s="29">
        <v>2.9135999999999999E-2</v>
      </c>
      <c r="H703" s="29">
        <v>1</v>
      </c>
      <c r="I703" s="29">
        <v>1</v>
      </c>
      <c r="J703" s="29">
        <v>1</v>
      </c>
      <c r="K703" s="29" t="s">
        <v>834</v>
      </c>
      <c r="L703" s="29" t="s">
        <v>3477</v>
      </c>
      <c r="M703" s="29">
        <v>0</v>
      </c>
      <c r="N703" s="29">
        <v>1687.96307</v>
      </c>
      <c r="O703" s="29">
        <v>0</v>
      </c>
      <c r="P703" s="29" t="s">
        <v>51</v>
      </c>
      <c r="Q703" s="29" t="s">
        <v>51</v>
      </c>
      <c r="R703" s="29" t="s">
        <v>51</v>
      </c>
      <c r="S703" s="29" t="s">
        <v>51</v>
      </c>
      <c r="T703" s="29" t="s">
        <v>982</v>
      </c>
      <c r="U703" s="29" t="s">
        <v>50</v>
      </c>
      <c r="V703" s="29" t="s">
        <v>50</v>
      </c>
      <c r="W703" s="29" t="s">
        <v>50</v>
      </c>
      <c r="X703" s="29" t="s">
        <v>50</v>
      </c>
      <c r="Y703" s="29" t="s">
        <v>50</v>
      </c>
      <c r="Z703" s="29" t="s">
        <v>50</v>
      </c>
      <c r="AA703" s="29" t="s">
        <v>50</v>
      </c>
      <c r="AB703" s="29" t="s">
        <v>50</v>
      </c>
      <c r="AC703" s="29" t="s">
        <v>50</v>
      </c>
      <c r="AD703" s="29" t="s">
        <v>50</v>
      </c>
      <c r="AE703" s="29" t="s">
        <v>50</v>
      </c>
      <c r="AF703" s="29" t="s">
        <v>1003</v>
      </c>
      <c r="AG703" s="29">
        <v>11.98</v>
      </c>
      <c r="AH703" s="29">
        <v>11.98</v>
      </c>
      <c r="AI703" s="29">
        <v>9.3039999999999998E-3</v>
      </c>
      <c r="AJ703" s="29">
        <v>0.1603</v>
      </c>
      <c r="AK703" s="29">
        <v>0.14530000000000001</v>
      </c>
      <c r="AL703" s="29">
        <v>1</v>
      </c>
      <c r="AM703" s="29">
        <v>1.64</v>
      </c>
      <c r="AN703" s="29">
        <v>1</v>
      </c>
      <c r="AO703" s="29" t="s">
        <v>51</v>
      </c>
      <c r="AP703" s="29" t="s">
        <v>51</v>
      </c>
      <c r="AQ703" s="29" t="s">
        <v>51</v>
      </c>
      <c r="AR703" s="29" t="s">
        <v>51</v>
      </c>
      <c r="AS703" s="29" t="s">
        <v>51</v>
      </c>
      <c r="AT703" s="29" t="s">
        <v>51</v>
      </c>
      <c r="AU703" s="29" t="s">
        <v>51</v>
      </c>
      <c r="AV703" s="29" t="s">
        <v>51</v>
      </c>
      <c r="AW703" s="29" t="s">
        <v>51</v>
      </c>
      <c r="AX703" s="29" t="s">
        <v>51</v>
      </c>
      <c r="AY703" s="29" t="e">
        <f t="shared" si="21"/>
        <v>#DIV/0!</v>
      </c>
      <c r="AZ703" s="29" t="e">
        <f t="shared" si="20"/>
        <v>#DIV/0!</v>
      </c>
    </row>
    <row r="704" spans="1:52" x14ac:dyDescent="0.2">
      <c r="A704" s="47" t="s">
        <v>56</v>
      </c>
      <c r="B704" s="29" t="s">
        <v>837</v>
      </c>
      <c r="C704" s="29" t="s">
        <v>3478</v>
      </c>
      <c r="D704" s="29" t="s">
        <v>1177</v>
      </c>
      <c r="E704" s="29" t="s">
        <v>3479</v>
      </c>
      <c r="F704" s="29">
        <v>0.35532900000000001</v>
      </c>
      <c r="G704" s="29">
        <v>2.9135999999999999E-2</v>
      </c>
      <c r="H704" s="29">
        <v>1</v>
      </c>
      <c r="I704" s="29">
        <v>2</v>
      </c>
      <c r="J704" s="29">
        <v>1</v>
      </c>
      <c r="K704" s="29" t="s">
        <v>836</v>
      </c>
      <c r="L704" s="29" t="s">
        <v>3480</v>
      </c>
      <c r="M704" s="29">
        <v>0</v>
      </c>
      <c r="N704" s="29">
        <v>1651.92165</v>
      </c>
      <c r="O704" s="29">
        <v>0</v>
      </c>
      <c r="P704" s="29">
        <v>52.9</v>
      </c>
      <c r="Q704" s="29">
        <v>45.5</v>
      </c>
      <c r="R704" s="29">
        <v>7.32</v>
      </c>
      <c r="S704" s="29">
        <v>8.11</v>
      </c>
      <c r="T704" s="29" t="s">
        <v>51</v>
      </c>
      <c r="U704" s="29" t="s">
        <v>50</v>
      </c>
      <c r="V704" s="29" t="s">
        <v>50</v>
      </c>
      <c r="W704" s="29" t="s">
        <v>50</v>
      </c>
      <c r="X704" s="29" t="s">
        <v>50</v>
      </c>
      <c r="Y704" s="29" t="s">
        <v>50</v>
      </c>
      <c r="Z704" s="29" t="s">
        <v>50</v>
      </c>
      <c r="AA704" s="29" t="s">
        <v>50</v>
      </c>
      <c r="AB704" s="29" t="s">
        <v>50</v>
      </c>
      <c r="AC704" s="29" t="s">
        <v>50</v>
      </c>
      <c r="AD704" s="29" t="s">
        <v>50</v>
      </c>
      <c r="AE704" s="29" t="s">
        <v>973</v>
      </c>
      <c r="AF704" s="29" t="s">
        <v>50</v>
      </c>
      <c r="AG704" s="29" t="s">
        <v>51</v>
      </c>
      <c r="AH704" s="29">
        <v>2.66</v>
      </c>
      <c r="AI704" s="29" t="s">
        <v>51</v>
      </c>
      <c r="AJ704" s="29">
        <v>9.1479999999999999E-3</v>
      </c>
      <c r="AK704" s="29" t="s">
        <v>51</v>
      </c>
      <c r="AL704" s="29">
        <v>0.1404</v>
      </c>
      <c r="AM704" s="29">
        <v>2.14</v>
      </c>
      <c r="AN704" s="29" t="s">
        <v>51</v>
      </c>
      <c r="AO704" s="29">
        <v>48.7</v>
      </c>
      <c r="AP704" s="29">
        <v>54.2</v>
      </c>
      <c r="AQ704" s="29">
        <v>51.6</v>
      </c>
      <c r="AR704" s="29">
        <v>56.7</v>
      </c>
      <c r="AS704" s="29">
        <v>58</v>
      </c>
      <c r="AT704" s="29">
        <v>46.3</v>
      </c>
      <c r="AU704" s="29">
        <v>43.6</v>
      </c>
      <c r="AV704" s="29">
        <v>44.8</v>
      </c>
      <c r="AW704" s="29">
        <v>53.2</v>
      </c>
      <c r="AX704" s="29">
        <v>45.5</v>
      </c>
      <c r="AY704" s="29">
        <f t="shared" si="21"/>
        <v>0.86701337295690928</v>
      </c>
      <c r="AZ704" s="29">
        <f t="shared" si="20"/>
        <v>2.1576236673550027E-2</v>
      </c>
    </row>
    <row r="705" spans="1:52" x14ac:dyDescent="0.2">
      <c r="A705" s="47" t="s">
        <v>56</v>
      </c>
      <c r="B705" s="29" t="s">
        <v>839</v>
      </c>
      <c r="C705" s="29" t="s">
        <v>3481</v>
      </c>
      <c r="D705" s="29" t="s">
        <v>3482</v>
      </c>
      <c r="E705" s="29" t="s">
        <v>3483</v>
      </c>
      <c r="F705" s="29">
        <v>0.46122299999999999</v>
      </c>
      <c r="G705" s="29">
        <v>4.2856900000000003E-2</v>
      </c>
      <c r="H705" s="29">
        <v>1</v>
      </c>
      <c r="I705" s="29">
        <v>3</v>
      </c>
      <c r="J705" s="29">
        <v>3</v>
      </c>
      <c r="K705" s="29" t="s">
        <v>838</v>
      </c>
      <c r="L705" s="29" t="s">
        <v>3484</v>
      </c>
      <c r="M705" s="29">
        <v>1</v>
      </c>
      <c r="N705" s="29">
        <v>2205.2755699999998</v>
      </c>
      <c r="O705" s="29">
        <v>0</v>
      </c>
      <c r="P705" s="29">
        <v>364.9</v>
      </c>
      <c r="Q705" s="29">
        <v>349.2</v>
      </c>
      <c r="R705" s="29">
        <v>10.9</v>
      </c>
      <c r="S705" s="29">
        <v>9.44</v>
      </c>
      <c r="T705" s="29" t="s">
        <v>51</v>
      </c>
      <c r="U705" s="29" t="s">
        <v>56</v>
      </c>
      <c r="V705" s="29" t="s">
        <v>56</v>
      </c>
      <c r="W705" s="29" t="s">
        <v>56</v>
      </c>
      <c r="X705" s="29" t="s">
        <v>56</v>
      </c>
      <c r="Y705" s="29" t="s">
        <v>56</v>
      </c>
      <c r="Z705" s="29" t="s">
        <v>56</v>
      </c>
      <c r="AA705" s="29" t="s">
        <v>56</v>
      </c>
      <c r="AB705" s="29" t="s">
        <v>56</v>
      </c>
      <c r="AC705" s="29" t="s">
        <v>56</v>
      </c>
      <c r="AD705" s="29" t="s">
        <v>56</v>
      </c>
      <c r="AE705" s="29" t="s">
        <v>56</v>
      </c>
      <c r="AF705" s="29" t="s">
        <v>56</v>
      </c>
      <c r="AG705" s="29">
        <v>0.9</v>
      </c>
      <c r="AH705" s="29">
        <v>0.9</v>
      </c>
      <c r="AI705" s="29">
        <v>1.3650000000000001E-2</v>
      </c>
      <c r="AJ705" s="29">
        <v>3.3410000000000002E-2</v>
      </c>
      <c r="AK705" s="29">
        <v>0.19439999999999999</v>
      </c>
      <c r="AL705" s="29">
        <v>0.3785</v>
      </c>
      <c r="AM705" s="29">
        <v>2.48</v>
      </c>
      <c r="AN705" s="29">
        <v>1</v>
      </c>
      <c r="AO705" s="29">
        <v>376.9</v>
      </c>
      <c r="AP705" s="29">
        <v>305.39999999999998</v>
      </c>
      <c r="AQ705" s="29">
        <v>359.7</v>
      </c>
      <c r="AR705" s="29">
        <v>354</v>
      </c>
      <c r="AS705" s="29">
        <v>370.2</v>
      </c>
      <c r="AT705" s="29">
        <v>288.7</v>
      </c>
      <c r="AU705" s="29">
        <v>358.3</v>
      </c>
      <c r="AV705" s="29">
        <v>374.1</v>
      </c>
      <c r="AW705" s="29">
        <v>349.2</v>
      </c>
      <c r="AX705" s="29">
        <v>347.9</v>
      </c>
      <c r="AY705" s="29">
        <f t="shared" si="21"/>
        <v>0.97282300985165882</v>
      </c>
      <c r="AZ705" s="29">
        <f t="shared" si="20"/>
        <v>0.70127973373854557</v>
      </c>
    </row>
    <row r="706" spans="1:52" x14ac:dyDescent="0.2">
      <c r="A706" s="47" t="s">
        <v>50</v>
      </c>
      <c r="B706" s="29" t="s">
        <v>841</v>
      </c>
      <c r="C706" s="29" t="s">
        <v>3485</v>
      </c>
      <c r="D706" s="29" t="s">
        <v>3486</v>
      </c>
      <c r="E706" s="29" t="s">
        <v>3487</v>
      </c>
      <c r="F706" s="29">
        <v>3.5199200000000002E-7</v>
      </c>
      <c r="G706" s="29">
        <v>0</v>
      </c>
      <c r="H706" s="29">
        <v>1</v>
      </c>
      <c r="I706" s="29">
        <v>1</v>
      </c>
      <c r="J706" s="29">
        <v>2</v>
      </c>
      <c r="K706" s="29" t="s">
        <v>840</v>
      </c>
      <c r="L706" s="29" t="s">
        <v>3488</v>
      </c>
      <c r="M706" s="29">
        <v>0</v>
      </c>
      <c r="N706" s="29">
        <v>4567.3707199999999</v>
      </c>
      <c r="O706" s="29">
        <v>0</v>
      </c>
      <c r="P706" s="29">
        <v>74.2</v>
      </c>
      <c r="Q706" s="29">
        <v>75.400000000000006</v>
      </c>
      <c r="R706" s="29">
        <v>6.53</v>
      </c>
      <c r="S706" s="29">
        <v>6.85</v>
      </c>
      <c r="T706" s="29" t="s">
        <v>51</v>
      </c>
      <c r="U706" s="29" t="s">
        <v>50</v>
      </c>
      <c r="V706" s="29" t="s">
        <v>50</v>
      </c>
      <c r="W706" s="29" t="s">
        <v>50</v>
      </c>
      <c r="X706" s="29" t="s">
        <v>50</v>
      </c>
      <c r="Y706" s="29" t="s">
        <v>50</v>
      </c>
      <c r="Z706" s="29" t="s">
        <v>50</v>
      </c>
      <c r="AA706" s="29" t="s">
        <v>50</v>
      </c>
      <c r="AB706" s="29" t="s">
        <v>50</v>
      </c>
      <c r="AC706" s="29" t="s">
        <v>50</v>
      </c>
      <c r="AD706" s="29" t="s">
        <v>50</v>
      </c>
      <c r="AE706" s="29" t="s">
        <v>50</v>
      </c>
      <c r="AF706" s="29" t="s">
        <v>973</v>
      </c>
      <c r="AG706" s="29">
        <v>-1.2</v>
      </c>
      <c r="AH706" s="29" t="s">
        <v>51</v>
      </c>
      <c r="AI706" s="29">
        <v>0</v>
      </c>
      <c r="AJ706" s="29" t="s">
        <v>51</v>
      </c>
      <c r="AK706" s="29">
        <v>3.4279999999999997E-5</v>
      </c>
      <c r="AL706" s="29" t="s">
        <v>51</v>
      </c>
      <c r="AM706" s="29" t="s">
        <v>51</v>
      </c>
      <c r="AN706" s="29">
        <v>8</v>
      </c>
      <c r="AO706" s="29">
        <v>72.400000000000006</v>
      </c>
      <c r="AP706" s="29">
        <v>83.9</v>
      </c>
      <c r="AQ706" s="29">
        <v>76.099999999999994</v>
      </c>
      <c r="AR706" s="29">
        <v>71.099999999999994</v>
      </c>
      <c r="AS706" s="29">
        <v>77.400000000000006</v>
      </c>
      <c r="AT706" s="29">
        <v>85.6</v>
      </c>
      <c r="AU706" s="29">
        <v>72.7</v>
      </c>
      <c r="AV706" s="29">
        <v>73.3</v>
      </c>
      <c r="AW706" s="29">
        <v>75.400000000000006</v>
      </c>
      <c r="AX706" s="29">
        <v>78.599999999999994</v>
      </c>
      <c r="AY706" s="29">
        <f t="shared" si="21"/>
        <v>1.0123391966395381</v>
      </c>
      <c r="AZ706" s="29">
        <f t="shared" si="20"/>
        <v>0.82655011135929057</v>
      </c>
    </row>
    <row r="707" spans="1:52" x14ac:dyDescent="0.2">
      <c r="A707" s="47" t="s">
        <v>56</v>
      </c>
      <c r="B707" s="29" t="s">
        <v>843</v>
      </c>
      <c r="C707" s="29" t="s">
        <v>3489</v>
      </c>
      <c r="D707" s="29" t="s">
        <v>3490</v>
      </c>
      <c r="E707" s="29" t="s">
        <v>3491</v>
      </c>
      <c r="F707" s="29">
        <v>0.23388700000000001</v>
      </c>
      <c r="G707" s="29">
        <v>1.7474099999999999E-2</v>
      </c>
      <c r="H707" s="29">
        <v>1</v>
      </c>
      <c r="I707" s="29">
        <v>1</v>
      </c>
      <c r="J707" s="29">
        <v>1</v>
      </c>
      <c r="K707" s="29" t="s">
        <v>842</v>
      </c>
      <c r="L707" s="29" t="s">
        <v>3492</v>
      </c>
      <c r="M707" s="29">
        <v>1</v>
      </c>
      <c r="N707" s="29">
        <v>2848.5547200000001</v>
      </c>
      <c r="O707" s="29">
        <v>0</v>
      </c>
      <c r="P707" s="29" t="s">
        <v>51</v>
      </c>
      <c r="Q707" s="29" t="s">
        <v>51</v>
      </c>
      <c r="R707" s="29" t="s">
        <v>51</v>
      </c>
      <c r="S707" s="29" t="s">
        <v>51</v>
      </c>
      <c r="T707" s="29" t="s">
        <v>982</v>
      </c>
      <c r="U707" s="29" t="s">
        <v>50</v>
      </c>
      <c r="V707" s="29" t="s">
        <v>50</v>
      </c>
      <c r="W707" s="29" t="s">
        <v>50</v>
      </c>
      <c r="X707" s="29" t="s">
        <v>50</v>
      </c>
      <c r="Y707" s="29" t="s">
        <v>50</v>
      </c>
      <c r="Z707" s="29" t="s">
        <v>50</v>
      </c>
      <c r="AA707" s="29" t="s">
        <v>50</v>
      </c>
      <c r="AB707" s="29" t="s">
        <v>50</v>
      </c>
      <c r="AC707" s="29" t="s">
        <v>50</v>
      </c>
      <c r="AD707" s="29" t="s">
        <v>50</v>
      </c>
      <c r="AE707" s="29" t="s">
        <v>50</v>
      </c>
      <c r="AF707" s="29" t="s">
        <v>973</v>
      </c>
      <c r="AG707" s="29">
        <v>6.36</v>
      </c>
      <c r="AH707" s="29" t="s">
        <v>51</v>
      </c>
      <c r="AI707" s="29">
        <v>5.3600000000000002E-3</v>
      </c>
      <c r="AJ707" s="29" t="s">
        <v>51</v>
      </c>
      <c r="AK707" s="29">
        <v>8.992E-2</v>
      </c>
      <c r="AL707" s="29" t="s">
        <v>51</v>
      </c>
      <c r="AM707" s="29" t="s">
        <v>51</v>
      </c>
      <c r="AN707" s="29">
        <v>10</v>
      </c>
      <c r="AO707" s="29" t="s">
        <v>51</v>
      </c>
      <c r="AP707" s="29" t="s">
        <v>51</v>
      </c>
      <c r="AQ707" s="29" t="s">
        <v>51</v>
      </c>
      <c r="AR707" s="29" t="s">
        <v>51</v>
      </c>
      <c r="AS707" s="29" t="s">
        <v>51</v>
      </c>
      <c r="AT707" s="29" t="s">
        <v>51</v>
      </c>
      <c r="AU707" s="29" t="s">
        <v>51</v>
      </c>
      <c r="AV707" s="29" t="s">
        <v>51</v>
      </c>
      <c r="AW707" s="29" t="s">
        <v>51</v>
      </c>
      <c r="AX707" s="29" t="s">
        <v>51</v>
      </c>
      <c r="AY707" s="29" t="e">
        <f t="shared" si="21"/>
        <v>#DIV/0!</v>
      </c>
      <c r="AZ707" s="29" t="e">
        <f t="shared" si="20"/>
        <v>#DIV/0!</v>
      </c>
    </row>
    <row r="708" spans="1:52" x14ac:dyDescent="0.2">
      <c r="A708" s="47" t="s">
        <v>56</v>
      </c>
      <c r="B708" s="29" t="s">
        <v>845</v>
      </c>
      <c r="C708" s="29" t="s">
        <v>3493</v>
      </c>
      <c r="D708" s="29" t="s">
        <v>3494</v>
      </c>
      <c r="E708" s="29" t="s">
        <v>3495</v>
      </c>
      <c r="F708" s="29">
        <v>0.30457899999999999</v>
      </c>
      <c r="G708" s="29">
        <v>2.3299799999999999E-2</v>
      </c>
      <c r="H708" s="29">
        <v>1</v>
      </c>
      <c r="I708" s="29">
        <v>1</v>
      </c>
      <c r="J708" s="29">
        <v>2</v>
      </c>
      <c r="K708" s="29" t="s">
        <v>844</v>
      </c>
      <c r="L708" s="29" t="s">
        <v>3496</v>
      </c>
      <c r="M708" s="29">
        <v>0</v>
      </c>
      <c r="N708" s="29">
        <v>1333.7727500000001</v>
      </c>
      <c r="O708" s="29">
        <v>0</v>
      </c>
      <c r="P708" s="29" t="s">
        <v>51</v>
      </c>
      <c r="Q708" s="29" t="s">
        <v>51</v>
      </c>
      <c r="R708" s="29" t="s">
        <v>51</v>
      </c>
      <c r="S708" s="29" t="s">
        <v>51</v>
      </c>
      <c r="T708" s="29" t="s">
        <v>982</v>
      </c>
      <c r="U708" s="29" t="s">
        <v>50</v>
      </c>
      <c r="V708" s="29" t="s">
        <v>50</v>
      </c>
      <c r="W708" s="29" t="s">
        <v>50</v>
      </c>
      <c r="X708" s="29" t="s">
        <v>50</v>
      </c>
      <c r="Y708" s="29" t="s">
        <v>50</v>
      </c>
      <c r="Z708" s="29" t="s">
        <v>50</v>
      </c>
      <c r="AA708" s="29" t="s">
        <v>50</v>
      </c>
      <c r="AB708" s="29" t="s">
        <v>50</v>
      </c>
      <c r="AC708" s="29" t="s">
        <v>50</v>
      </c>
      <c r="AD708" s="29" t="s">
        <v>50</v>
      </c>
      <c r="AE708" s="29" t="s">
        <v>56</v>
      </c>
      <c r="AF708" s="29" t="s">
        <v>50</v>
      </c>
      <c r="AG708" s="29">
        <v>-0.83</v>
      </c>
      <c r="AH708" s="29">
        <v>-0.83</v>
      </c>
      <c r="AI708" s="29">
        <v>2.63E-2</v>
      </c>
      <c r="AJ708" s="29">
        <v>7.365E-3</v>
      </c>
      <c r="AK708" s="29">
        <v>0.3286</v>
      </c>
      <c r="AL708" s="29">
        <v>0.1129</v>
      </c>
      <c r="AM708" s="29">
        <v>2.6</v>
      </c>
      <c r="AN708" s="29">
        <v>10</v>
      </c>
      <c r="AO708" s="29" t="s">
        <v>51</v>
      </c>
      <c r="AP708" s="29" t="s">
        <v>51</v>
      </c>
      <c r="AQ708" s="29" t="s">
        <v>51</v>
      </c>
      <c r="AR708" s="29" t="s">
        <v>51</v>
      </c>
      <c r="AS708" s="29" t="s">
        <v>51</v>
      </c>
      <c r="AT708" s="29" t="s">
        <v>51</v>
      </c>
      <c r="AU708" s="29" t="s">
        <v>51</v>
      </c>
      <c r="AV708" s="29" t="s">
        <v>51</v>
      </c>
      <c r="AW708" s="29" t="s">
        <v>51</v>
      </c>
      <c r="AX708" s="29" t="s">
        <v>51</v>
      </c>
      <c r="AY708" s="29" t="e">
        <f t="shared" si="21"/>
        <v>#DIV/0!</v>
      </c>
      <c r="AZ708" s="29" t="e">
        <f t="shared" si="20"/>
        <v>#DIV/0!</v>
      </c>
    </row>
    <row r="709" spans="1:52" x14ac:dyDescent="0.2">
      <c r="A709" s="47" t="s">
        <v>50</v>
      </c>
      <c r="B709" s="29" t="s">
        <v>847</v>
      </c>
      <c r="C709" s="29" t="s">
        <v>3497</v>
      </c>
      <c r="D709" s="29" t="s">
        <v>3498</v>
      </c>
      <c r="E709" s="29" t="s">
        <v>3499</v>
      </c>
      <c r="F709" s="29">
        <v>7.2473599999999999E-2</v>
      </c>
      <c r="G709" s="29">
        <v>5.2264099999999999E-3</v>
      </c>
      <c r="H709" s="29">
        <v>1</v>
      </c>
      <c r="I709" s="29">
        <v>4</v>
      </c>
      <c r="J709" s="29">
        <v>1</v>
      </c>
      <c r="K709" s="29" t="s">
        <v>846</v>
      </c>
      <c r="L709" s="29" t="s">
        <v>3500</v>
      </c>
      <c r="M709" s="29">
        <v>0</v>
      </c>
      <c r="N709" s="29">
        <v>2919.45336</v>
      </c>
      <c r="O709" s="29">
        <v>0</v>
      </c>
      <c r="P709" s="29" t="s">
        <v>51</v>
      </c>
      <c r="Q709" s="29" t="s">
        <v>51</v>
      </c>
      <c r="R709" s="29" t="s">
        <v>51</v>
      </c>
      <c r="S709" s="29" t="s">
        <v>51</v>
      </c>
      <c r="T709" s="29" t="s">
        <v>982</v>
      </c>
      <c r="U709" s="29" t="s">
        <v>50</v>
      </c>
      <c r="V709" s="29" t="s">
        <v>50</v>
      </c>
      <c r="W709" s="29" t="s">
        <v>50</v>
      </c>
      <c r="X709" s="29" t="s">
        <v>50</v>
      </c>
      <c r="Y709" s="29" t="s">
        <v>50</v>
      </c>
      <c r="Z709" s="29" t="s">
        <v>50</v>
      </c>
      <c r="AA709" s="29" t="s">
        <v>50</v>
      </c>
      <c r="AB709" s="29" t="s">
        <v>50</v>
      </c>
      <c r="AC709" s="29" t="s">
        <v>50</v>
      </c>
      <c r="AD709" s="29" t="s">
        <v>50</v>
      </c>
      <c r="AE709" s="29" t="s">
        <v>973</v>
      </c>
      <c r="AF709" s="29" t="s">
        <v>50</v>
      </c>
      <c r="AG709" s="29" t="s">
        <v>51</v>
      </c>
      <c r="AH709" s="29">
        <v>-1.35</v>
      </c>
      <c r="AI709" s="29" t="s">
        <v>51</v>
      </c>
      <c r="AJ709" s="29">
        <v>1.175E-3</v>
      </c>
      <c r="AK709" s="29" t="s">
        <v>51</v>
      </c>
      <c r="AL709" s="29">
        <v>1.7489999999999999E-2</v>
      </c>
      <c r="AM709" s="29">
        <v>3.12</v>
      </c>
      <c r="AN709" s="29" t="s">
        <v>51</v>
      </c>
      <c r="AO709" s="29" t="s">
        <v>51</v>
      </c>
      <c r="AP709" s="29" t="s">
        <v>51</v>
      </c>
      <c r="AQ709" s="29" t="s">
        <v>51</v>
      </c>
      <c r="AR709" s="29" t="s">
        <v>51</v>
      </c>
      <c r="AS709" s="29" t="s">
        <v>51</v>
      </c>
      <c r="AT709" s="29" t="s">
        <v>51</v>
      </c>
      <c r="AU709" s="29" t="s">
        <v>51</v>
      </c>
      <c r="AV709" s="29" t="s">
        <v>51</v>
      </c>
      <c r="AW709" s="29" t="s">
        <v>51</v>
      </c>
      <c r="AX709" s="29" t="s">
        <v>51</v>
      </c>
      <c r="AY709" s="29" t="e">
        <f t="shared" si="21"/>
        <v>#DIV/0!</v>
      </c>
      <c r="AZ709" s="29" t="e">
        <f t="shared" ref="AZ709:AZ772" si="22">TTEST(AO709:AS709,AT709:AX709,2,1)</f>
        <v>#DIV/0!</v>
      </c>
    </row>
    <row r="710" spans="1:52" x14ac:dyDescent="0.2">
      <c r="A710" s="47" t="s">
        <v>50</v>
      </c>
      <c r="B710" s="29" t="s">
        <v>849</v>
      </c>
      <c r="C710" s="29" t="s">
        <v>3501</v>
      </c>
      <c r="D710" s="29" t="s">
        <v>3502</v>
      </c>
      <c r="E710" s="29" t="s">
        <v>3503</v>
      </c>
      <c r="F710" s="29">
        <v>1.1999899999999999E-8</v>
      </c>
      <c r="G710" s="29">
        <v>0</v>
      </c>
      <c r="H710" s="29">
        <v>1</v>
      </c>
      <c r="I710" s="29">
        <v>1</v>
      </c>
      <c r="J710" s="29">
        <v>2</v>
      </c>
      <c r="K710" s="29" t="s">
        <v>848</v>
      </c>
      <c r="L710" s="29" t="s">
        <v>3504</v>
      </c>
      <c r="M710" s="29">
        <v>0</v>
      </c>
      <c r="N710" s="29">
        <v>4118.1147899999996</v>
      </c>
      <c r="O710" s="29">
        <v>0</v>
      </c>
      <c r="P710" s="29">
        <v>176.9</v>
      </c>
      <c r="Q710" s="29">
        <v>177.4</v>
      </c>
      <c r="R710" s="29">
        <v>7.74</v>
      </c>
      <c r="S710" s="29">
        <v>4.34</v>
      </c>
      <c r="T710" s="29" t="s">
        <v>51</v>
      </c>
      <c r="U710" s="29" t="s">
        <v>50</v>
      </c>
      <c r="V710" s="29" t="s">
        <v>50</v>
      </c>
      <c r="W710" s="29" t="s">
        <v>50</v>
      </c>
      <c r="X710" s="29" t="s">
        <v>50</v>
      </c>
      <c r="Y710" s="29" t="s">
        <v>50</v>
      </c>
      <c r="Z710" s="29" t="s">
        <v>50</v>
      </c>
      <c r="AA710" s="29" t="s">
        <v>50</v>
      </c>
      <c r="AB710" s="29" t="s">
        <v>50</v>
      </c>
      <c r="AC710" s="29" t="s">
        <v>50</v>
      </c>
      <c r="AD710" s="29" t="s">
        <v>50</v>
      </c>
      <c r="AE710" s="29" t="s">
        <v>50</v>
      </c>
      <c r="AF710" s="29" t="s">
        <v>50</v>
      </c>
      <c r="AG710" s="29">
        <v>6.59</v>
      </c>
      <c r="AH710" s="29">
        <v>6.59</v>
      </c>
      <c r="AI710" s="29">
        <v>0</v>
      </c>
      <c r="AJ710" s="29">
        <v>0</v>
      </c>
      <c r="AK710" s="29">
        <v>6.0599999999999998E-10</v>
      </c>
      <c r="AL710" s="29">
        <v>1.035E-8</v>
      </c>
      <c r="AM710" s="29">
        <v>7.05</v>
      </c>
      <c r="AN710" s="29">
        <v>39</v>
      </c>
      <c r="AO710" s="29">
        <v>182.4</v>
      </c>
      <c r="AP710" s="29">
        <v>190.3</v>
      </c>
      <c r="AQ710" s="29">
        <v>175.5</v>
      </c>
      <c r="AR710" s="29">
        <v>154.6</v>
      </c>
      <c r="AS710" s="29">
        <v>161</v>
      </c>
      <c r="AT710" s="29">
        <v>166.6</v>
      </c>
      <c r="AU710" s="29">
        <v>167.7</v>
      </c>
      <c r="AV710" s="29">
        <v>184.6</v>
      </c>
      <c r="AW710" s="29">
        <v>177.4</v>
      </c>
      <c r="AX710" s="29">
        <v>178.3</v>
      </c>
      <c r="AY710" s="29">
        <f t="shared" ref="AY710:AY773" si="23">AVERAGE(AT710:AX710)/AVERAGE(AO710:AS710)</f>
        <v>1.0125028941884693</v>
      </c>
      <c r="AZ710" s="29">
        <f t="shared" si="22"/>
        <v>0.82313829790795257</v>
      </c>
    </row>
    <row r="711" spans="1:52" x14ac:dyDescent="0.2">
      <c r="A711" s="47" t="s">
        <v>50</v>
      </c>
      <c r="B711" s="29" t="s">
        <v>849</v>
      </c>
      <c r="C711" s="29" t="s">
        <v>3501</v>
      </c>
      <c r="D711" s="29" t="s">
        <v>3505</v>
      </c>
      <c r="E711" s="29" t="s">
        <v>3506</v>
      </c>
      <c r="F711" s="29">
        <v>0.104453</v>
      </c>
      <c r="G711" s="29">
        <v>7.6339199999999998E-3</v>
      </c>
      <c r="H711" s="29">
        <v>1</v>
      </c>
      <c r="I711" s="29">
        <v>1</v>
      </c>
      <c r="J711" s="29">
        <v>1</v>
      </c>
      <c r="K711" s="29" t="s">
        <v>848</v>
      </c>
      <c r="L711" s="29" t="s">
        <v>3504</v>
      </c>
      <c r="M711" s="29">
        <v>0</v>
      </c>
      <c r="N711" s="29">
        <v>4150.1046200000001</v>
      </c>
      <c r="O711" s="29">
        <v>0</v>
      </c>
      <c r="P711" s="29">
        <v>143.30000000000001</v>
      </c>
      <c r="Q711" s="29">
        <v>139</v>
      </c>
      <c r="R711" s="29">
        <v>3.39</v>
      </c>
      <c r="S711" s="29">
        <v>11.76</v>
      </c>
      <c r="T711" s="29" t="s">
        <v>51</v>
      </c>
      <c r="U711" s="29" t="s">
        <v>50</v>
      </c>
      <c r="V711" s="29" t="s">
        <v>50</v>
      </c>
      <c r="W711" s="29" t="s">
        <v>50</v>
      </c>
      <c r="X711" s="29" t="s">
        <v>50</v>
      </c>
      <c r="Y711" s="29" t="s">
        <v>50</v>
      </c>
      <c r="Z711" s="29" t="s">
        <v>50</v>
      </c>
      <c r="AA711" s="29" t="s">
        <v>50</v>
      </c>
      <c r="AB711" s="29" t="s">
        <v>50</v>
      </c>
      <c r="AC711" s="29" t="s">
        <v>50</v>
      </c>
      <c r="AD711" s="29" t="s">
        <v>50</v>
      </c>
      <c r="AE711" s="29" t="s">
        <v>973</v>
      </c>
      <c r="AF711" s="29" t="s">
        <v>50</v>
      </c>
      <c r="AG711" s="29" t="s">
        <v>51</v>
      </c>
      <c r="AH711" s="29">
        <v>-9.89</v>
      </c>
      <c r="AI711" s="29" t="s">
        <v>51</v>
      </c>
      <c r="AJ711" s="29">
        <v>2.0860000000000002E-3</v>
      </c>
      <c r="AK711" s="29" t="s">
        <v>51</v>
      </c>
      <c r="AL711" s="29">
        <v>2.7529999999999999E-2</v>
      </c>
      <c r="AM711" s="29">
        <v>3.89</v>
      </c>
      <c r="AN711" s="29" t="s">
        <v>51</v>
      </c>
      <c r="AO711" s="29">
        <v>152.5</v>
      </c>
      <c r="AP711" s="29">
        <v>141.30000000000001</v>
      </c>
      <c r="AQ711" s="29">
        <v>143.30000000000001</v>
      </c>
      <c r="AR711" s="29">
        <v>138.5</v>
      </c>
      <c r="AS711" s="29">
        <v>143.4</v>
      </c>
      <c r="AT711" s="29">
        <v>132.4</v>
      </c>
      <c r="AU711" s="29">
        <v>132</v>
      </c>
      <c r="AV711" s="29">
        <v>165.8</v>
      </c>
      <c r="AW711" s="29">
        <v>165.4</v>
      </c>
      <c r="AX711" s="29">
        <v>139</v>
      </c>
      <c r="AY711" s="29">
        <f t="shared" si="23"/>
        <v>1.0216968011126566</v>
      </c>
      <c r="AZ711" s="29">
        <f t="shared" si="22"/>
        <v>0.75144523075087943</v>
      </c>
    </row>
    <row r="712" spans="1:52" x14ac:dyDescent="0.2">
      <c r="A712" s="47" t="s">
        <v>50</v>
      </c>
      <c r="B712" s="29" t="s">
        <v>849</v>
      </c>
      <c r="C712" s="29" t="s">
        <v>3501</v>
      </c>
      <c r="D712" s="29" t="s">
        <v>3507</v>
      </c>
      <c r="E712" s="29" t="s">
        <v>3508</v>
      </c>
      <c r="F712" s="29">
        <v>1.4337999999999999E-9</v>
      </c>
      <c r="G712" s="29">
        <v>0</v>
      </c>
      <c r="H712" s="29">
        <v>1</v>
      </c>
      <c r="I712" s="29">
        <v>1</v>
      </c>
      <c r="J712" s="29">
        <v>12</v>
      </c>
      <c r="K712" s="29" t="s">
        <v>848</v>
      </c>
      <c r="L712" s="29" t="s">
        <v>3504</v>
      </c>
      <c r="M712" s="29">
        <v>0</v>
      </c>
      <c r="N712" s="29">
        <v>4117.1307800000004</v>
      </c>
      <c r="O712" s="29">
        <v>0</v>
      </c>
      <c r="P712" s="29">
        <v>799.1</v>
      </c>
      <c r="Q712" s="29">
        <v>838.3</v>
      </c>
      <c r="R712" s="29">
        <v>2.56</v>
      </c>
      <c r="S712" s="29">
        <v>3.38</v>
      </c>
      <c r="T712" s="29" t="s">
        <v>51</v>
      </c>
      <c r="U712" s="29" t="s">
        <v>50</v>
      </c>
      <c r="V712" s="29" t="s">
        <v>50</v>
      </c>
      <c r="W712" s="29" t="s">
        <v>50</v>
      </c>
      <c r="X712" s="29" t="s">
        <v>50</v>
      </c>
      <c r="Y712" s="29" t="s">
        <v>50</v>
      </c>
      <c r="Z712" s="29" t="s">
        <v>50</v>
      </c>
      <c r="AA712" s="29" t="s">
        <v>50</v>
      </c>
      <c r="AB712" s="29" t="s">
        <v>50</v>
      </c>
      <c r="AC712" s="29" t="s">
        <v>50</v>
      </c>
      <c r="AD712" s="29" t="s">
        <v>50</v>
      </c>
      <c r="AE712" s="29" t="s">
        <v>50</v>
      </c>
      <c r="AF712" s="29" t="s">
        <v>50</v>
      </c>
      <c r="AG712" s="29">
        <v>-2.0699999999999998</v>
      </c>
      <c r="AH712" s="29">
        <v>0.41</v>
      </c>
      <c r="AI712" s="29">
        <v>0</v>
      </c>
      <c r="AJ712" s="29">
        <v>0</v>
      </c>
      <c r="AK712" s="29">
        <v>4.0920000000000003E-9</v>
      </c>
      <c r="AL712" s="29">
        <v>9.2780000000000004E-9</v>
      </c>
      <c r="AM712" s="29">
        <v>9.01</v>
      </c>
      <c r="AN712" s="29">
        <v>18</v>
      </c>
      <c r="AO712" s="29">
        <v>807.8</v>
      </c>
      <c r="AP712" s="29">
        <v>791.3</v>
      </c>
      <c r="AQ712" s="29">
        <v>797.8</v>
      </c>
      <c r="AR712" s="29">
        <v>800.5</v>
      </c>
      <c r="AS712" s="29">
        <v>845.9</v>
      </c>
      <c r="AT712" s="29">
        <v>808.8</v>
      </c>
      <c r="AU712" s="29">
        <v>800.9</v>
      </c>
      <c r="AV712" s="29">
        <v>871.6</v>
      </c>
      <c r="AW712" s="29">
        <v>838.3</v>
      </c>
      <c r="AX712" s="29">
        <v>838.5</v>
      </c>
      <c r="AY712" s="29">
        <f t="shared" si="23"/>
        <v>1.0283926495684217</v>
      </c>
      <c r="AZ712" s="29">
        <f t="shared" si="22"/>
        <v>0.1960315262433758</v>
      </c>
    </row>
    <row r="713" spans="1:52" x14ac:dyDescent="0.2">
      <c r="A713" s="47" t="s">
        <v>50</v>
      </c>
      <c r="B713" s="29" t="s">
        <v>849</v>
      </c>
      <c r="C713" s="29" t="s">
        <v>3501</v>
      </c>
      <c r="D713" s="29" t="s">
        <v>3509</v>
      </c>
      <c r="E713" s="29" t="s">
        <v>3510</v>
      </c>
      <c r="F713" s="29">
        <v>4.7964400000000004E-10</v>
      </c>
      <c r="G713" s="29">
        <v>0</v>
      </c>
      <c r="H713" s="29">
        <v>1</v>
      </c>
      <c r="I713" s="29">
        <v>1</v>
      </c>
      <c r="J713" s="29">
        <v>8</v>
      </c>
      <c r="K713" s="29" t="s">
        <v>848</v>
      </c>
      <c r="L713" s="29" t="s">
        <v>3504</v>
      </c>
      <c r="M713" s="29">
        <v>0</v>
      </c>
      <c r="N713" s="29">
        <v>4133.1256899999998</v>
      </c>
      <c r="O713" s="29">
        <v>0</v>
      </c>
      <c r="P713" s="29">
        <v>279.10000000000002</v>
      </c>
      <c r="Q713" s="29">
        <v>292.7</v>
      </c>
      <c r="R713" s="29">
        <v>3.6</v>
      </c>
      <c r="S713" s="29">
        <v>3.56</v>
      </c>
      <c r="T713" s="29" t="s">
        <v>51</v>
      </c>
      <c r="U713" s="29" t="s">
        <v>50</v>
      </c>
      <c r="V713" s="29" t="s">
        <v>50</v>
      </c>
      <c r="W713" s="29" t="s">
        <v>50</v>
      </c>
      <c r="X713" s="29" t="s">
        <v>50</v>
      </c>
      <c r="Y713" s="29" t="s">
        <v>50</v>
      </c>
      <c r="Z713" s="29" t="s">
        <v>50</v>
      </c>
      <c r="AA713" s="29" t="s">
        <v>50</v>
      </c>
      <c r="AB713" s="29" t="s">
        <v>50</v>
      </c>
      <c r="AC713" s="29" t="s">
        <v>50</v>
      </c>
      <c r="AD713" s="29" t="s">
        <v>50</v>
      </c>
      <c r="AE713" s="29" t="s">
        <v>50</v>
      </c>
      <c r="AF713" s="29" t="s">
        <v>50</v>
      </c>
      <c r="AG713" s="29">
        <v>-0.61</v>
      </c>
      <c r="AH713" s="29">
        <v>0.61</v>
      </c>
      <c r="AI713" s="29">
        <v>0</v>
      </c>
      <c r="AJ713" s="29">
        <v>0</v>
      </c>
      <c r="AK713" s="29">
        <v>1.1470000000000001E-9</v>
      </c>
      <c r="AL713" s="29">
        <v>2.0110000000000002E-9</v>
      </c>
      <c r="AM713" s="29">
        <v>8.73</v>
      </c>
      <c r="AN713" s="29">
        <v>23</v>
      </c>
      <c r="AO713" s="29">
        <v>277</v>
      </c>
      <c r="AP713" s="29">
        <v>271.3</v>
      </c>
      <c r="AQ713" s="29">
        <v>281.2</v>
      </c>
      <c r="AR713" s="29">
        <v>267.3</v>
      </c>
      <c r="AS713" s="29">
        <v>287.3</v>
      </c>
      <c r="AT713" s="29">
        <v>275.60000000000002</v>
      </c>
      <c r="AU713" s="29">
        <v>285.89999999999998</v>
      </c>
      <c r="AV713" s="29">
        <v>301</v>
      </c>
      <c r="AW713" s="29">
        <v>292.7</v>
      </c>
      <c r="AX713" s="29">
        <v>298.89999999999998</v>
      </c>
      <c r="AY713" s="29">
        <f t="shared" si="23"/>
        <v>1.0505743804638392</v>
      </c>
      <c r="AZ713" s="29">
        <f t="shared" si="22"/>
        <v>3.6083908047845406E-2</v>
      </c>
    </row>
    <row r="714" spans="1:52" x14ac:dyDescent="0.2">
      <c r="A714" s="47" t="s">
        <v>50</v>
      </c>
      <c r="B714" s="29" t="s">
        <v>849</v>
      </c>
      <c r="C714" s="29" t="s">
        <v>3501</v>
      </c>
      <c r="D714" s="29" t="s">
        <v>3511</v>
      </c>
      <c r="E714" s="29" t="s">
        <v>3506</v>
      </c>
      <c r="F714" s="29">
        <v>3.1755700000000002E-7</v>
      </c>
      <c r="G714" s="29">
        <v>0</v>
      </c>
      <c r="H714" s="29">
        <v>1</v>
      </c>
      <c r="I714" s="29">
        <v>1</v>
      </c>
      <c r="J714" s="29">
        <v>5</v>
      </c>
      <c r="K714" s="29" t="s">
        <v>848</v>
      </c>
      <c r="L714" s="29" t="s">
        <v>3504</v>
      </c>
      <c r="M714" s="29">
        <v>0</v>
      </c>
      <c r="N714" s="29">
        <v>4149.1206099999999</v>
      </c>
      <c r="O714" s="29">
        <v>0</v>
      </c>
      <c r="P714" s="29">
        <v>238.8</v>
      </c>
      <c r="Q714" s="29">
        <v>241.5</v>
      </c>
      <c r="R714" s="29">
        <v>7.09</v>
      </c>
      <c r="S714" s="29">
        <v>5.13</v>
      </c>
      <c r="T714" s="29" t="s">
        <v>51</v>
      </c>
      <c r="U714" s="29" t="s">
        <v>50</v>
      </c>
      <c r="V714" s="29" t="s">
        <v>50</v>
      </c>
      <c r="W714" s="29" t="s">
        <v>50</v>
      </c>
      <c r="X714" s="29" t="s">
        <v>50</v>
      </c>
      <c r="Y714" s="29" t="s">
        <v>50</v>
      </c>
      <c r="Z714" s="29" t="s">
        <v>50</v>
      </c>
      <c r="AA714" s="29" t="s">
        <v>50</v>
      </c>
      <c r="AB714" s="29" t="s">
        <v>50</v>
      </c>
      <c r="AC714" s="29" t="s">
        <v>50</v>
      </c>
      <c r="AD714" s="29" t="s">
        <v>50</v>
      </c>
      <c r="AE714" s="29" t="s">
        <v>50</v>
      </c>
      <c r="AF714" s="29" t="s">
        <v>50</v>
      </c>
      <c r="AG714" s="29">
        <v>-2.35</v>
      </c>
      <c r="AH714" s="29">
        <v>4.34</v>
      </c>
      <c r="AI714" s="29">
        <v>0</v>
      </c>
      <c r="AJ714" s="29">
        <v>0</v>
      </c>
      <c r="AK714" s="29">
        <v>2.7870000000000002E-6</v>
      </c>
      <c r="AL714" s="29">
        <v>3.0670000000000001E-7</v>
      </c>
      <c r="AM714" s="29">
        <v>6.88</v>
      </c>
      <c r="AN714" s="29">
        <v>36</v>
      </c>
      <c r="AO714" s="29">
        <v>247.2</v>
      </c>
      <c r="AP714" s="29">
        <v>224.2</v>
      </c>
      <c r="AQ714" s="29">
        <v>233.8</v>
      </c>
      <c r="AR714" s="29">
        <v>216.6</v>
      </c>
      <c r="AS714" s="29">
        <v>263.3</v>
      </c>
      <c r="AT714" s="29">
        <v>238.7</v>
      </c>
      <c r="AU714" s="29">
        <v>241.5</v>
      </c>
      <c r="AV714" s="29">
        <v>248.7</v>
      </c>
      <c r="AW714" s="29">
        <v>254.2</v>
      </c>
      <c r="AX714" s="29">
        <v>221.7</v>
      </c>
      <c r="AY714" s="29">
        <f t="shared" si="23"/>
        <v>1.0166230697831404</v>
      </c>
      <c r="AZ714" s="29">
        <f t="shared" si="22"/>
        <v>0.78534359619098637</v>
      </c>
    </row>
    <row r="715" spans="1:52" x14ac:dyDescent="0.2">
      <c r="A715" s="47" t="s">
        <v>56</v>
      </c>
      <c r="B715" s="29" t="s">
        <v>850</v>
      </c>
      <c r="C715" s="29" t="s">
        <v>3512</v>
      </c>
      <c r="D715" s="29" t="s">
        <v>3513</v>
      </c>
      <c r="E715" s="29" t="s">
        <v>3514</v>
      </c>
      <c r="F715" s="29">
        <v>0.28132600000000002</v>
      </c>
      <c r="G715" s="29">
        <v>2.14402E-2</v>
      </c>
      <c r="H715" s="29">
        <v>1</v>
      </c>
      <c r="I715" s="29">
        <v>1</v>
      </c>
      <c r="J715" s="29">
        <v>3</v>
      </c>
      <c r="K715" s="29" t="s">
        <v>851</v>
      </c>
      <c r="L715" s="29" t="s">
        <v>3515</v>
      </c>
      <c r="M715" s="29">
        <v>0</v>
      </c>
      <c r="N715" s="29">
        <v>1474.8517300000001</v>
      </c>
      <c r="O715" s="29">
        <v>3</v>
      </c>
      <c r="P715" s="29">
        <v>1460.6</v>
      </c>
      <c r="Q715" s="29">
        <v>1381.7</v>
      </c>
      <c r="R715" s="29">
        <v>23.38</v>
      </c>
      <c r="S715" s="29">
        <v>13.32</v>
      </c>
      <c r="T715" s="29" t="s">
        <v>51</v>
      </c>
      <c r="U715" s="29" t="s">
        <v>50</v>
      </c>
      <c r="V715" s="29" t="s">
        <v>50</v>
      </c>
      <c r="W715" s="29" t="s">
        <v>50</v>
      </c>
      <c r="X715" s="29" t="s">
        <v>50</v>
      </c>
      <c r="Y715" s="29" t="s">
        <v>50</v>
      </c>
      <c r="Z715" s="29" t="s">
        <v>50</v>
      </c>
      <c r="AA715" s="29" t="s">
        <v>50</v>
      </c>
      <c r="AB715" s="29" t="s">
        <v>50</v>
      </c>
      <c r="AC715" s="29" t="s">
        <v>50</v>
      </c>
      <c r="AD715" s="29" t="s">
        <v>50</v>
      </c>
      <c r="AE715" s="29" t="s">
        <v>50</v>
      </c>
      <c r="AF715" s="29" t="s">
        <v>973</v>
      </c>
      <c r="AG715" s="29">
        <v>-0.92</v>
      </c>
      <c r="AH715" s="29" t="s">
        <v>51</v>
      </c>
      <c r="AI715" s="29">
        <v>6.6699999999999997E-3</v>
      </c>
      <c r="AJ715" s="29" t="s">
        <v>51</v>
      </c>
      <c r="AK715" s="29">
        <v>0.111</v>
      </c>
      <c r="AL715" s="29" t="s">
        <v>51</v>
      </c>
      <c r="AM715" s="29" t="s">
        <v>51</v>
      </c>
      <c r="AN715" s="29">
        <v>18</v>
      </c>
      <c r="AO715" s="29">
        <v>2086.6</v>
      </c>
      <c r="AP715" s="29">
        <v>1281.3</v>
      </c>
      <c r="AQ715" s="29">
        <v>1545.8</v>
      </c>
      <c r="AR715" s="29">
        <v>1064.4000000000001</v>
      </c>
      <c r="AS715" s="29">
        <v>1380</v>
      </c>
      <c r="AT715" s="29">
        <v>1586.6</v>
      </c>
      <c r="AU715" s="29">
        <v>1340.3</v>
      </c>
      <c r="AV715" s="29">
        <v>1098.2</v>
      </c>
      <c r="AW715" s="29">
        <v>1485.5</v>
      </c>
      <c r="AX715" s="29">
        <v>1381.7</v>
      </c>
      <c r="AY715" s="29">
        <f t="shared" si="23"/>
        <v>0.93669561435696691</v>
      </c>
      <c r="AZ715" s="29">
        <f t="shared" si="22"/>
        <v>0.61570130984262705</v>
      </c>
    </row>
    <row r="716" spans="1:52" x14ac:dyDescent="0.2">
      <c r="A716" s="47" t="s">
        <v>50</v>
      </c>
      <c r="B716" s="29" t="s">
        <v>3516</v>
      </c>
      <c r="C716" s="29" t="s">
        <v>3517</v>
      </c>
      <c r="D716" s="29" t="s">
        <v>3518</v>
      </c>
      <c r="E716" s="29" t="s">
        <v>3519</v>
      </c>
      <c r="F716" s="29">
        <v>0.106166</v>
      </c>
      <c r="G716" s="29">
        <v>7.7098399999999999E-3</v>
      </c>
      <c r="H716" s="29">
        <v>2</v>
      </c>
      <c r="I716" s="29">
        <v>4</v>
      </c>
      <c r="J716" s="29">
        <v>2</v>
      </c>
      <c r="K716" s="29" t="s">
        <v>3520</v>
      </c>
      <c r="L716" s="29" t="s">
        <v>3521</v>
      </c>
      <c r="M716" s="29">
        <v>0</v>
      </c>
      <c r="N716" s="29">
        <v>2296.34292</v>
      </c>
      <c r="O716" s="29">
        <v>0</v>
      </c>
      <c r="P716" s="29" t="s">
        <v>51</v>
      </c>
      <c r="Q716" s="29" t="s">
        <v>51</v>
      </c>
      <c r="R716" s="29" t="s">
        <v>51</v>
      </c>
      <c r="S716" s="29" t="s">
        <v>51</v>
      </c>
      <c r="T716" s="29" t="s">
        <v>982</v>
      </c>
      <c r="U716" s="29" t="s">
        <v>50</v>
      </c>
      <c r="V716" s="29" t="s">
        <v>50</v>
      </c>
      <c r="W716" s="29" t="s">
        <v>50</v>
      </c>
      <c r="X716" s="29" t="s">
        <v>50</v>
      </c>
      <c r="Y716" s="29" t="s">
        <v>50</v>
      </c>
      <c r="Z716" s="29" t="s">
        <v>50</v>
      </c>
      <c r="AA716" s="29" t="s">
        <v>50</v>
      </c>
      <c r="AB716" s="29" t="s">
        <v>50</v>
      </c>
      <c r="AC716" s="29" t="s">
        <v>50</v>
      </c>
      <c r="AD716" s="29" t="s">
        <v>50</v>
      </c>
      <c r="AE716" s="29" t="s">
        <v>50</v>
      </c>
      <c r="AF716" s="29" t="s">
        <v>56</v>
      </c>
      <c r="AG716" s="29">
        <v>-3.07</v>
      </c>
      <c r="AH716" s="29">
        <v>-3.07</v>
      </c>
      <c r="AI716" s="29">
        <v>2.3219999999999998E-3</v>
      </c>
      <c r="AJ716" s="29">
        <v>3.7400000000000003E-2</v>
      </c>
      <c r="AK716" s="29">
        <v>3.6049999999999999E-2</v>
      </c>
      <c r="AL716" s="29">
        <v>0.42230000000000001</v>
      </c>
      <c r="AM716" s="29">
        <v>2.2400000000000002</v>
      </c>
      <c r="AN716" s="29">
        <v>3</v>
      </c>
      <c r="AO716" s="29" t="s">
        <v>51</v>
      </c>
      <c r="AP716" s="29" t="s">
        <v>51</v>
      </c>
      <c r="AQ716" s="29" t="s">
        <v>51</v>
      </c>
      <c r="AR716" s="29" t="s">
        <v>51</v>
      </c>
      <c r="AS716" s="29" t="s">
        <v>51</v>
      </c>
      <c r="AT716" s="29" t="s">
        <v>51</v>
      </c>
      <c r="AU716" s="29" t="s">
        <v>51</v>
      </c>
      <c r="AV716" s="29" t="s">
        <v>51</v>
      </c>
      <c r="AW716" s="29" t="s">
        <v>51</v>
      </c>
      <c r="AX716" s="29" t="s">
        <v>51</v>
      </c>
      <c r="AY716" s="29" t="e">
        <f t="shared" si="23"/>
        <v>#DIV/0!</v>
      </c>
      <c r="AZ716" s="29" t="e">
        <f t="shared" si="22"/>
        <v>#DIV/0!</v>
      </c>
    </row>
    <row r="717" spans="1:52" x14ac:dyDescent="0.2">
      <c r="A717" s="47" t="s">
        <v>50</v>
      </c>
      <c r="B717" s="29" t="s">
        <v>3516</v>
      </c>
      <c r="C717" s="29" t="s">
        <v>3522</v>
      </c>
      <c r="D717" s="29" t="s">
        <v>3523</v>
      </c>
      <c r="E717" s="29" t="s">
        <v>3524</v>
      </c>
      <c r="F717" s="29">
        <v>2.8334399999999999E-4</v>
      </c>
      <c r="G717" s="29">
        <v>0</v>
      </c>
      <c r="H717" s="29">
        <v>2</v>
      </c>
      <c r="I717" s="29">
        <v>4</v>
      </c>
      <c r="J717" s="29">
        <v>2</v>
      </c>
      <c r="K717" s="29" t="s">
        <v>3520</v>
      </c>
      <c r="L717" s="29" t="s">
        <v>3525</v>
      </c>
      <c r="M717" s="29">
        <v>0</v>
      </c>
      <c r="N717" s="29">
        <v>2770.3377700000001</v>
      </c>
      <c r="O717" s="29">
        <v>0</v>
      </c>
      <c r="P717" s="29">
        <v>37.6</v>
      </c>
      <c r="Q717" s="29">
        <v>35.1</v>
      </c>
      <c r="R717" s="29">
        <v>15.99</v>
      </c>
      <c r="S717" s="29">
        <v>24.11</v>
      </c>
      <c r="T717" s="29" t="s">
        <v>1100</v>
      </c>
      <c r="U717" s="29" t="s">
        <v>50</v>
      </c>
      <c r="V717" s="29" t="s">
        <v>50</v>
      </c>
      <c r="W717" s="29" t="s">
        <v>50</v>
      </c>
      <c r="X717" s="29" t="s">
        <v>50</v>
      </c>
      <c r="Y717" s="29" t="s">
        <v>50</v>
      </c>
      <c r="Z717" s="29" t="s">
        <v>50</v>
      </c>
      <c r="AA717" s="29" t="s">
        <v>50</v>
      </c>
      <c r="AB717" s="29" t="s">
        <v>50</v>
      </c>
      <c r="AC717" s="29" t="s">
        <v>50</v>
      </c>
      <c r="AD717" s="29" t="s">
        <v>50</v>
      </c>
      <c r="AE717" s="29" t="s">
        <v>50</v>
      </c>
      <c r="AF717" s="29" t="s">
        <v>50</v>
      </c>
      <c r="AG717" s="29">
        <v>-2.71</v>
      </c>
      <c r="AH717" s="29">
        <v>-2.71</v>
      </c>
      <c r="AI717" s="29">
        <v>0</v>
      </c>
      <c r="AJ717" s="29">
        <v>1.1960000000000001E-5</v>
      </c>
      <c r="AK717" s="29">
        <v>4.7849999999999998E-5</v>
      </c>
      <c r="AL717" s="29">
        <v>2.901E-4</v>
      </c>
      <c r="AM717" s="29">
        <v>4.34</v>
      </c>
      <c r="AN717" s="29">
        <v>25</v>
      </c>
      <c r="AO717" s="29">
        <v>39.299999999999997</v>
      </c>
      <c r="AP717" s="29">
        <v>41.1</v>
      </c>
      <c r="AQ717" s="29">
        <v>41.5</v>
      </c>
      <c r="AR717" s="29">
        <v>26.5</v>
      </c>
      <c r="AS717" s="29">
        <v>35.9</v>
      </c>
      <c r="AT717" s="29">
        <v>51.4</v>
      </c>
      <c r="AU717" s="29">
        <v>26.7</v>
      </c>
      <c r="AV717" s="29">
        <v>38.4</v>
      </c>
      <c r="AW717" s="29">
        <v>35.1</v>
      </c>
      <c r="AX717" s="29">
        <v>35</v>
      </c>
      <c r="AY717" s="29">
        <f t="shared" si="23"/>
        <v>1.0124796527400977</v>
      </c>
      <c r="AZ717" s="29">
        <f t="shared" si="22"/>
        <v>0.9263499610644923</v>
      </c>
    </row>
    <row r="718" spans="1:52" x14ac:dyDescent="0.2">
      <c r="A718" s="47" t="s">
        <v>56</v>
      </c>
      <c r="B718" s="29" t="s">
        <v>3526</v>
      </c>
      <c r="C718" s="29" t="s">
        <v>3527</v>
      </c>
      <c r="D718" s="29" t="s">
        <v>3528</v>
      </c>
      <c r="E718" s="29" t="s">
        <v>3529</v>
      </c>
      <c r="F718" s="29">
        <v>0.23552799999999999</v>
      </c>
      <c r="G718" s="29">
        <v>1.7593999999999999E-2</v>
      </c>
      <c r="H718" s="29">
        <v>3</v>
      </c>
      <c r="I718" s="29">
        <v>6</v>
      </c>
      <c r="J718" s="29">
        <v>3</v>
      </c>
      <c r="K718" s="29" t="s">
        <v>3530</v>
      </c>
      <c r="L718" s="29" t="s">
        <v>3531</v>
      </c>
      <c r="M718" s="29">
        <v>0</v>
      </c>
      <c r="N718" s="29">
        <v>2332.2258999999999</v>
      </c>
      <c r="O718" s="29">
        <v>0</v>
      </c>
      <c r="P718" s="29">
        <v>378.3</v>
      </c>
      <c r="Q718" s="29">
        <v>326.39999999999998</v>
      </c>
      <c r="R718" s="29">
        <v>15.03</v>
      </c>
      <c r="S718" s="29">
        <v>13.64</v>
      </c>
      <c r="T718" s="29" t="s">
        <v>1100</v>
      </c>
      <c r="U718" s="29" t="s">
        <v>50</v>
      </c>
      <c r="V718" s="29" t="s">
        <v>50</v>
      </c>
      <c r="W718" s="29" t="s">
        <v>50</v>
      </c>
      <c r="X718" s="29" t="s">
        <v>50</v>
      </c>
      <c r="Y718" s="29" t="s">
        <v>50</v>
      </c>
      <c r="Z718" s="29" t="s">
        <v>50</v>
      </c>
      <c r="AA718" s="29" t="s">
        <v>50</v>
      </c>
      <c r="AB718" s="29" t="s">
        <v>50</v>
      </c>
      <c r="AC718" s="29" t="s">
        <v>50</v>
      </c>
      <c r="AD718" s="29" t="s">
        <v>50</v>
      </c>
      <c r="AE718" s="29" t="s">
        <v>56</v>
      </c>
      <c r="AF718" s="29" t="s">
        <v>50</v>
      </c>
      <c r="AG718" s="29">
        <v>-0.43</v>
      </c>
      <c r="AH718" s="29">
        <v>1.81</v>
      </c>
      <c r="AI718" s="29">
        <v>4.8219999999999999E-2</v>
      </c>
      <c r="AJ718" s="29">
        <v>5.4640000000000001E-3</v>
      </c>
      <c r="AK718" s="29">
        <v>0.49519999999999997</v>
      </c>
      <c r="AL718" s="29">
        <v>7.9049999999999995E-2</v>
      </c>
      <c r="AM718" s="29">
        <v>2.63</v>
      </c>
      <c r="AN718" s="29">
        <v>5</v>
      </c>
      <c r="AO718" s="29">
        <v>394.1</v>
      </c>
      <c r="AP718" s="29">
        <v>287.10000000000002</v>
      </c>
      <c r="AQ718" s="29">
        <v>363.1</v>
      </c>
      <c r="AR718" s="29">
        <v>407.2</v>
      </c>
      <c r="AS718" s="29">
        <v>455.6</v>
      </c>
      <c r="AT718" s="29">
        <v>255.1</v>
      </c>
      <c r="AU718" s="29">
        <v>362.8</v>
      </c>
      <c r="AV718" s="29">
        <v>358.4</v>
      </c>
      <c r="AW718" s="29">
        <v>307.10000000000002</v>
      </c>
      <c r="AX718" s="29">
        <v>326.39999999999998</v>
      </c>
      <c r="AY718" s="29">
        <f t="shared" si="23"/>
        <v>0.84410885637879496</v>
      </c>
      <c r="AZ718" s="29">
        <f t="shared" si="22"/>
        <v>0.22333593573716531</v>
      </c>
    </row>
    <row r="719" spans="1:52" x14ac:dyDescent="0.2">
      <c r="A719" s="47" t="s">
        <v>56</v>
      </c>
      <c r="B719" s="29" t="s">
        <v>853</v>
      </c>
      <c r="C719" s="29" t="s">
        <v>3532</v>
      </c>
      <c r="D719" s="29" t="s">
        <v>1170</v>
      </c>
      <c r="E719" s="29" t="s">
        <v>3533</v>
      </c>
      <c r="F719" s="29">
        <v>0.33992699999999998</v>
      </c>
      <c r="G719" s="29">
        <v>2.72494E-2</v>
      </c>
      <c r="H719" s="29">
        <v>1</v>
      </c>
      <c r="I719" s="29">
        <v>1</v>
      </c>
      <c r="J719" s="29">
        <v>1</v>
      </c>
      <c r="K719" s="29" t="s">
        <v>852</v>
      </c>
      <c r="L719" s="29" t="s">
        <v>3534</v>
      </c>
      <c r="M719" s="29">
        <v>0</v>
      </c>
      <c r="N719" s="29">
        <v>1087.5944999999999</v>
      </c>
      <c r="O719" s="29">
        <v>0</v>
      </c>
      <c r="P719" s="29">
        <v>132.9</v>
      </c>
      <c r="Q719" s="29">
        <v>131.19999999999999</v>
      </c>
      <c r="R719" s="29">
        <v>12.68</v>
      </c>
      <c r="S719" s="29">
        <v>12.58</v>
      </c>
      <c r="T719" s="29" t="s">
        <v>51</v>
      </c>
      <c r="U719" s="29" t="s">
        <v>50</v>
      </c>
      <c r="V719" s="29" t="s">
        <v>50</v>
      </c>
      <c r="W719" s="29" t="s">
        <v>50</v>
      </c>
      <c r="X719" s="29" t="s">
        <v>50</v>
      </c>
      <c r="Y719" s="29" t="s">
        <v>50</v>
      </c>
      <c r="Z719" s="29" t="s">
        <v>50</v>
      </c>
      <c r="AA719" s="29" t="s">
        <v>50</v>
      </c>
      <c r="AB719" s="29" t="s">
        <v>50</v>
      </c>
      <c r="AC719" s="29" t="s">
        <v>50</v>
      </c>
      <c r="AD719" s="29" t="s">
        <v>50</v>
      </c>
      <c r="AE719" s="29" t="s">
        <v>50</v>
      </c>
      <c r="AF719" s="29" t="s">
        <v>973</v>
      </c>
      <c r="AG719" s="29">
        <v>-0.33</v>
      </c>
      <c r="AH719" s="29" t="s">
        <v>51</v>
      </c>
      <c r="AI719" s="29">
        <v>8.7250000000000001E-3</v>
      </c>
      <c r="AJ719" s="29" t="s">
        <v>51</v>
      </c>
      <c r="AK719" s="29">
        <v>0.1381</v>
      </c>
      <c r="AL719" s="29" t="s">
        <v>51</v>
      </c>
      <c r="AM719" s="29" t="s">
        <v>51</v>
      </c>
      <c r="AN719" s="29">
        <v>16</v>
      </c>
      <c r="AO719" s="29">
        <v>148.9</v>
      </c>
      <c r="AP719" s="29">
        <v>139.6</v>
      </c>
      <c r="AQ719" s="29">
        <v>110.3</v>
      </c>
      <c r="AR719" s="29">
        <v>138</v>
      </c>
      <c r="AS719" s="29">
        <v>127.9</v>
      </c>
      <c r="AT719" s="29">
        <v>143.69999999999999</v>
      </c>
      <c r="AU719" s="29">
        <v>152.30000000000001</v>
      </c>
      <c r="AV719" s="29">
        <v>126.4</v>
      </c>
      <c r="AW719" s="29">
        <v>109</v>
      </c>
      <c r="AX719" s="29">
        <v>131.19999999999999</v>
      </c>
      <c r="AY719" s="29">
        <f t="shared" si="23"/>
        <v>0.99684068000601767</v>
      </c>
      <c r="AZ719" s="29">
        <f t="shared" si="22"/>
        <v>0.96092933209233578</v>
      </c>
    </row>
    <row r="720" spans="1:52" x14ac:dyDescent="0.2">
      <c r="A720" s="47" t="s">
        <v>50</v>
      </c>
      <c r="B720" s="29" t="s">
        <v>855</v>
      </c>
      <c r="C720" s="29" t="s">
        <v>3535</v>
      </c>
      <c r="D720" s="29" t="s">
        <v>3536</v>
      </c>
      <c r="E720" s="29" t="s">
        <v>3537</v>
      </c>
      <c r="F720" s="29">
        <v>5.9581299999999997E-2</v>
      </c>
      <c r="G720" s="29">
        <v>4.4104000000000001E-3</v>
      </c>
      <c r="H720" s="29">
        <v>1</v>
      </c>
      <c r="I720" s="29">
        <v>6</v>
      </c>
      <c r="J720" s="29">
        <v>1</v>
      </c>
      <c r="K720" s="29" t="s">
        <v>854</v>
      </c>
      <c r="L720" s="29" t="s">
        <v>3538</v>
      </c>
      <c r="M720" s="29">
        <v>0</v>
      </c>
      <c r="N720" s="29">
        <v>1718.96722</v>
      </c>
      <c r="O720" s="29">
        <v>0</v>
      </c>
      <c r="P720" s="29" t="s">
        <v>51</v>
      </c>
      <c r="Q720" s="29" t="s">
        <v>51</v>
      </c>
      <c r="R720" s="29" t="s">
        <v>51</v>
      </c>
      <c r="S720" s="29" t="s">
        <v>51</v>
      </c>
      <c r="T720" s="29" t="s">
        <v>982</v>
      </c>
      <c r="U720" s="29" t="s">
        <v>50</v>
      </c>
      <c r="V720" s="29" t="s">
        <v>50</v>
      </c>
      <c r="W720" s="29" t="s">
        <v>50</v>
      </c>
      <c r="X720" s="29" t="s">
        <v>50</v>
      </c>
      <c r="Y720" s="29" t="s">
        <v>50</v>
      </c>
      <c r="Z720" s="29" t="s">
        <v>50</v>
      </c>
      <c r="AA720" s="29" t="s">
        <v>50</v>
      </c>
      <c r="AB720" s="29" t="s">
        <v>50</v>
      </c>
      <c r="AC720" s="29" t="s">
        <v>50</v>
      </c>
      <c r="AD720" s="29" t="s">
        <v>50</v>
      </c>
      <c r="AE720" s="29" t="s">
        <v>973</v>
      </c>
      <c r="AF720" s="29" t="s">
        <v>50</v>
      </c>
      <c r="AG720" s="29" t="s">
        <v>51</v>
      </c>
      <c r="AH720" s="29">
        <v>-0.7</v>
      </c>
      <c r="AI720" s="29" t="s">
        <v>51</v>
      </c>
      <c r="AJ720" s="29">
        <v>9.7340000000000002E-4</v>
      </c>
      <c r="AK720" s="29" t="s">
        <v>51</v>
      </c>
      <c r="AL720" s="29">
        <v>1.375E-2</v>
      </c>
      <c r="AM720" s="29">
        <v>1.55</v>
      </c>
      <c r="AN720" s="29" t="s">
        <v>51</v>
      </c>
      <c r="AO720" s="29" t="s">
        <v>51</v>
      </c>
      <c r="AP720" s="29" t="s">
        <v>51</v>
      </c>
      <c r="AQ720" s="29" t="s">
        <v>51</v>
      </c>
      <c r="AR720" s="29" t="s">
        <v>51</v>
      </c>
      <c r="AS720" s="29" t="s">
        <v>51</v>
      </c>
      <c r="AT720" s="29" t="s">
        <v>51</v>
      </c>
      <c r="AU720" s="29" t="s">
        <v>51</v>
      </c>
      <c r="AV720" s="29" t="s">
        <v>51</v>
      </c>
      <c r="AW720" s="29" t="s">
        <v>51</v>
      </c>
      <c r="AX720" s="29" t="s">
        <v>51</v>
      </c>
      <c r="AY720" s="29" t="e">
        <f t="shared" si="23"/>
        <v>#DIV/0!</v>
      </c>
      <c r="AZ720" s="29" t="e">
        <f t="shared" si="22"/>
        <v>#DIV/0!</v>
      </c>
    </row>
    <row r="721" spans="1:52" x14ac:dyDescent="0.2">
      <c r="A721" s="47" t="s">
        <v>50</v>
      </c>
      <c r="B721" s="29" t="s">
        <v>857</v>
      </c>
      <c r="C721" s="29" t="s">
        <v>3539</v>
      </c>
      <c r="D721" s="29" t="s">
        <v>1034</v>
      </c>
      <c r="E721" s="29" t="s">
        <v>3540</v>
      </c>
      <c r="F721" s="29">
        <v>0.117912</v>
      </c>
      <c r="G721" s="29">
        <v>8.5178100000000007E-3</v>
      </c>
      <c r="H721" s="29">
        <v>1</v>
      </c>
      <c r="I721" s="29">
        <v>2</v>
      </c>
      <c r="J721" s="29">
        <v>1</v>
      </c>
      <c r="K721" s="29" t="s">
        <v>856</v>
      </c>
      <c r="L721" s="29" t="s">
        <v>3541</v>
      </c>
      <c r="M721" s="29">
        <v>0</v>
      </c>
      <c r="N721" s="29">
        <v>974.54683</v>
      </c>
      <c r="O721" s="29">
        <v>0</v>
      </c>
      <c r="P721" s="29">
        <v>391.6</v>
      </c>
      <c r="Q721" s="29">
        <v>396.4</v>
      </c>
      <c r="R721" s="29">
        <v>10.91</v>
      </c>
      <c r="S721" s="29">
        <v>13.25</v>
      </c>
      <c r="T721" s="29" t="s">
        <v>51</v>
      </c>
      <c r="U721" s="29" t="s">
        <v>50</v>
      </c>
      <c r="V721" s="29" t="s">
        <v>50</v>
      </c>
      <c r="W721" s="29" t="s">
        <v>50</v>
      </c>
      <c r="X721" s="29" t="s">
        <v>50</v>
      </c>
      <c r="Y721" s="29" t="s">
        <v>50</v>
      </c>
      <c r="Z721" s="29" t="s">
        <v>50</v>
      </c>
      <c r="AA721" s="29" t="s">
        <v>50</v>
      </c>
      <c r="AB721" s="29" t="s">
        <v>50</v>
      </c>
      <c r="AC721" s="29" t="s">
        <v>50</v>
      </c>
      <c r="AD721" s="29" t="s">
        <v>50</v>
      </c>
      <c r="AE721" s="29" t="s">
        <v>973</v>
      </c>
      <c r="AF721" s="29" t="s">
        <v>50</v>
      </c>
      <c r="AG721" s="29" t="s">
        <v>51</v>
      </c>
      <c r="AH721" s="29">
        <v>-1.34</v>
      </c>
      <c r="AI721" s="29" t="s">
        <v>51</v>
      </c>
      <c r="AJ721" s="29">
        <v>2.447E-3</v>
      </c>
      <c r="AK721" s="29" t="s">
        <v>51</v>
      </c>
      <c r="AL721" s="29">
        <v>3.193E-2</v>
      </c>
      <c r="AM721" s="29">
        <v>2.3199999999999998</v>
      </c>
      <c r="AN721" s="29" t="s">
        <v>51</v>
      </c>
      <c r="AO721" s="29">
        <v>381.8</v>
      </c>
      <c r="AP721" s="29">
        <v>314.89999999999998</v>
      </c>
      <c r="AQ721" s="29">
        <v>369.7</v>
      </c>
      <c r="AR721" s="29">
        <v>438.6</v>
      </c>
      <c r="AS721" s="29">
        <v>408.5</v>
      </c>
      <c r="AT721" s="29">
        <v>298.2</v>
      </c>
      <c r="AU721" s="29">
        <v>378.4</v>
      </c>
      <c r="AV721" s="29">
        <v>410.8</v>
      </c>
      <c r="AW721" s="29">
        <v>396.4</v>
      </c>
      <c r="AX721" s="29">
        <v>429.1</v>
      </c>
      <c r="AY721" s="29">
        <f t="shared" si="23"/>
        <v>0.99968643846354832</v>
      </c>
      <c r="AZ721" s="29">
        <f t="shared" si="22"/>
        <v>0.99670438741044465</v>
      </c>
    </row>
    <row r="722" spans="1:52" x14ac:dyDescent="0.2">
      <c r="A722" s="47" t="s">
        <v>56</v>
      </c>
      <c r="B722" s="29" t="s">
        <v>859</v>
      </c>
      <c r="C722" s="29" t="s">
        <v>3542</v>
      </c>
      <c r="D722" s="29" t="s">
        <v>3543</v>
      </c>
      <c r="E722" s="29" t="s">
        <v>3544</v>
      </c>
      <c r="F722" s="29">
        <v>0.35087699999999999</v>
      </c>
      <c r="G722" s="29">
        <v>2.8627300000000001E-2</v>
      </c>
      <c r="H722" s="29">
        <v>1</v>
      </c>
      <c r="I722" s="29">
        <v>1</v>
      </c>
      <c r="J722" s="29">
        <v>1</v>
      </c>
      <c r="K722" s="29" t="s">
        <v>858</v>
      </c>
      <c r="L722" s="29" t="s">
        <v>3545</v>
      </c>
      <c r="M722" s="29">
        <v>0</v>
      </c>
      <c r="N722" s="29">
        <v>2208.1986299999999</v>
      </c>
      <c r="O722" s="29">
        <v>0</v>
      </c>
      <c r="P722" s="29">
        <v>80.599999999999994</v>
      </c>
      <c r="Q722" s="29">
        <v>79.400000000000006</v>
      </c>
      <c r="R722" s="29">
        <v>5.75</v>
      </c>
      <c r="S722" s="29">
        <v>8.84</v>
      </c>
      <c r="T722" s="29" t="s">
        <v>51</v>
      </c>
      <c r="U722" s="29" t="s">
        <v>50</v>
      </c>
      <c r="V722" s="29" t="s">
        <v>50</v>
      </c>
      <c r="W722" s="29" t="s">
        <v>50</v>
      </c>
      <c r="X722" s="29" t="s">
        <v>50</v>
      </c>
      <c r="Y722" s="29" t="s">
        <v>50</v>
      </c>
      <c r="Z722" s="29" t="s">
        <v>50</v>
      </c>
      <c r="AA722" s="29" t="s">
        <v>50</v>
      </c>
      <c r="AB722" s="29" t="s">
        <v>50</v>
      </c>
      <c r="AC722" s="29" t="s">
        <v>50</v>
      </c>
      <c r="AD722" s="29" t="s">
        <v>50</v>
      </c>
      <c r="AE722" s="29" t="s">
        <v>973</v>
      </c>
      <c r="AF722" s="29" t="s">
        <v>50</v>
      </c>
      <c r="AG722" s="29" t="s">
        <v>51</v>
      </c>
      <c r="AH722" s="29">
        <v>6.08</v>
      </c>
      <c r="AI722" s="29" t="s">
        <v>51</v>
      </c>
      <c r="AJ722" s="29">
        <v>9.018E-3</v>
      </c>
      <c r="AK722" s="29" t="s">
        <v>51</v>
      </c>
      <c r="AL722" s="29">
        <v>0.13800000000000001</v>
      </c>
      <c r="AM722" s="29">
        <v>3.62</v>
      </c>
      <c r="AN722" s="29" t="s">
        <v>51</v>
      </c>
      <c r="AO722" s="29">
        <v>80.099999999999994</v>
      </c>
      <c r="AP722" s="29">
        <v>75.5</v>
      </c>
      <c r="AQ722" s="29">
        <v>85.3</v>
      </c>
      <c r="AR722" s="29">
        <v>75.3</v>
      </c>
      <c r="AS722" s="29">
        <v>81</v>
      </c>
      <c r="AT722" s="29">
        <v>81.7</v>
      </c>
      <c r="AU722" s="29">
        <v>78.2</v>
      </c>
      <c r="AV722" s="29">
        <v>79.400000000000006</v>
      </c>
      <c r="AW722" s="29">
        <v>73.7</v>
      </c>
      <c r="AX722" s="29">
        <v>92.9</v>
      </c>
      <c r="AY722" s="29">
        <f t="shared" si="23"/>
        <v>1.0219033232628398</v>
      </c>
      <c r="AZ722" s="29">
        <f t="shared" si="22"/>
        <v>0.58664164580837275</v>
      </c>
    </row>
    <row r="723" spans="1:52" x14ac:dyDescent="0.2">
      <c r="A723" s="47" t="s">
        <v>50</v>
      </c>
      <c r="B723" s="29" t="s">
        <v>861</v>
      </c>
      <c r="C723" s="29" t="s">
        <v>3546</v>
      </c>
      <c r="D723" s="29" t="s">
        <v>3547</v>
      </c>
      <c r="E723" s="29" t="s">
        <v>3548</v>
      </c>
      <c r="F723" s="29">
        <v>0.12271799999999999</v>
      </c>
      <c r="G723" s="29">
        <v>8.8708299999999997E-3</v>
      </c>
      <c r="H723" s="29">
        <v>1</v>
      </c>
      <c r="I723" s="29">
        <v>1</v>
      </c>
      <c r="J723" s="29">
        <v>1</v>
      </c>
      <c r="K723" s="29" t="s">
        <v>860</v>
      </c>
      <c r="L723" s="29" t="s">
        <v>3549</v>
      </c>
      <c r="M723" s="29">
        <v>0</v>
      </c>
      <c r="N723" s="29">
        <v>2015.12473</v>
      </c>
      <c r="O723" s="29">
        <v>0</v>
      </c>
      <c r="P723" s="29" t="s">
        <v>51</v>
      </c>
      <c r="Q723" s="29" t="s">
        <v>51</v>
      </c>
      <c r="R723" s="29" t="s">
        <v>51</v>
      </c>
      <c r="S723" s="29" t="s">
        <v>51</v>
      </c>
      <c r="T723" s="29" t="s">
        <v>982</v>
      </c>
      <c r="U723" s="29" t="s">
        <v>50</v>
      </c>
      <c r="V723" s="29" t="s">
        <v>50</v>
      </c>
      <c r="W723" s="29" t="s">
        <v>50</v>
      </c>
      <c r="X723" s="29" t="s">
        <v>50</v>
      </c>
      <c r="Y723" s="29" t="s">
        <v>50</v>
      </c>
      <c r="Z723" s="29" t="s">
        <v>50</v>
      </c>
      <c r="AA723" s="29" t="s">
        <v>50</v>
      </c>
      <c r="AB723" s="29" t="s">
        <v>50</v>
      </c>
      <c r="AC723" s="29" t="s">
        <v>50</v>
      </c>
      <c r="AD723" s="29" t="s">
        <v>50</v>
      </c>
      <c r="AE723" s="29" t="s">
        <v>973</v>
      </c>
      <c r="AF723" s="29" t="s">
        <v>50</v>
      </c>
      <c r="AG723" s="29" t="s">
        <v>51</v>
      </c>
      <c r="AH723" s="29">
        <v>0.91</v>
      </c>
      <c r="AI723" s="29" t="s">
        <v>51</v>
      </c>
      <c r="AJ723" s="29">
        <v>2.594E-3</v>
      </c>
      <c r="AK723" s="29" t="s">
        <v>51</v>
      </c>
      <c r="AL723" s="29">
        <v>3.3790000000000001E-2</v>
      </c>
      <c r="AM723" s="29">
        <v>2.95</v>
      </c>
      <c r="AN723" s="29" t="s">
        <v>51</v>
      </c>
      <c r="AO723" s="29" t="s">
        <v>51</v>
      </c>
      <c r="AP723" s="29" t="s">
        <v>51</v>
      </c>
      <c r="AQ723" s="29" t="s">
        <v>51</v>
      </c>
      <c r="AR723" s="29" t="s">
        <v>51</v>
      </c>
      <c r="AS723" s="29" t="s">
        <v>51</v>
      </c>
      <c r="AT723" s="29" t="s">
        <v>51</v>
      </c>
      <c r="AU723" s="29" t="s">
        <v>51</v>
      </c>
      <c r="AV723" s="29" t="s">
        <v>51</v>
      </c>
      <c r="AW723" s="29" t="s">
        <v>51</v>
      </c>
      <c r="AX723" s="29" t="s">
        <v>51</v>
      </c>
      <c r="AY723" s="29" t="e">
        <f t="shared" si="23"/>
        <v>#DIV/0!</v>
      </c>
      <c r="AZ723" s="29" t="e">
        <f t="shared" si="22"/>
        <v>#DIV/0!</v>
      </c>
    </row>
    <row r="724" spans="1:52" x14ac:dyDescent="0.2">
      <c r="A724" s="47" t="s">
        <v>56</v>
      </c>
      <c r="B724" s="29" t="s">
        <v>861</v>
      </c>
      <c r="C724" s="29" t="s">
        <v>3550</v>
      </c>
      <c r="D724" s="29" t="s">
        <v>3551</v>
      </c>
      <c r="E724" s="29" t="s">
        <v>3552</v>
      </c>
      <c r="F724" s="29">
        <v>0.189971</v>
      </c>
      <c r="G724" s="29">
        <v>1.3567900000000001E-2</v>
      </c>
      <c r="H724" s="29">
        <v>1</v>
      </c>
      <c r="I724" s="29">
        <v>1</v>
      </c>
      <c r="J724" s="29">
        <v>1</v>
      </c>
      <c r="K724" s="29" t="s">
        <v>860</v>
      </c>
      <c r="L724" s="29" t="s">
        <v>3553</v>
      </c>
      <c r="M724" s="29">
        <v>0</v>
      </c>
      <c r="N724" s="29">
        <v>2398.2728499999998</v>
      </c>
      <c r="O724" s="29">
        <v>0</v>
      </c>
      <c r="P724" s="29">
        <v>13</v>
      </c>
      <c r="Q724" s="29">
        <v>10.7</v>
      </c>
      <c r="R724" s="29">
        <v>19.010000000000002</v>
      </c>
      <c r="S724" s="29">
        <v>16.850000000000001</v>
      </c>
      <c r="T724" s="29" t="s">
        <v>51</v>
      </c>
      <c r="U724" s="29" t="s">
        <v>50</v>
      </c>
      <c r="V724" s="29" t="s">
        <v>50</v>
      </c>
      <c r="W724" s="29" t="s">
        <v>50</v>
      </c>
      <c r="X724" s="29" t="s">
        <v>50</v>
      </c>
      <c r="Y724" s="29" t="s">
        <v>50</v>
      </c>
      <c r="Z724" s="29" t="s">
        <v>50</v>
      </c>
      <c r="AA724" s="29" t="s">
        <v>50</v>
      </c>
      <c r="AB724" s="29" t="s">
        <v>50</v>
      </c>
      <c r="AC724" s="29" t="s">
        <v>50</v>
      </c>
      <c r="AD724" s="29" t="s">
        <v>50</v>
      </c>
      <c r="AE724" s="29" t="s">
        <v>973</v>
      </c>
      <c r="AF724" s="29" t="s">
        <v>50</v>
      </c>
      <c r="AG724" s="29" t="s">
        <v>51</v>
      </c>
      <c r="AH724" s="29">
        <v>-0.8</v>
      </c>
      <c r="AI724" s="29" t="s">
        <v>51</v>
      </c>
      <c r="AJ724" s="29">
        <v>4.2370000000000003E-3</v>
      </c>
      <c r="AK724" s="29" t="s">
        <v>51</v>
      </c>
      <c r="AL724" s="29">
        <v>5.9330000000000001E-2</v>
      </c>
      <c r="AM724" s="29">
        <v>1.78</v>
      </c>
      <c r="AN724" s="29" t="s">
        <v>51</v>
      </c>
      <c r="AO724" s="29">
        <v>13.9</v>
      </c>
      <c r="AP724" s="29">
        <v>12.8</v>
      </c>
      <c r="AQ724" s="29">
        <v>14</v>
      </c>
      <c r="AR724" s="29">
        <v>7.7</v>
      </c>
      <c r="AS724" s="29">
        <v>13.3</v>
      </c>
      <c r="AT724" s="29">
        <v>15</v>
      </c>
      <c r="AU724" s="29">
        <v>10.1</v>
      </c>
      <c r="AV724" s="29">
        <v>10.6</v>
      </c>
      <c r="AW724" s="29">
        <v>11.9</v>
      </c>
      <c r="AX724" s="29">
        <v>10.7</v>
      </c>
      <c r="AY724" s="29">
        <f t="shared" si="23"/>
        <v>0.94489465153970831</v>
      </c>
      <c r="AZ724" s="29">
        <f t="shared" si="22"/>
        <v>0.66387067440398217</v>
      </c>
    </row>
    <row r="725" spans="1:52" x14ac:dyDescent="0.2">
      <c r="A725" s="47" t="s">
        <v>50</v>
      </c>
      <c r="B725" s="29" t="s">
        <v>861</v>
      </c>
      <c r="C725" s="29" t="s">
        <v>3554</v>
      </c>
      <c r="D725" s="29" t="s">
        <v>3555</v>
      </c>
      <c r="E725" s="29" t="s">
        <v>3556</v>
      </c>
      <c r="F725" s="29">
        <v>1.8102799999999999E-5</v>
      </c>
      <c r="G725" s="29">
        <v>0</v>
      </c>
      <c r="H725" s="29">
        <v>1</v>
      </c>
      <c r="I725" s="29">
        <v>1</v>
      </c>
      <c r="J725" s="29">
        <v>4</v>
      </c>
      <c r="K725" s="29" t="s">
        <v>860</v>
      </c>
      <c r="L725" s="29" t="s">
        <v>3557</v>
      </c>
      <c r="M725" s="29">
        <v>0</v>
      </c>
      <c r="N725" s="29">
        <v>3466.4628400000001</v>
      </c>
      <c r="O725" s="29">
        <v>0</v>
      </c>
      <c r="P725" s="29">
        <v>76.2</v>
      </c>
      <c r="Q725" s="29">
        <v>77.599999999999994</v>
      </c>
      <c r="R725" s="29">
        <v>11.78</v>
      </c>
      <c r="S725" s="29">
        <v>5.45</v>
      </c>
      <c r="T725" s="29" t="s">
        <v>51</v>
      </c>
      <c r="U725" s="29" t="s">
        <v>50</v>
      </c>
      <c r="V725" s="29" t="s">
        <v>50</v>
      </c>
      <c r="W725" s="29" t="s">
        <v>50</v>
      </c>
      <c r="X725" s="29" t="s">
        <v>50</v>
      </c>
      <c r="Y725" s="29" t="s">
        <v>50</v>
      </c>
      <c r="Z725" s="29" t="s">
        <v>50</v>
      </c>
      <c r="AA725" s="29" t="s">
        <v>50</v>
      </c>
      <c r="AB725" s="29" t="s">
        <v>50</v>
      </c>
      <c r="AC725" s="29" t="s">
        <v>50</v>
      </c>
      <c r="AD725" s="29" t="s">
        <v>50</v>
      </c>
      <c r="AE725" s="29" t="s">
        <v>50</v>
      </c>
      <c r="AF725" s="29" t="s">
        <v>50</v>
      </c>
      <c r="AG725" s="29">
        <v>13.12</v>
      </c>
      <c r="AH725" s="29">
        <v>13.12</v>
      </c>
      <c r="AI725" s="29">
        <v>0</v>
      </c>
      <c r="AJ725" s="29">
        <v>2.3280000000000001E-5</v>
      </c>
      <c r="AK725" s="29">
        <v>2.199E-6</v>
      </c>
      <c r="AL725" s="29">
        <v>4.4739999999999998E-4</v>
      </c>
      <c r="AM725" s="29">
        <v>3.46</v>
      </c>
      <c r="AN725" s="29">
        <v>12</v>
      </c>
      <c r="AO725" s="29">
        <v>89.4</v>
      </c>
      <c r="AP725" s="29">
        <v>70.900000000000006</v>
      </c>
      <c r="AQ725" s="29">
        <v>77.5</v>
      </c>
      <c r="AR725" s="29">
        <v>75.5</v>
      </c>
      <c r="AS725" s="29">
        <v>62.3</v>
      </c>
      <c r="AT725" s="29">
        <v>83.8</v>
      </c>
      <c r="AU725" s="29">
        <v>82</v>
      </c>
      <c r="AV725" s="29">
        <v>77.599999999999994</v>
      </c>
      <c r="AW725" s="29">
        <v>73</v>
      </c>
      <c r="AX725" s="29">
        <v>77</v>
      </c>
      <c r="AY725" s="29">
        <f t="shared" si="23"/>
        <v>1.0473908413205537</v>
      </c>
      <c r="AZ725" s="29">
        <f t="shared" si="22"/>
        <v>0.41942921974256653</v>
      </c>
    </row>
    <row r="726" spans="1:52" x14ac:dyDescent="0.2">
      <c r="A726" s="47" t="s">
        <v>50</v>
      </c>
      <c r="B726" s="29" t="s">
        <v>861</v>
      </c>
      <c r="C726" s="29" t="s">
        <v>3558</v>
      </c>
      <c r="D726" s="29" t="s">
        <v>3559</v>
      </c>
      <c r="E726" s="29" t="s">
        <v>3560</v>
      </c>
      <c r="F726" s="29">
        <v>6.3462499999999996E-6</v>
      </c>
      <c r="G726" s="29">
        <v>0</v>
      </c>
      <c r="H726" s="29">
        <v>1</v>
      </c>
      <c r="I726" s="29">
        <v>1</v>
      </c>
      <c r="J726" s="29">
        <v>4</v>
      </c>
      <c r="K726" s="29" t="s">
        <v>860</v>
      </c>
      <c r="L726" s="29" t="s">
        <v>3561</v>
      </c>
      <c r="M726" s="29">
        <v>0</v>
      </c>
      <c r="N726" s="29">
        <v>2816.4969799999999</v>
      </c>
      <c r="O726" s="29">
        <v>0</v>
      </c>
      <c r="P726" s="29">
        <v>117.8</v>
      </c>
      <c r="Q726" s="29">
        <v>118.9</v>
      </c>
      <c r="R726" s="29">
        <v>5.09</v>
      </c>
      <c r="S726" s="29">
        <v>3.63</v>
      </c>
      <c r="T726" s="29" t="s">
        <v>51</v>
      </c>
      <c r="U726" s="29" t="s">
        <v>50</v>
      </c>
      <c r="V726" s="29" t="s">
        <v>50</v>
      </c>
      <c r="W726" s="29" t="s">
        <v>50</v>
      </c>
      <c r="X726" s="29" t="s">
        <v>50</v>
      </c>
      <c r="Y726" s="29" t="s">
        <v>50</v>
      </c>
      <c r="Z726" s="29" t="s">
        <v>50</v>
      </c>
      <c r="AA726" s="29" t="s">
        <v>50</v>
      </c>
      <c r="AB726" s="29" t="s">
        <v>50</v>
      </c>
      <c r="AC726" s="29" t="s">
        <v>50</v>
      </c>
      <c r="AD726" s="29" t="s">
        <v>50</v>
      </c>
      <c r="AE726" s="29" t="s">
        <v>50</v>
      </c>
      <c r="AF726" s="29" t="s">
        <v>50</v>
      </c>
      <c r="AG726" s="29">
        <v>-3.29</v>
      </c>
      <c r="AH726" s="29">
        <v>2.52</v>
      </c>
      <c r="AI726" s="29">
        <v>0</v>
      </c>
      <c r="AJ726" s="29">
        <v>0</v>
      </c>
      <c r="AK726" s="29">
        <v>3.3170000000000002E-6</v>
      </c>
      <c r="AL726" s="29">
        <v>4.4819999999999996E-6</v>
      </c>
      <c r="AM726" s="29">
        <v>4.33</v>
      </c>
      <c r="AN726" s="29">
        <v>14</v>
      </c>
      <c r="AO726" s="29">
        <v>112.8</v>
      </c>
      <c r="AP726" s="29">
        <v>119.8</v>
      </c>
      <c r="AQ726" s="29">
        <v>121.5</v>
      </c>
      <c r="AR726" s="29">
        <v>115.9</v>
      </c>
      <c r="AS726" s="29">
        <v>108.6</v>
      </c>
      <c r="AT726" s="29">
        <v>113.6</v>
      </c>
      <c r="AU726" s="29">
        <v>123.2</v>
      </c>
      <c r="AV726" s="29">
        <v>113.2</v>
      </c>
      <c r="AW726" s="29">
        <v>118.9</v>
      </c>
      <c r="AX726" s="29">
        <v>119.7</v>
      </c>
      <c r="AY726" s="29">
        <f t="shared" si="23"/>
        <v>1.0172830971310058</v>
      </c>
      <c r="AZ726" s="29">
        <f t="shared" si="22"/>
        <v>0.5550406313063756</v>
      </c>
    </row>
    <row r="727" spans="1:52" x14ac:dyDescent="0.2">
      <c r="A727" s="47" t="s">
        <v>50</v>
      </c>
      <c r="B727" s="29" t="s">
        <v>861</v>
      </c>
      <c r="C727" s="29" t="s">
        <v>3562</v>
      </c>
      <c r="D727" s="29" t="s">
        <v>3563</v>
      </c>
      <c r="E727" s="29" t="s">
        <v>3564</v>
      </c>
      <c r="F727" s="29">
        <v>2.0070800000000001E-6</v>
      </c>
      <c r="G727" s="29">
        <v>0</v>
      </c>
      <c r="H727" s="29">
        <v>1</v>
      </c>
      <c r="I727" s="29">
        <v>1</v>
      </c>
      <c r="J727" s="29">
        <v>2</v>
      </c>
      <c r="K727" s="29" t="s">
        <v>860</v>
      </c>
      <c r="L727" s="29" t="s">
        <v>3565</v>
      </c>
      <c r="M727" s="29">
        <v>1</v>
      </c>
      <c r="N727" s="29">
        <v>3555.82276</v>
      </c>
      <c r="O727" s="29">
        <v>0</v>
      </c>
      <c r="P727" s="29">
        <v>41</v>
      </c>
      <c r="Q727" s="29">
        <v>43.9</v>
      </c>
      <c r="R727" s="29">
        <v>12.81</v>
      </c>
      <c r="S727" s="29">
        <v>15.36</v>
      </c>
      <c r="T727" s="29" t="s">
        <v>51</v>
      </c>
      <c r="U727" s="29" t="s">
        <v>50</v>
      </c>
      <c r="V727" s="29" t="s">
        <v>50</v>
      </c>
      <c r="W727" s="29" t="s">
        <v>50</v>
      </c>
      <c r="X727" s="29" t="s">
        <v>50</v>
      </c>
      <c r="Y727" s="29" t="s">
        <v>50</v>
      </c>
      <c r="Z727" s="29" t="s">
        <v>50</v>
      </c>
      <c r="AA727" s="29" t="s">
        <v>50</v>
      </c>
      <c r="AB727" s="29" t="s">
        <v>50</v>
      </c>
      <c r="AC727" s="29" t="s">
        <v>50</v>
      </c>
      <c r="AD727" s="29" t="s">
        <v>50</v>
      </c>
      <c r="AE727" s="29" t="s">
        <v>50</v>
      </c>
      <c r="AF727" s="29" t="s">
        <v>50</v>
      </c>
      <c r="AG727" s="29">
        <v>1.99</v>
      </c>
      <c r="AH727" s="29">
        <v>1.99</v>
      </c>
      <c r="AI727" s="29">
        <v>0</v>
      </c>
      <c r="AJ727" s="29">
        <v>0</v>
      </c>
      <c r="AK727" s="29">
        <v>1.867E-7</v>
      </c>
      <c r="AL727" s="29">
        <v>2.0940000000000001E-7</v>
      </c>
      <c r="AM727" s="29">
        <v>5.77</v>
      </c>
      <c r="AN727" s="29">
        <v>13</v>
      </c>
      <c r="AO727" s="29">
        <v>39.4</v>
      </c>
      <c r="AP727" s="29">
        <v>47.7</v>
      </c>
      <c r="AQ727" s="29">
        <v>42.7</v>
      </c>
      <c r="AR727" s="29">
        <v>31.8</v>
      </c>
      <c r="AS727" s="29">
        <v>41.8</v>
      </c>
      <c r="AT727" s="29">
        <v>38.1</v>
      </c>
      <c r="AU727" s="29">
        <v>46.5</v>
      </c>
      <c r="AV727" s="29">
        <v>39.700000000000003</v>
      </c>
      <c r="AW727" s="29">
        <v>43.9</v>
      </c>
      <c r="AX727" s="29">
        <v>55.4</v>
      </c>
      <c r="AY727" s="29">
        <f t="shared" si="23"/>
        <v>1.0993117010816125</v>
      </c>
      <c r="AZ727" s="29">
        <f t="shared" si="22"/>
        <v>0.32677064452003773</v>
      </c>
    </row>
    <row r="728" spans="1:52" x14ac:dyDescent="0.2">
      <c r="A728" s="47" t="s">
        <v>50</v>
      </c>
      <c r="B728" s="29" t="s">
        <v>861</v>
      </c>
      <c r="C728" s="29" t="s">
        <v>3566</v>
      </c>
      <c r="D728" s="29" t="s">
        <v>3567</v>
      </c>
      <c r="E728" s="29" t="s">
        <v>3568</v>
      </c>
      <c r="F728" s="29">
        <v>1.7160700000000001E-2</v>
      </c>
      <c r="G728" s="29">
        <v>7.9934400000000001E-4</v>
      </c>
      <c r="H728" s="29">
        <v>1</v>
      </c>
      <c r="I728" s="29">
        <v>1</v>
      </c>
      <c r="J728" s="29">
        <v>15</v>
      </c>
      <c r="K728" s="29" t="s">
        <v>860</v>
      </c>
      <c r="L728" s="29" t="s">
        <v>3569</v>
      </c>
      <c r="M728" s="29">
        <v>0</v>
      </c>
      <c r="N728" s="29">
        <v>2197.07969</v>
      </c>
      <c r="O728" s="29">
        <v>0</v>
      </c>
      <c r="P728" s="29">
        <v>565.9</v>
      </c>
      <c r="Q728" s="29">
        <v>612.29999999999995</v>
      </c>
      <c r="R728" s="29">
        <v>6.04</v>
      </c>
      <c r="S728" s="29">
        <v>3.95</v>
      </c>
      <c r="T728" s="29" t="s">
        <v>51</v>
      </c>
      <c r="U728" s="29" t="s">
        <v>50</v>
      </c>
      <c r="V728" s="29" t="s">
        <v>50</v>
      </c>
      <c r="W728" s="29" t="s">
        <v>50</v>
      </c>
      <c r="X728" s="29" t="s">
        <v>50</v>
      </c>
      <c r="Y728" s="29" t="s">
        <v>50</v>
      </c>
      <c r="Z728" s="29" t="s">
        <v>50</v>
      </c>
      <c r="AA728" s="29" t="s">
        <v>50</v>
      </c>
      <c r="AB728" s="29" t="s">
        <v>50</v>
      </c>
      <c r="AC728" s="29" t="s">
        <v>50</v>
      </c>
      <c r="AD728" s="29" t="s">
        <v>50</v>
      </c>
      <c r="AE728" s="29" t="s">
        <v>50</v>
      </c>
      <c r="AF728" s="29" t="s">
        <v>50</v>
      </c>
      <c r="AG728" s="29">
        <v>0.16</v>
      </c>
      <c r="AH728" s="29">
        <v>-1.17</v>
      </c>
      <c r="AI728" s="29">
        <v>2.4269999999999999E-4</v>
      </c>
      <c r="AJ728" s="29">
        <v>1.9599999999999999E-3</v>
      </c>
      <c r="AK728" s="29">
        <v>4.6280000000000002E-3</v>
      </c>
      <c r="AL728" s="29">
        <v>2.6450000000000001E-2</v>
      </c>
      <c r="AM728" s="29">
        <v>2.65</v>
      </c>
      <c r="AN728" s="29">
        <v>8</v>
      </c>
      <c r="AO728" s="29">
        <v>536.29999999999995</v>
      </c>
      <c r="AP728" s="29">
        <v>622.1</v>
      </c>
      <c r="AQ728" s="29">
        <v>608.5</v>
      </c>
      <c r="AR728" s="29">
        <v>570.4</v>
      </c>
      <c r="AS728" s="29">
        <v>544</v>
      </c>
      <c r="AT728" s="29">
        <v>620.20000000000005</v>
      </c>
      <c r="AU728" s="29">
        <v>578.1</v>
      </c>
      <c r="AV728" s="29">
        <v>576.29999999999995</v>
      </c>
      <c r="AW728" s="29">
        <v>612.29999999999995</v>
      </c>
      <c r="AX728" s="29">
        <v>626.6</v>
      </c>
      <c r="AY728" s="29">
        <f t="shared" si="23"/>
        <v>1.0458820671224796</v>
      </c>
      <c r="AZ728" s="29">
        <f t="shared" si="22"/>
        <v>0.39034504627155031</v>
      </c>
    </row>
    <row r="729" spans="1:52" x14ac:dyDescent="0.2">
      <c r="A729" s="47" t="s">
        <v>50</v>
      </c>
      <c r="B729" s="29" t="s">
        <v>863</v>
      </c>
      <c r="C729" s="29" t="s">
        <v>3570</v>
      </c>
      <c r="D729" s="29" t="s">
        <v>3571</v>
      </c>
      <c r="E729" s="29" t="s">
        <v>3572</v>
      </c>
      <c r="F729" s="29">
        <v>1.01663E-2</v>
      </c>
      <c r="G729" s="29">
        <v>5.20251E-4</v>
      </c>
      <c r="H729" s="29">
        <v>1</v>
      </c>
      <c r="I729" s="29">
        <v>5</v>
      </c>
      <c r="J729" s="29">
        <v>6</v>
      </c>
      <c r="K729" s="29" t="s">
        <v>862</v>
      </c>
      <c r="L729" s="29" t="s">
        <v>3573</v>
      </c>
      <c r="M729" s="29">
        <v>0</v>
      </c>
      <c r="N729" s="29">
        <v>1465.80511</v>
      </c>
      <c r="O729" s="29">
        <v>0</v>
      </c>
      <c r="P729" s="29">
        <v>640.79999999999995</v>
      </c>
      <c r="Q729" s="29">
        <v>679.9</v>
      </c>
      <c r="R729" s="29">
        <v>4.84</v>
      </c>
      <c r="S729" s="29">
        <v>5.08</v>
      </c>
      <c r="T729" s="29" t="s">
        <v>51</v>
      </c>
      <c r="U729" s="29" t="s">
        <v>50</v>
      </c>
      <c r="V729" s="29" t="s">
        <v>50</v>
      </c>
      <c r="W729" s="29" t="s">
        <v>50</v>
      </c>
      <c r="X729" s="29" t="s">
        <v>50</v>
      </c>
      <c r="Y729" s="29" t="s">
        <v>50</v>
      </c>
      <c r="Z729" s="29" t="s">
        <v>50</v>
      </c>
      <c r="AA729" s="29" t="s">
        <v>50</v>
      </c>
      <c r="AB729" s="29" t="s">
        <v>50</v>
      </c>
      <c r="AC729" s="29" t="s">
        <v>50</v>
      </c>
      <c r="AD729" s="29" t="s">
        <v>50</v>
      </c>
      <c r="AE729" s="29" t="s">
        <v>50</v>
      </c>
      <c r="AF729" s="29" t="s">
        <v>50</v>
      </c>
      <c r="AG729" s="29">
        <v>-1.08</v>
      </c>
      <c r="AH729" s="29">
        <v>2.52</v>
      </c>
      <c r="AI729" s="29">
        <v>1.83E-4</v>
      </c>
      <c r="AJ729" s="29">
        <v>6.0749999999999997E-4</v>
      </c>
      <c r="AK729" s="29">
        <v>2.581E-3</v>
      </c>
      <c r="AL729" s="29">
        <v>8.848E-3</v>
      </c>
      <c r="AM729" s="29">
        <v>3.99</v>
      </c>
      <c r="AN729" s="29">
        <v>2</v>
      </c>
      <c r="AO729" s="29">
        <v>648.1</v>
      </c>
      <c r="AP729" s="29">
        <v>609.1</v>
      </c>
      <c r="AQ729" s="29">
        <v>696.9</v>
      </c>
      <c r="AR729" s="29">
        <v>633.6</v>
      </c>
      <c r="AS729" s="29">
        <v>621.4</v>
      </c>
      <c r="AT729" s="29">
        <v>742</v>
      </c>
      <c r="AU729" s="29">
        <v>685.9</v>
      </c>
      <c r="AV729" s="29">
        <v>679.9</v>
      </c>
      <c r="AW729" s="29">
        <v>658.7</v>
      </c>
      <c r="AX729" s="29">
        <v>655.5</v>
      </c>
      <c r="AY729" s="29">
        <f t="shared" si="23"/>
        <v>1.0663425882646225</v>
      </c>
      <c r="AZ729" s="29">
        <f t="shared" si="22"/>
        <v>9.6284920628682588E-2</v>
      </c>
    </row>
    <row r="730" spans="1:52" x14ac:dyDescent="0.2">
      <c r="A730" s="47" t="s">
        <v>56</v>
      </c>
      <c r="B730" s="29" t="s">
        <v>865</v>
      </c>
      <c r="C730" s="29" t="s">
        <v>3574</v>
      </c>
      <c r="D730" s="29" t="s">
        <v>1174</v>
      </c>
      <c r="E730" s="29" t="s">
        <v>3575</v>
      </c>
      <c r="F730" s="29">
        <v>0.37821199999999999</v>
      </c>
      <c r="G730" s="29">
        <v>3.1576399999999998E-2</v>
      </c>
      <c r="H730" s="29">
        <v>1</v>
      </c>
      <c r="I730" s="29">
        <v>2</v>
      </c>
      <c r="J730" s="29">
        <v>1</v>
      </c>
      <c r="K730" s="29" t="s">
        <v>864</v>
      </c>
      <c r="L730" s="29" t="s">
        <v>3576</v>
      </c>
      <c r="M730" s="29">
        <v>0</v>
      </c>
      <c r="N730" s="29">
        <v>1199.81277</v>
      </c>
      <c r="O730" s="29">
        <v>0</v>
      </c>
      <c r="P730" s="29">
        <v>354.2</v>
      </c>
      <c r="Q730" s="29">
        <v>379.2</v>
      </c>
      <c r="R730" s="29">
        <v>12.68</v>
      </c>
      <c r="S730" s="29">
        <v>18.510000000000002</v>
      </c>
      <c r="T730" s="29" t="s">
        <v>51</v>
      </c>
      <c r="U730" s="29" t="s">
        <v>56</v>
      </c>
      <c r="V730" s="29" t="s">
        <v>56</v>
      </c>
      <c r="W730" s="29" t="s">
        <v>56</v>
      </c>
      <c r="X730" s="29" t="s">
        <v>56</v>
      </c>
      <c r="Y730" s="29" t="s">
        <v>56</v>
      </c>
      <c r="Z730" s="29" t="s">
        <v>56</v>
      </c>
      <c r="AA730" s="29" t="s">
        <v>56</v>
      </c>
      <c r="AB730" s="29" t="s">
        <v>56</v>
      </c>
      <c r="AC730" s="29" t="s">
        <v>56</v>
      </c>
      <c r="AD730" s="29" t="s">
        <v>56</v>
      </c>
      <c r="AE730" s="29" t="s">
        <v>973</v>
      </c>
      <c r="AF730" s="29" t="s">
        <v>56</v>
      </c>
      <c r="AG730" s="29" t="s">
        <v>51</v>
      </c>
      <c r="AH730" s="29">
        <v>-0.23</v>
      </c>
      <c r="AI730" s="29" t="s">
        <v>51</v>
      </c>
      <c r="AJ730" s="29">
        <v>1.008E-2</v>
      </c>
      <c r="AK730" s="29" t="s">
        <v>51</v>
      </c>
      <c r="AL730" s="29">
        <v>0.1535</v>
      </c>
      <c r="AM730" s="29">
        <v>1.24</v>
      </c>
      <c r="AN730" s="29" t="s">
        <v>51</v>
      </c>
      <c r="AO730" s="29">
        <v>315.7</v>
      </c>
      <c r="AP730" s="29">
        <v>292.10000000000002</v>
      </c>
      <c r="AQ730" s="29">
        <v>364.3</v>
      </c>
      <c r="AR730" s="29">
        <v>419.2</v>
      </c>
      <c r="AS730" s="29">
        <v>344.5</v>
      </c>
      <c r="AT730" s="29">
        <v>379.2</v>
      </c>
      <c r="AU730" s="29">
        <v>285.2</v>
      </c>
      <c r="AV730" s="29">
        <v>474.2</v>
      </c>
      <c r="AW730" s="29">
        <v>419.9</v>
      </c>
      <c r="AX730" s="29">
        <v>354.6</v>
      </c>
      <c r="AY730" s="29">
        <f t="shared" si="23"/>
        <v>1.1021431040442449</v>
      </c>
      <c r="AZ730" s="29">
        <f t="shared" si="22"/>
        <v>0.18749461623306984</v>
      </c>
    </row>
    <row r="731" spans="1:52" x14ac:dyDescent="0.2">
      <c r="A731" s="47" t="s">
        <v>56</v>
      </c>
      <c r="B731" s="29" t="s">
        <v>867</v>
      </c>
      <c r="C731" s="29" t="s">
        <v>3577</v>
      </c>
      <c r="D731" s="29" t="s">
        <v>3578</v>
      </c>
      <c r="E731" s="29" t="s">
        <v>3579</v>
      </c>
      <c r="F731" s="29">
        <v>0.36664000000000002</v>
      </c>
      <c r="G731" s="29">
        <v>3.0180200000000001E-2</v>
      </c>
      <c r="H731" s="29">
        <v>1</v>
      </c>
      <c r="I731" s="29">
        <v>2</v>
      </c>
      <c r="J731" s="29">
        <v>4</v>
      </c>
      <c r="K731" s="29" t="s">
        <v>866</v>
      </c>
      <c r="L731" s="29" t="s">
        <v>3580</v>
      </c>
      <c r="M731" s="29">
        <v>1</v>
      </c>
      <c r="N731" s="29">
        <v>1757.03835</v>
      </c>
      <c r="O731" s="29">
        <v>0</v>
      </c>
      <c r="P731" s="29">
        <v>120.8</v>
      </c>
      <c r="Q731" s="29">
        <v>120.1</v>
      </c>
      <c r="R731" s="29">
        <v>8.3800000000000008</v>
      </c>
      <c r="S731" s="29">
        <v>7.5</v>
      </c>
      <c r="T731" s="29" t="s">
        <v>51</v>
      </c>
      <c r="U731" s="29" t="s">
        <v>50</v>
      </c>
      <c r="V731" s="29" t="s">
        <v>50</v>
      </c>
      <c r="W731" s="29" t="s">
        <v>50</v>
      </c>
      <c r="X731" s="29" t="s">
        <v>50</v>
      </c>
      <c r="Y731" s="29" t="s">
        <v>50</v>
      </c>
      <c r="Z731" s="29" t="s">
        <v>50</v>
      </c>
      <c r="AA731" s="29" t="s">
        <v>50</v>
      </c>
      <c r="AB731" s="29" t="s">
        <v>50</v>
      </c>
      <c r="AC731" s="29" t="s">
        <v>50</v>
      </c>
      <c r="AD731" s="29" t="s">
        <v>50</v>
      </c>
      <c r="AE731" s="29" t="s">
        <v>50</v>
      </c>
      <c r="AF731" s="29" t="s">
        <v>56</v>
      </c>
      <c r="AG731" s="29">
        <v>-4.22</v>
      </c>
      <c r="AH731" s="29">
        <v>-4.7699999999999996</v>
      </c>
      <c r="AI731" s="29">
        <v>9.6930000000000002E-3</v>
      </c>
      <c r="AJ731" s="29">
        <v>4.6420000000000003E-2</v>
      </c>
      <c r="AK731" s="29">
        <v>0.151</v>
      </c>
      <c r="AL731" s="29">
        <v>0.52229999999999999</v>
      </c>
      <c r="AM731" s="29">
        <v>2.77</v>
      </c>
      <c r="AN731" s="29">
        <v>3</v>
      </c>
      <c r="AO731" s="29">
        <v>120.3</v>
      </c>
      <c r="AP731" s="29">
        <v>121.4</v>
      </c>
      <c r="AQ731" s="29">
        <v>135.9</v>
      </c>
      <c r="AR731" s="29">
        <v>106.6</v>
      </c>
      <c r="AS731" s="29">
        <v>130.9</v>
      </c>
      <c r="AT731" s="29">
        <v>120.1</v>
      </c>
      <c r="AU731" s="29">
        <v>118.8</v>
      </c>
      <c r="AV731" s="29">
        <v>111.2</v>
      </c>
      <c r="AW731" s="29">
        <v>135.19999999999999</v>
      </c>
      <c r="AX731" s="29">
        <v>128</v>
      </c>
      <c r="AY731" s="29">
        <f t="shared" si="23"/>
        <v>0.99707364656153463</v>
      </c>
      <c r="AZ731" s="29">
        <f t="shared" si="22"/>
        <v>0.96822090886573486</v>
      </c>
    </row>
    <row r="732" spans="1:52" x14ac:dyDescent="0.2">
      <c r="A732" s="47" t="s">
        <v>50</v>
      </c>
      <c r="B732" s="29" t="s">
        <v>869</v>
      </c>
      <c r="C732" s="29" t="s">
        <v>3581</v>
      </c>
      <c r="D732" s="29" t="s">
        <v>3582</v>
      </c>
      <c r="E732" s="29" t="s">
        <v>3583</v>
      </c>
      <c r="F732" s="29">
        <v>1.16631E-6</v>
      </c>
      <c r="G732" s="29">
        <v>0</v>
      </c>
      <c r="H732" s="29">
        <v>1</v>
      </c>
      <c r="I732" s="29">
        <v>1</v>
      </c>
      <c r="J732" s="29">
        <v>4</v>
      </c>
      <c r="K732" s="29" t="s">
        <v>868</v>
      </c>
      <c r="L732" s="29" t="s">
        <v>3584</v>
      </c>
      <c r="M732" s="29">
        <v>0</v>
      </c>
      <c r="N732" s="29">
        <v>3586.8827200000001</v>
      </c>
      <c r="O732" s="29">
        <v>0</v>
      </c>
      <c r="P732" s="29">
        <v>40.6</v>
      </c>
      <c r="Q732" s="29">
        <v>39.799999999999997</v>
      </c>
      <c r="R732" s="29">
        <v>17.78</v>
      </c>
      <c r="S732" s="29">
        <v>13.83</v>
      </c>
      <c r="T732" s="29" t="s">
        <v>51</v>
      </c>
      <c r="U732" s="29" t="s">
        <v>50</v>
      </c>
      <c r="V732" s="29" t="s">
        <v>50</v>
      </c>
      <c r="W732" s="29" t="s">
        <v>50</v>
      </c>
      <c r="X732" s="29" t="s">
        <v>50</v>
      </c>
      <c r="Y732" s="29" t="s">
        <v>50</v>
      </c>
      <c r="Z732" s="29" t="s">
        <v>50</v>
      </c>
      <c r="AA732" s="29" t="s">
        <v>50</v>
      </c>
      <c r="AB732" s="29" t="s">
        <v>50</v>
      </c>
      <c r="AC732" s="29" t="s">
        <v>50</v>
      </c>
      <c r="AD732" s="29" t="s">
        <v>50</v>
      </c>
      <c r="AE732" s="29" t="s">
        <v>50</v>
      </c>
      <c r="AF732" s="29" t="s">
        <v>50</v>
      </c>
      <c r="AG732" s="29">
        <v>2.0499999999999998</v>
      </c>
      <c r="AH732" s="29">
        <v>2.0499999999999998</v>
      </c>
      <c r="AI732" s="29">
        <v>0</v>
      </c>
      <c r="AJ732" s="29">
        <v>0</v>
      </c>
      <c r="AK732" s="29">
        <v>1.02E-7</v>
      </c>
      <c r="AL732" s="29">
        <v>1.791E-5</v>
      </c>
      <c r="AM732" s="29">
        <v>4.41</v>
      </c>
      <c r="AN732" s="29">
        <v>6</v>
      </c>
      <c r="AO732" s="29">
        <v>41.5</v>
      </c>
      <c r="AP732" s="29">
        <v>54.8</v>
      </c>
      <c r="AQ732" s="29">
        <v>43.1</v>
      </c>
      <c r="AR732" s="29">
        <v>39.6</v>
      </c>
      <c r="AS732" s="29">
        <v>32.9</v>
      </c>
      <c r="AT732" s="29">
        <v>34.5</v>
      </c>
      <c r="AU732" s="29">
        <v>39.799999999999997</v>
      </c>
      <c r="AV732" s="29">
        <v>38.700000000000003</v>
      </c>
      <c r="AW732" s="29">
        <v>49.7</v>
      </c>
      <c r="AX732" s="29">
        <v>39.799999999999997</v>
      </c>
      <c r="AY732" s="29">
        <f t="shared" si="23"/>
        <v>0.95563945257196781</v>
      </c>
      <c r="AZ732" s="29">
        <f t="shared" si="22"/>
        <v>0.70438386100134043</v>
      </c>
    </row>
    <row r="733" spans="1:52" x14ac:dyDescent="0.2">
      <c r="A733" s="47" t="s">
        <v>50</v>
      </c>
      <c r="B733" s="29" t="s">
        <v>869</v>
      </c>
      <c r="C733" s="29" t="s">
        <v>3585</v>
      </c>
      <c r="D733" s="29" t="s">
        <v>3586</v>
      </c>
      <c r="E733" s="29" t="s">
        <v>3587</v>
      </c>
      <c r="F733" s="29">
        <v>4.20411E-6</v>
      </c>
      <c r="G733" s="29">
        <v>0</v>
      </c>
      <c r="H733" s="29">
        <v>1</v>
      </c>
      <c r="I733" s="29">
        <v>1</v>
      </c>
      <c r="J733" s="29">
        <v>2</v>
      </c>
      <c r="K733" s="29" t="s">
        <v>868</v>
      </c>
      <c r="L733" s="29" t="s">
        <v>3588</v>
      </c>
      <c r="M733" s="29">
        <v>0</v>
      </c>
      <c r="N733" s="29">
        <v>2293.33286</v>
      </c>
      <c r="O733" s="29">
        <v>0</v>
      </c>
      <c r="P733" s="29">
        <v>19.100000000000001</v>
      </c>
      <c r="Q733" s="29">
        <v>17.100000000000001</v>
      </c>
      <c r="R733" s="29">
        <v>20.5</v>
      </c>
      <c r="S733" s="29">
        <v>8.42</v>
      </c>
      <c r="T733" s="29" t="s">
        <v>51</v>
      </c>
      <c r="U733" s="29" t="s">
        <v>50</v>
      </c>
      <c r="V733" s="29" t="s">
        <v>50</v>
      </c>
      <c r="W733" s="29" t="s">
        <v>50</v>
      </c>
      <c r="X733" s="29" t="s">
        <v>50</v>
      </c>
      <c r="Y733" s="29" t="s">
        <v>50</v>
      </c>
      <c r="Z733" s="29" t="s">
        <v>50</v>
      </c>
      <c r="AA733" s="29" t="s">
        <v>50</v>
      </c>
      <c r="AB733" s="29" t="s">
        <v>50</v>
      </c>
      <c r="AC733" s="29" t="s">
        <v>50</v>
      </c>
      <c r="AD733" s="29" t="s">
        <v>50</v>
      </c>
      <c r="AE733" s="29" t="s">
        <v>50</v>
      </c>
      <c r="AF733" s="29" t="s">
        <v>50</v>
      </c>
      <c r="AG733" s="29">
        <v>14.2</v>
      </c>
      <c r="AH733" s="29">
        <v>14.2</v>
      </c>
      <c r="AI733" s="29">
        <v>0</v>
      </c>
      <c r="AJ733" s="29">
        <v>0</v>
      </c>
      <c r="AK733" s="29">
        <v>4.2749999999999998E-7</v>
      </c>
      <c r="AL733" s="29">
        <v>2.8109999999999999E-6</v>
      </c>
      <c r="AM733" s="29">
        <v>4.0999999999999996</v>
      </c>
      <c r="AN733" s="29">
        <v>44</v>
      </c>
      <c r="AO733" s="29">
        <v>19.899999999999999</v>
      </c>
      <c r="AP733" s="29">
        <v>21.8</v>
      </c>
      <c r="AQ733" s="29">
        <v>19</v>
      </c>
      <c r="AR733" s="29">
        <v>13.9</v>
      </c>
      <c r="AS733" s="29">
        <v>12.6</v>
      </c>
      <c r="AT733" s="29">
        <v>15.7</v>
      </c>
      <c r="AU733" s="29">
        <v>17.600000000000001</v>
      </c>
      <c r="AV733" s="29">
        <v>15.2</v>
      </c>
      <c r="AW733" s="29">
        <v>18.7</v>
      </c>
      <c r="AX733" s="29">
        <v>17.100000000000001</v>
      </c>
      <c r="AY733" s="29">
        <f t="shared" si="23"/>
        <v>0.96674311926605516</v>
      </c>
      <c r="AZ733" s="29">
        <f t="shared" si="22"/>
        <v>0.79950037163853149</v>
      </c>
    </row>
    <row r="734" spans="1:52" x14ac:dyDescent="0.2">
      <c r="A734" s="47" t="s">
        <v>50</v>
      </c>
      <c r="B734" s="29" t="s">
        <v>869</v>
      </c>
      <c r="C734" s="29" t="s">
        <v>3585</v>
      </c>
      <c r="D734" s="29" t="s">
        <v>1251</v>
      </c>
      <c r="E734" s="29" t="s">
        <v>3589</v>
      </c>
      <c r="F734" s="29">
        <v>7.6526099999999992E-6</v>
      </c>
      <c r="G734" s="29">
        <v>0</v>
      </c>
      <c r="H734" s="29">
        <v>1</v>
      </c>
      <c r="I734" s="29">
        <v>1</v>
      </c>
      <c r="J734" s="29">
        <v>9</v>
      </c>
      <c r="K734" s="29" t="s">
        <v>868</v>
      </c>
      <c r="L734" s="29" t="s">
        <v>3588</v>
      </c>
      <c r="M734" s="29">
        <v>0</v>
      </c>
      <c r="N734" s="29">
        <v>2292.3488499999999</v>
      </c>
      <c r="O734" s="29">
        <v>0</v>
      </c>
      <c r="P734" s="29">
        <v>82.2</v>
      </c>
      <c r="Q734" s="29">
        <v>85.1</v>
      </c>
      <c r="R734" s="29">
        <v>12.62</v>
      </c>
      <c r="S734" s="29">
        <v>14.63</v>
      </c>
      <c r="T734" s="29" t="s">
        <v>51</v>
      </c>
      <c r="U734" s="29" t="s">
        <v>50</v>
      </c>
      <c r="V734" s="29" t="s">
        <v>50</v>
      </c>
      <c r="W734" s="29" t="s">
        <v>50</v>
      </c>
      <c r="X734" s="29" t="s">
        <v>50</v>
      </c>
      <c r="Y734" s="29" t="s">
        <v>50</v>
      </c>
      <c r="Z734" s="29" t="s">
        <v>50</v>
      </c>
      <c r="AA734" s="29" t="s">
        <v>50</v>
      </c>
      <c r="AB734" s="29" t="s">
        <v>50</v>
      </c>
      <c r="AC734" s="29" t="s">
        <v>50</v>
      </c>
      <c r="AD734" s="29" t="s">
        <v>50</v>
      </c>
      <c r="AE734" s="29" t="s">
        <v>50</v>
      </c>
      <c r="AF734" s="29" t="s">
        <v>50</v>
      </c>
      <c r="AG734" s="29">
        <v>-0.37</v>
      </c>
      <c r="AH734" s="29">
        <v>-0.37</v>
      </c>
      <c r="AI734" s="29">
        <v>0</v>
      </c>
      <c r="AJ734" s="29">
        <v>0</v>
      </c>
      <c r="AK734" s="29">
        <v>8.3389999999999997E-7</v>
      </c>
      <c r="AL734" s="29">
        <v>5.7850000000000005E-7</v>
      </c>
      <c r="AM734" s="29">
        <v>5.61</v>
      </c>
      <c r="AN734" s="29">
        <v>36</v>
      </c>
      <c r="AO734" s="29">
        <v>76.3</v>
      </c>
      <c r="AP734" s="29">
        <v>102.4</v>
      </c>
      <c r="AQ734" s="29">
        <v>83.4</v>
      </c>
      <c r="AR734" s="29">
        <v>82.5</v>
      </c>
      <c r="AS734" s="29">
        <v>81.900000000000006</v>
      </c>
      <c r="AT734" s="29">
        <v>95.8</v>
      </c>
      <c r="AU734" s="29">
        <v>73.099999999999994</v>
      </c>
      <c r="AV734" s="29">
        <v>66.099999999999994</v>
      </c>
      <c r="AW734" s="29">
        <v>88.4</v>
      </c>
      <c r="AX734" s="29">
        <v>85.1</v>
      </c>
      <c r="AY734" s="29">
        <f t="shared" si="23"/>
        <v>0.95779601406799542</v>
      </c>
      <c r="AZ734" s="29">
        <f t="shared" si="22"/>
        <v>0.70066266029057211</v>
      </c>
    </row>
    <row r="735" spans="1:52" x14ac:dyDescent="0.2">
      <c r="A735" s="47" t="s">
        <v>50</v>
      </c>
      <c r="B735" s="29" t="s">
        <v>871</v>
      </c>
      <c r="C735" s="29" t="s">
        <v>3590</v>
      </c>
      <c r="D735" s="29" t="s">
        <v>3591</v>
      </c>
      <c r="E735" s="29" t="s">
        <v>3592</v>
      </c>
      <c r="F735" s="29">
        <v>8.1528000000000003E-2</v>
      </c>
      <c r="G735" s="29">
        <v>5.9211400000000001E-3</v>
      </c>
      <c r="H735" s="29">
        <v>1</v>
      </c>
      <c r="I735" s="29">
        <v>5</v>
      </c>
      <c r="J735" s="29">
        <v>1</v>
      </c>
      <c r="K735" s="29" t="s">
        <v>870</v>
      </c>
      <c r="L735" s="29" t="s">
        <v>3593</v>
      </c>
      <c r="M735" s="29">
        <v>0</v>
      </c>
      <c r="N735" s="29">
        <v>1990.0679500000001</v>
      </c>
      <c r="O735" s="29">
        <v>0</v>
      </c>
      <c r="P735" s="29" t="s">
        <v>51</v>
      </c>
      <c r="Q735" s="29" t="s">
        <v>51</v>
      </c>
      <c r="R735" s="29" t="s">
        <v>51</v>
      </c>
      <c r="S735" s="29" t="s">
        <v>51</v>
      </c>
      <c r="T735" s="29" t="s">
        <v>982</v>
      </c>
      <c r="U735" s="29" t="s">
        <v>50</v>
      </c>
      <c r="V735" s="29" t="s">
        <v>50</v>
      </c>
      <c r="W735" s="29" t="s">
        <v>50</v>
      </c>
      <c r="X735" s="29" t="s">
        <v>50</v>
      </c>
      <c r="Y735" s="29" t="s">
        <v>50</v>
      </c>
      <c r="Z735" s="29" t="s">
        <v>50</v>
      </c>
      <c r="AA735" s="29" t="s">
        <v>50</v>
      </c>
      <c r="AB735" s="29" t="s">
        <v>50</v>
      </c>
      <c r="AC735" s="29" t="s">
        <v>50</v>
      </c>
      <c r="AD735" s="29" t="s">
        <v>50</v>
      </c>
      <c r="AE735" s="29" t="s">
        <v>973</v>
      </c>
      <c r="AF735" s="29" t="s">
        <v>50</v>
      </c>
      <c r="AG735" s="29" t="s">
        <v>51</v>
      </c>
      <c r="AH735" s="29">
        <v>-6.47</v>
      </c>
      <c r="AI735" s="29" t="s">
        <v>51</v>
      </c>
      <c r="AJ735" s="29">
        <v>1.4090000000000001E-3</v>
      </c>
      <c r="AK735" s="29" t="s">
        <v>51</v>
      </c>
      <c r="AL735" s="29">
        <v>2.0240000000000001E-2</v>
      </c>
      <c r="AM735" s="29">
        <v>1.24</v>
      </c>
      <c r="AN735" s="29" t="s">
        <v>51</v>
      </c>
      <c r="AO735" s="29" t="s">
        <v>51</v>
      </c>
      <c r="AP735" s="29" t="s">
        <v>51</v>
      </c>
      <c r="AQ735" s="29" t="s">
        <v>51</v>
      </c>
      <c r="AR735" s="29" t="s">
        <v>51</v>
      </c>
      <c r="AS735" s="29" t="s">
        <v>51</v>
      </c>
      <c r="AT735" s="29" t="s">
        <v>51</v>
      </c>
      <c r="AU735" s="29" t="s">
        <v>51</v>
      </c>
      <c r="AV735" s="29" t="s">
        <v>51</v>
      </c>
      <c r="AW735" s="29" t="s">
        <v>51</v>
      </c>
      <c r="AX735" s="29" t="s">
        <v>51</v>
      </c>
      <c r="AY735" s="29" t="e">
        <f t="shared" si="23"/>
        <v>#DIV/0!</v>
      </c>
      <c r="AZ735" s="29" t="e">
        <f t="shared" si="22"/>
        <v>#DIV/0!</v>
      </c>
    </row>
    <row r="736" spans="1:52" x14ac:dyDescent="0.2">
      <c r="A736" s="47" t="s">
        <v>56</v>
      </c>
      <c r="B736" s="29" t="s">
        <v>873</v>
      </c>
      <c r="C736" s="29" t="s">
        <v>3594</v>
      </c>
      <c r="D736" s="29" t="s">
        <v>3595</v>
      </c>
      <c r="E736" s="29" t="s">
        <v>3596</v>
      </c>
      <c r="F736" s="29">
        <v>0.22581200000000001</v>
      </c>
      <c r="G736" s="29">
        <v>1.66415E-2</v>
      </c>
      <c r="H736" s="29">
        <v>1</v>
      </c>
      <c r="I736" s="29">
        <v>1</v>
      </c>
      <c r="J736" s="29">
        <v>1</v>
      </c>
      <c r="K736" s="29" t="s">
        <v>872</v>
      </c>
      <c r="L736" s="29" t="s">
        <v>3597</v>
      </c>
      <c r="M736" s="29">
        <v>0</v>
      </c>
      <c r="N736" s="29">
        <v>2113.1251299999999</v>
      </c>
      <c r="O736" s="29">
        <v>0</v>
      </c>
      <c r="P736" s="29" t="s">
        <v>51</v>
      </c>
      <c r="Q736" s="29" t="s">
        <v>51</v>
      </c>
      <c r="R736" s="29" t="s">
        <v>51</v>
      </c>
      <c r="S736" s="29" t="s">
        <v>51</v>
      </c>
      <c r="T736" s="29" t="s">
        <v>982</v>
      </c>
      <c r="U736" s="29" t="s">
        <v>50</v>
      </c>
      <c r="V736" s="29" t="s">
        <v>50</v>
      </c>
      <c r="W736" s="29" t="s">
        <v>50</v>
      </c>
      <c r="X736" s="29" t="s">
        <v>50</v>
      </c>
      <c r="Y736" s="29" t="s">
        <v>50</v>
      </c>
      <c r="Z736" s="29" t="s">
        <v>50</v>
      </c>
      <c r="AA736" s="29" t="s">
        <v>50</v>
      </c>
      <c r="AB736" s="29" t="s">
        <v>50</v>
      </c>
      <c r="AC736" s="29" t="s">
        <v>50</v>
      </c>
      <c r="AD736" s="29" t="s">
        <v>50</v>
      </c>
      <c r="AE736" s="29" t="s">
        <v>50</v>
      </c>
      <c r="AF736" s="29" t="s">
        <v>973</v>
      </c>
      <c r="AG736" s="29">
        <v>4.6100000000000003</v>
      </c>
      <c r="AH736" s="29" t="s">
        <v>51</v>
      </c>
      <c r="AI736" s="29">
        <v>5.1009999999999996E-3</v>
      </c>
      <c r="AJ736" s="29" t="s">
        <v>51</v>
      </c>
      <c r="AK736" s="29">
        <v>8.6150000000000004E-2</v>
      </c>
      <c r="AL736" s="29" t="s">
        <v>51</v>
      </c>
      <c r="AM736" s="29" t="s">
        <v>51</v>
      </c>
      <c r="AN736" s="29">
        <v>1</v>
      </c>
      <c r="AO736" s="29" t="s">
        <v>51</v>
      </c>
      <c r="AP736" s="29" t="s">
        <v>51</v>
      </c>
      <c r="AQ736" s="29" t="s">
        <v>51</v>
      </c>
      <c r="AR736" s="29" t="s">
        <v>51</v>
      </c>
      <c r="AS736" s="29" t="s">
        <v>51</v>
      </c>
      <c r="AT736" s="29" t="s">
        <v>51</v>
      </c>
      <c r="AU736" s="29" t="s">
        <v>51</v>
      </c>
      <c r="AV736" s="29" t="s">
        <v>51</v>
      </c>
      <c r="AW736" s="29" t="s">
        <v>51</v>
      </c>
      <c r="AX736" s="29" t="s">
        <v>51</v>
      </c>
      <c r="AY736" s="29" t="e">
        <f t="shared" si="23"/>
        <v>#DIV/0!</v>
      </c>
      <c r="AZ736" s="29" t="e">
        <f t="shared" si="22"/>
        <v>#DIV/0!</v>
      </c>
    </row>
    <row r="737" spans="1:52" x14ac:dyDescent="0.2">
      <c r="A737" s="47" t="s">
        <v>50</v>
      </c>
      <c r="B737" s="29" t="s">
        <v>873</v>
      </c>
      <c r="C737" s="29" t="s">
        <v>3598</v>
      </c>
      <c r="D737" s="29" t="s">
        <v>3599</v>
      </c>
      <c r="E737" s="29" t="s">
        <v>3600</v>
      </c>
      <c r="F737" s="29">
        <v>2.37228E-4</v>
      </c>
      <c r="G737" s="29">
        <v>0</v>
      </c>
      <c r="H737" s="29">
        <v>1</v>
      </c>
      <c r="I737" s="29">
        <v>2</v>
      </c>
      <c r="J737" s="29">
        <v>8</v>
      </c>
      <c r="K737" s="29" t="s">
        <v>872</v>
      </c>
      <c r="L737" s="29" t="s">
        <v>3601</v>
      </c>
      <c r="M737" s="29">
        <v>0</v>
      </c>
      <c r="N737" s="29">
        <v>2077.2097800000001</v>
      </c>
      <c r="O737" s="29">
        <v>0</v>
      </c>
      <c r="P737" s="29">
        <v>403.7</v>
      </c>
      <c r="Q737" s="29">
        <v>406.6</v>
      </c>
      <c r="R737" s="29">
        <v>5.12</v>
      </c>
      <c r="S737" s="29">
        <v>7.08</v>
      </c>
      <c r="T737" s="29" t="s">
        <v>51</v>
      </c>
      <c r="U737" s="29" t="s">
        <v>50</v>
      </c>
      <c r="V737" s="29" t="s">
        <v>50</v>
      </c>
      <c r="W737" s="29" t="s">
        <v>50</v>
      </c>
      <c r="X737" s="29" t="s">
        <v>50</v>
      </c>
      <c r="Y737" s="29" t="s">
        <v>50</v>
      </c>
      <c r="Z737" s="29" t="s">
        <v>50</v>
      </c>
      <c r="AA737" s="29" t="s">
        <v>50</v>
      </c>
      <c r="AB737" s="29" t="s">
        <v>50</v>
      </c>
      <c r="AC737" s="29" t="s">
        <v>50</v>
      </c>
      <c r="AD737" s="29" t="s">
        <v>50</v>
      </c>
      <c r="AE737" s="29" t="s">
        <v>50</v>
      </c>
      <c r="AF737" s="29" t="s">
        <v>50</v>
      </c>
      <c r="AG737" s="29">
        <v>-0.77</v>
      </c>
      <c r="AH737" s="29">
        <v>-0.77</v>
      </c>
      <c r="AI737" s="29">
        <v>0</v>
      </c>
      <c r="AJ737" s="29">
        <v>1.1960000000000001E-5</v>
      </c>
      <c r="AK737" s="29">
        <v>3.9020000000000002E-5</v>
      </c>
      <c r="AL737" s="29">
        <v>1.005E-4</v>
      </c>
      <c r="AM737" s="29">
        <v>4.79</v>
      </c>
      <c r="AN737" s="29">
        <v>43</v>
      </c>
      <c r="AO737" s="29">
        <v>402.4</v>
      </c>
      <c r="AP737" s="29">
        <v>387.7</v>
      </c>
      <c r="AQ737" s="29">
        <v>421</v>
      </c>
      <c r="AR737" s="29">
        <v>405.1</v>
      </c>
      <c r="AS737" s="29">
        <v>374.3</v>
      </c>
      <c r="AT737" s="29">
        <v>366.1</v>
      </c>
      <c r="AU737" s="29">
        <v>406.6</v>
      </c>
      <c r="AV737" s="29">
        <v>437.6</v>
      </c>
      <c r="AW737" s="29">
        <v>425.9</v>
      </c>
      <c r="AX737" s="29">
        <v>388.5</v>
      </c>
      <c r="AY737" s="29">
        <f t="shared" si="23"/>
        <v>1.0171816126601358</v>
      </c>
      <c r="AZ737" s="29">
        <f t="shared" si="22"/>
        <v>0.56235646594531929</v>
      </c>
    </row>
    <row r="738" spans="1:52" x14ac:dyDescent="0.2">
      <c r="A738" s="47" t="s">
        <v>50</v>
      </c>
      <c r="B738" s="29" t="s">
        <v>875</v>
      </c>
      <c r="C738" s="29" t="s">
        <v>3602</v>
      </c>
      <c r="D738" s="29" t="s">
        <v>3603</v>
      </c>
      <c r="E738" s="29" t="s">
        <v>3604</v>
      </c>
      <c r="F738" s="29">
        <v>0.109667</v>
      </c>
      <c r="G738" s="29">
        <v>7.9480499999999999E-3</v>
      </c>
      <c r="H738" s="29">
        <v>1</v>
      </c>
      <c r="I738" s="29">
        <v>1</v>
      </c>
      <c r="J738" s="29">
        <v>4</v>
      </c>
      <c r="K738" s="29" t="s">
        <v>874</v>
      </c>
      <c r="L738" s="29" t="s">
        <v>3605</v>
      </c>
      <c r="M738" s="29">
        <v>0</v>
      </c>
      <c r="N738" s="29">
        <v>2417.2728000000002</v>
      </c>
      <c r="O738" s="29">
        <v>0</v>
      </c>
      <c r="P738" s="29">
        <v>66.8</v>
      </c>
      <c r="Q738" s="29">
        <v>65.400000000000006</v>
      </c>
      <c r="R738" s="29">
        <v>7.37</v>
      </c>
      <c r="S738" s="29">
        <v>4.83</v>
      </c>
      <c r="T738" s="29" t="s">
        <v>51</v>
      </c>
      <c r="U738" s="29" t="s">
        <v>50</v>
      </c>
      <c r="V738" s="29" t="s">
        <v>50</v>
      </c>
      <c r="W738" s="29" t="s">
        <v>50</v>
      </c>
      <c r="X738" s="29" t="s">
        <v>50</v>
      </c>
      <c r="Y738" s="29" t="s">
        <v>50</v>
      </c>
      <c r="Z738" s="29" t="s">
        <v>50</v>
      </c>
      <c r="AA738" s="29" t="s">
        <v>50</v>
      </c>
      <c r="AB738" s="29" t="s">
        <v>50</v>
      </c>
      <c r="AC738" s="29" t="s">
        <v>50</v>
      </c>
      <c r="AD738" s="29" t="s">
        <v>50</v>
      </c>
      <c r="AE738" s="29" t="s">
        <v>50</v>
      </c>
      <c r="AF738" s="29" t="s">
        <v>50</v>
      </c>
      <c r="AG738" s="29">
        <v>0.81</v>
      </c>
      <c r="AH738" s="29">
        <v>0.81</v>
      </c>
      <c r="AI738" s="29">
        <v>3.5049999999999999E-3</v>
      </c>
      <c r="AJ738" s="29">
        <v>6.0070000000000002E-3</v>
      </c>
      <c r="AK738" s="29">
        <v>5.876E-2</v>
      </c>
      <c r="AL738" s="29">
        <v>8.8230000000000003E-2</v>
      </c>
      <c r="AM738" s="29">
        <v>2.92</v>
      </c>
      <c r="AN738" s="29">
        <v>2</v>
      </c>
      <c r="AO738" s="29">
        <v>61.1</v>
      </c>
      <c r="AP738" s="29">
        <v>59.1</v>
      </c>
      <c r="AQ738" s="29">
        <v>71</v>
      </c>
      <c r="AR738" s="29">
        <v>65.5</v>
      </c>
      <c r="AS738" s="29">
        <v>68.3</v>
      </c>
      <c r="AT738" s="29">
        <v>59.4</v>
      </c>
      <c r="AU738" s="29">
        <v>66.099999999999994</v>
      </c>
      <c r="AV738" s="29">
        <v>65.400000000000006</v>
      </c>
      <c r="AW738" s="29">
        <v>64.400000000000006</v>
      </c>
      <c r="AX738" s="29">
        <v>67.7</v>
      </c>
      <c r="AY738" s="29">
        <f t="shared" si="23"/>
        <v>0.99384615384615371</v>
      </c>
      <c r="AZ738" s="29">
        <f t="shared" si="22"/>
        <v>0.85478229004577999</v>
      </c>
    </row>
    <row r="739" spans="1:52" x14ac:dyDescent="0.2">
      <c r="A739" s="47" t="s">
        <v>50</v>
      </c>
      <c r="B739" s="29" t="s">
        <v>875</v>
      </c>
      <c r="C739" s="29" t="s">
        <v>3606</v>
      </c>
      <c r="D739" s="29" t="s">
        <v>3607</v>
      </c>
      <c r="E739" s="29" t="s">
        <v>3608</v>
      </c>
      <c r="F739" s="29">
        <v>1.7286200000000001E-8</v>
      </c>
      <c r="G739" s="29">
        <v>0</v>
      </c>
      <c r="H739" s="29">
        <v>1</v>
      </c>
      <c r="I739" s="29">
        <v>1</v>
      </c>
      <c r="J739" s="29">
        <v>13</v>
      </c>
      <c r="K739" s="29" t="s">
        <v>874</v>
      </c>
      <c r="L739" s="29" t="s">
        <v>3609</v>
      </c>
      <c r="M739" s="29">
        <v>0</v>
      </c>
      <c r="N739" s="29">
        <v>3537.69398</v>
      </c>
      <c r="O739" s="29">
        <v>0</v>
      </c>
      <c r="P739" s="29">
        <v>340.6</v>
      </c>
      <c r="Q739" s="29">
        <v>325.39999999999998</v>
      </c>
      <c r="R739" s="29">
        <v>3.76</v>
      </c>
      <c r="S739" s="29">
        <v>2.77</v>
      </c>
      <c r="T739" s="29" t="s">
        <v>51</v>
      </c>
      <c r="U739" s="29" t="s">
        <v>50</v>
      </c>
      <c r="V739" s="29" t="s">
        <v>50</v>
      </c>
      <c r="W739" s="29" t="s">
        <v>50</v>
      </c>
      <c r="X739" s="29" t="s">
        <v>50</v>
      </c>
      <c r="Y739" s="29" t="s">
        <v>50</v>
      </c>
      <c r="Z739" s="29" t="s">
        <v>50</v>
      </c>
      <c r="AA739" s="29" t="s">
        <v>50</v>
      </c>
      <c r="AB739" s="29" t="s">
        <v>50</v>
      </c>
      <c r="AC739" s="29" t="s">
        <v>50</v>
      </c>
      <c r="AD739" s="29" t="s">
        <v>50</v>
      </c>
      <c r="AE739" s="29" t="s">
        <v>50</v>
      </c>
      <c r="AF739" s="29" t="s">
        <v>50</v>
      </c>
      <c r="AG739" s="29">
        <v>-2.58</v>
      </c>
      <c r="AH739" s="29">
        <v>2.4900000000000002</v>
      </c>
      <c r="AI739" s="29">
        <v>0</v>
      </c>
      <c r="AJ739" s="29">
        <v>0</v>
      </c>
      <c r="AK739" s="29">
        <v>4.8980000000000004E-6</v>
      </c>
      <c r="AL739" s="29">
        <v>2.0809999999999999E-7</v>
      </c>
      <c r="AM739" s="29">
        <v>6.36</v>
      </c>
      <c r="AN739" s="29">
        <v>23</v>
      </c>
      <c r="AO739" s="29">
        <v>325.39999999999998</v>
      </c>
      <c r="AP739" s="29">
        <v>339.6</v>
      </c>
      <c r="AQ739" s="29">
        <v>343.9</v>
      </c>
      <c r="AR739" s="29">
        <v>336.2</v>
      </c>
      <c r="AS739" s="29">
        <v>364.5</v>
      </c>
      <c r="AT739" s="29">
        <v>325</v>
      </c>
      <c r="AU739" s="29">
        <v>326.7</v>
      </c>
      <c r="AV739" s="29">
        <v>308.8</v>
      </c>
      <c r="AW739" s="29">
        <v>333</v>
      </c>
      <c r="AX739" s="29">
        <v>325.39999999999998</v>
      </c>
      <c r="AY739" s="29">
        <f t="shared" si="23"/>
        <v>0.94694665418811441</v>
      </c>
      <c r="AZ739" s="29">
        <f t="shared" si="22"/>
        <v>8.7001795928852987E-2</v>
      </c>
    </row>
    <row r="740" spans="1:52" x14ac:dyDescent="0.2">
      <c r="A740" s="47" t="s">
        <v>50</v>
      </c>
      <c r="B740" s="29" t="s">
        <v>875</v>
      </c>
      <c r="C740" s="29" t="s">
        <v>3610</v>
      </c>
      <c r="D740" s="29" t="s">
        <v>3611</v>
      </c>
      <c r="E740" s="29" t="s">
        <v>3612</v>
      </c>
      <c r="F740" s="29">
        <v>2.7094999999999998E-9</v>
      </c>
      <c r="G740" s="29">
        <v>0</v>
      </c>
      <c r="H740" s="29">
        <v>1</v>
      </c>
      <c r="I740" s="29">
        <v>1</v>
      </c>
      <c r="J740" s="29">
        <v>4</v>
      </c>
      <c r="K740" s="29" t="s">
        <v>874</v>
      </c>
      <c r="L740" s="29" t="s">
        <v>3613</v>
      </c>
      <c r="M740" s="29">
        <v>0</v>
      </c>
      <c r="N740" s="29">
        <v>3741.8308299999999</v>
      </c>
      <c r="O740" s="29">
        <v>0</v>
      </c>
      <c r="P740" s="29">
        <v>37.9</v>
      </c>
      <c r="Q740" s="29">
        <v>37.700000000000003</v>
      </c>
      <c r="R740" s="29">
        <v>15.68</v>
      </c>
      <c r="S740" s="29">
        <v>6.31</v>
      </c>
      <c r="T740" s="29" t="s">
        <v>51</v>
      </c>
      <c r="U740" s="29" t="s">
        <v>50</v>
      </c>
      <c r="V740" s="29" t="s">
        <v>50</v>
      </c>
      <c r="W740" s="29" t="s">
        <v>50</v>
      </c>
      <c r="X740" s="29" t="s">
        <v>50</v>
      </c>
      <c r="Y740" s="29" t="s">
        <v>50</v>
      </c>
      <c r="Z740" s="29" t="s">
        <v>50</v>
      </c>
      <c r="AA740" s="29" t="s">
        <v>50</v>
      </c>
      <c r="AB740" s="29" t="s">
        <v>50</v>
      </c>
      <c r="AC740" s="29" t="s">
        <v>50</v>
      </c>
      <c r="AD740" s="29" t="s">
        <v>50</v>
      </c>
      <c r="AE740" s="29" t="s">
        <v>50</v>
      </c>
      <c r="AF740" s="29" t="s">
        <v>50</v>
      </c>
      <c r="AG740" s="29">
        <v>0.4</v>
      </c>
      <c r="AH740" s="29">
        <v>0.4</v>
      </c>
      <c r="AI740" s="29">
        <v>0</v>
      </c>
      <c r="AJ740" s="29">
        <v>0</v>
      </c>
      <c r="AK740" s="29">
        <v>1.2280000000000001E-10</v>
      </c>
      <c r="AL740" s="29">
        <v>8.2360000000000003E-10</v>
      </c>
      <c r="AM740" s="29">
        <v>6.43</v>
      </c>
      <c r="AN740" s="29">
        <v>18</v>
      </c>
      <c r="AO740" s="29">
        <v>33.9</v>
      </c>
      <c r="AP740" s="29">
        <v>44.4</v>
      </c>
      <c r="AQ740" s="29">
        <v>43.6</v>
      </c>
      <c r="AR740" s="29">
        <v>31.6</v>
      </c>
      <c r="AS740" s="29">
        <v>32.5</v>
      </c>
      <c r="AT740" s="29">
        <v>36.299999999999997</v>
      </c>
      <c r="AU740" s="29">
        <v>37.700000000000003</v>
      </c>
      <c r="AV740" s="29">
        <v>37.700000000000003</v>
      </c>
      <c r="AW740" s="29">
        <v>42.5</v>
      </c>
      <c r="AX740" s="29">
        <v>40</v>
      </c>
      <c r="AY740" s="29">
        <f t="shared" si="23"/>
        <v>1.0440860215053762</v>
      </c>
      <c r="AZ740" s="29">
        <f t="shared" si="22"/>
        <v>0.66506402243775242</v>
      </c>
    </row>
    <row r="741" spans="1:52" x14ac:dyDescent="0.2">
      <c r="A741" s="47" t="s">
        <v>50</v>
      </c>
      <c r="B741" s="29" t="s">
        <v>875</v>
      </c>
      <c r="C741" s="29" t="s">
        <v>3614</v>
      </c>
      <c r="D741" s="29" t="s">
        <v>3615</v>
      </c>
      <c r="E741" s="29" t="s">
        <v>3608</v>
      </c>
      <c r="F741" s="29">
        <v>1.7609399999999999E-7</v>
      </c>
      <c r="G741" s="29">
        <v>0</v>
      </c>
      <c r="H741" s="29">
        <v>1</v>
      </c>
      <c r="I741" s="29">
        <v>1</v>
      </c>
      <c r="J741" s="29">
        <v>15</v>
      </c>
      <c r="K741" s="29" t="s">
        <v>874</v>
      </c>
      <c r="L741" s="29" t="s">
        <v>3616</v>
      </c>
      <c r="M741" s="29">
        <v>0</v>
      </c>
      <c r="N741" s="29">
        <v>3340.5420399999998</v>
      </c>
      <c r="O741" s="29">
        <v>0</v>
      </c>
      <c r="P741" s="29">
        <v>77.400000000000006</v>
      </c>
      <c r="Q741" s="29">
        <v>83.6</v>
      </c>
      <c r="R741" s="29">
        <v>11.38</v>
      </c>
      <c r="S741" s="29">
        <v>9.33</v>
      </c>
      <c r="T741" s="29" t="s">
        <v>51</v>
      </c>
      <c r="U741" s="29" t="s">
        <v>50</v>
      </c>
      <c r="V741" s="29" t="s">
        <v>50</v>
      </c>
      <c r="W741" s="29" t="s">
        <v>50</v>
      </c>
      <c r="X741" s="29" t="s">
        <v>50</v>
      </c>
      <c r="Y741" s="29" t="s">
        <v>50</v>
      </c>
      <c r="Z741" s="29" t="s">
        <v>50</v>
      </c>
      <c r="AA741" s="29" t="s">
        <v>50</v>
      </c>
      <c r="AB741" s="29" t="s">
        <v>50</v>
      </c>
      <c r="AC741" s="29" t="s">
        <v>50</v>
      </c>
      <c r="AD741" s="29" t="s">
        <v>50</v>
      </c>
      <c r="AE741" s="29" t="s">
        <v>50</v>
      </c>
      <c r="AF741" s="29" t="s">
        <v>50</v>
      </c>
      <c r="AG741" s="29">
        <v>-1.34</v>
      </c>
      <c r="AH741" s="29">
        <v>1.02</v>
      </c>
      <c r="AI741" s="29">
        <v>0</v>
      </c>
      <c r="AJ741" s="29">
        <v>0</v>
      </c>
      <c r="AK741" s="29">
        <v>1.3909999999999999E-4</v>
      </c>
      <c r="AL741" s="29">
        <v>3.4209999999999999E-5</v>
      </c>
      <c r="AM741" s="29">
        <v>5.44</v>
      </c>
      <c r="AN741" s="29">
        <v>6</v>
      </c>
      <c r="AO741" s="29">
        <v>77.099999999999994</v>
      </c>
      <c r="AP741" s="29">
        <v>99.7</v>
      </c>
      <c r="AQ741" s="29">
        <v>75.2</v>
      </c>
      <c r="AR741" s="29">
        <v>77.099999999999994</v>
      </c>
      <c r="AS741" s="29">
        <v>77.7</v>
      </c>
      <c r="AT741" s="29">
        <v>83.6</v>
      </c>
      <c r="AU741" s="29">
        <v>77.8</v>
      </c>
      <c r="AV741" s="29">
        <v>80.900000000000006</v>
      </c>
      <c r="AW741" s="29">
        <v>96.9</v>
      </c>
      <c r="AX741" s="29">
        <v>92.5</v>
      </c>
      <c r="AY741" s="29">
        <f t="shared" si="23"/>
        <v>1.0612094395280236</v>
      </c>
      <c r="AZ741" s="29">
        <f t="shared" si="22"/>
        <v>0.52806768471403631</v>
      </c>
    </row>
    <row r="742" spans="1:52" x14ac:dyDescent="0.2">
      <c r="A742" s="47" t="s">
        <v>56</v>
      </c>
      <c r="B742" s="29" t="s">
        <v>3617</v>
      </c>
      <c r="C742" s="29" t="s">
        <v>3618</v>
      </c>
      <c r="D742" s="29" t="s">
        <v>1920</v>
      </c>
      <c r="E742" s="29" t="s">
        <v>3619</v>
      </c>
      <c r="F742" s="29">
        <v>0.25942700000000002</v>
      </c>
      <c r="G742" s="29">
        <v>1.9543000000000001E-2</v>
      </c>
      <c r="H742" s="29">
        <v>2</v>
      </c>
      <c r="I742" s="29">
        <v>5</v>
      </c>
      <c r="J742" s="29">
        <v>3</v>
      </c>
      <c r="K742" s="29" t="s">
        <v>3620</v>
      </c>
      <c r="L742" s="29" t="s">
        <v>3621</v>
      </c>
      <c r="M742" s="29">
        <v>0</v>
      </c>
      <c r="N742" s="29">
        <v>1369.8819100000001</v>
      </c>
      <c r="O742" s="29">
        <v>0</v>
      </c>
      <c r="P742" s="29">
        <v>713.4</v>
      </c>
      <c r="Q742" s="29">
        <v>719.3</v>
      </c>
      <c r="R742" s="29">
        <v>9.1199999999999992</v>
      </c>
      <c r="S742" s="29">
        <v>5.0599999999999996</v>
      </c>
      <c r="T742" s="29" t="s">
        <v>1100</v>
      </c>
      <c r="U742" s="29" t="s">
        <v>50</v>
      </c>
      <c r="V742" s="29" t="s">
        <v>50</v>
      </c>
      <c r="W742" s="29" t="s">
        <v>50</v>
      </c>
      <c r="X742" s="29" t="s">
        <v>50</v>
      </c>
      <c r="Y742" s="29" t="s">
        <v>50</v>
      </c>
      <c r="Z742" s="29" t="s">
        <v>50</v>
      </c>
      <c r="AA742" s="29" t="s">
        <v>50</v>
      </c>
      <c r="AB742" s="29" t="s">
        <v>50</v>
      </c>
      <c r="AC742" s="29" t="s">
        <v>50</v>
      </c>
      <c r="AD742" s="29" t="s">
        <v>50</v>
      </c>
      <c r="AE742" s="29" t="s">
        <v>973</v>
      </c>
      <c r="AF742" s="29" t="s">
        <v>50</v>
      </c>
      <c r="AG742" s="29" t="s">
        <v>51</v>
      </c>
      <c r="AH742" s="29">
        <v>-1.58</v>
      </c>
      <c r="AI742" s="29" t="s">
        <v>51</v>
      </c>
      <c r="AJ742" s="29">
        <v>6.1139999999999996E-3</v>
      </c>
      <c r="AK742" s="29" t="s">
        <v>51</v>
      </c>
      <c r="AL742" s="29">
        <v>9.0639999999999998E-2</v>
      </c>
      <c r="AM742" s="29">
        <v>1.66</v>
      </c>
      <c r="AN742" s="29" t="s">
        <v>51</v>
      </c>
      <c r="AO742" s="29">
        <v>722</v>
      </c>
      <c r="AP742" s="29">
        <v>704.9</v>
      </c>
      <c r="AQ742" s="29">
        <v>639.20000000000005</v>
      </c>
      <c r="AR742" s="29">
        <v>775.8</v>
      </c>
      <c r="AS742" s="29">
        <v>787.4</v>
      </c>
      <c r="AT742" s="29">
        <v>664.1</v>
      </c>
      <c r="AU742" s="29">
        <v>693.9</v>
      </c>
      <c r="AV742" s="29">
        <v>722.7</v>
      </c>
      <c r="AW742" s="29">
        <v>761.1</v>
      </c>
      <c r="AX742" s="29">
        <v>719.3</v>
      </c>
      <c r="AY742" s="29">
        <f t="shared" si="23"/>
        <v>0.98120849750640593</v>
      </c>
      <c r="AZ742" s="29">
        <f t="shared" si="22"/>
        <v>0.63762232789587558</v>
      </c>
    </row>
    <row r="743" spans="1:52" x14ac:dyDescent="0.2">
      <c r="A743" s="47" t="s">
        <v>50</v>
      </c>
      <c r="B743" s="29" t="s">
        <v>877</v>
      </c>
      <c r="C743" s="29" t="s">
        <v>3622</v>
      </c>
      <c r="D743" s="29" t="s">
        <v>3623</v>
      </c>
      <c r="E743" s="29" t="s">
        <v>3624</v>
      </c>
      <c r="F743" s="29">
        <v>1.20001E-2</v>
      </c>
      <c r="G743" s="29">
        <v>5.5189300000000002E-4</v>
      </c>
      <c r="H743" s="29">
        <v>1</v>
      </c>
      <c r="I743" s="29">
        <v>4</v>
      </c>
      <c r="J743" s="29">
        <v>4</v>
      </c>
      <c r="K743" s="29" t="s">
        <v>876</v>
      </c>
      <c r="L743" s="29" t="s">
        <v>3625</v>
      </c>
      <c r="M743" s="29">
        <v>0</v>
      </c>
      <c r="N743" s="29">
        <v>2538.2053599999999</v>
      </c>
      <c r="O743" s="29">
        <v>0</v>
      </c>
      <c r="P743" s="29">
        <v>43.9</v>
      </c>
      <c r="Q743" s="29">
        <v>44.3</v>
      </c>
      <c r="R743" s="29">
        <v>5.73</v>
      </c>
      <c r="S743" s="29">
        <v>13.86</v>
      </c>
      <c r="T743" s="29" t="s">
        <v>51</v>
      </c>
      <c r="U743" s="29" t="s">
        <v>50</v>
      </c>
      <c r="V743" s="29" t="s">
        <v>50</v>
      </c>
      <c r="W743" s="29" t="s">
        <v>50</v>
      </c>
      <c r="X743" s="29" t="s">
        <v>50</v>
      </c>
      <c r="Y743" s="29" t="s">
        <v>50</v>
      </c>
      <c r="Z743" s="29" t="s">
        <v>50</v>
      </c>
      <c r="AA743" s="29" t="s">
        <v>50</v>
      </c>
      <c r="AB743" s="29" t="s">
        <v>50</v>
      </c>
      <c r="AC743" s="29" t="s">
        <v>50</v>
      </c>
      <c r="AD743" s="29" t="s">
        <v>50</v>
      </c>
      <c r="AE743" s="29" t="s">
        <v>50</v>
      </c>
      <c r="AF743" s="29" t="s">
        <v>50</v>
      </c>
      <c r="AG743" s="29">
        <v>8.32</v>
      </c>
      <c r="AH743" s="29">
        <v>5.67</v>
      </c>
      <c r="AI743" s="29">
        <v>1.9330000000000001E-4</v>
      </c>
      <c r="AJ743" s="29">
        <v>7.0920000000000002E-3</v>
      </c>
      <c r="AK743" s="29">
        <v>3.1189999999999998E-3</v>
      </c>
      <c r="AL743" s="29">
        <v>0.1087</v>
      </c>
      <c r="AM743" s="29">
        <v>3.54</v>
      </c>
      <c r="AN743" s="29">
        <v>19</v>
      </c>
      <c r="AO743" s="29">
        <v>40.9</v>
      </c>
      <c r="AP743" s="29">
        <v>47.5</v>
      </c>
      <c r="AQ743" s="29">
        <v>46.2</v>
      </c>
      <c r="AR743" s="29">
        <v>42.4</v>
      </c>
      <c r="AS743" s="29">
        <v>45</v>
      </c>
      <c r="AT743" s="29">
        <v>44.3</v>
      </c>
      <c r="AU743" s="29">
        <v>42.2</v>
      </c>
      <c r="AV743" s="29">
        <v>38.200000000000003</v>
      </c>
      <c r="AW743" s="29">
        <v>51.4</v>
      </c>
      <c r="AX743" s="29">
        <v>53.4</v>
      </c>
      <c r="AY743" s="29">
        <f t="shared" si="23"/>
        <v>1.0337837837837835</v>
      </c>
      <c r="AZ743" s="29">
        <f t="shared" si="22"/>
        <v>0.68969419496427697</v>
      </c>
    </row>
    <row r="744" spans="1:52" x14ac:dyDescent="0.2">
      <c r="A744" s="47" t="s">
        <v>50</v>
      </c>
      <c r="B744" s="29" t="s">
        <v>877</v>
      </c>
      <c r="C744" s="29" t="s">
        <v>3622</v>
      </c>
      <c r="D744" s="29" t="s">
        <v>3626</v>
      </c>
      <c r="E744" s="29" t="s">
        <v>3624</v>
      </c>
      <c r="F744" s="29">
        <v>6.1130599999999997E-6</v>
      </c>
      <c r="G744" s="29">
        <v>0</v>
      </c>
      <c r="H744" s="29">
        <v>1</v>
      </c>
      <c r="I744" s="29">
        <v>4</v>
      </c>
      <c r="J744" s="29">
        <v>10</v>
      </c>
      <c r="K744" s="29" t="s">
        <v>876</v>
      </c>
      <c r="L744" s="29" t="s">
        <v>3625</v>
      </c>
      <c r="M744" s="29">
        <v>0</v>
      </c>
      <c r="N744" s="29">
        <v>2537.2213400000001</v>
      </c>
      <c r="O744" s="29">
        <v>0</v>
      </c>
      <c r="P744" s="29">
        <v>219.1</v>
      </c>
      <c r="Q744" s="29">
        <v>204.6</v>
      </c>
      <c r="R744" s="29">
        <v>5.79</v>
      </c>
      <c r="S744" s="29">
        <v>9.81</v>
      </c>
      <c r="T744" s="29" t="s">
        <v>51</v>
      </c>
      <c r="U744" s="29" t="s">
        <v>50</v>
      </c>
      <c r="V744" s="29" t="s">
        <v>50</v>
      </c>
      <c r="W744" s="29" t="s">
        <v>50</v>
      </c>
      <c r="X744" s="29" t="s">
        <v>50</v>
      </c>
      <c r="Y744" s="29" t="s">
        <v>50</v>
      </c>
      <c r="Z744" s="29" t="s">
        <v>50</v>
      </c>
      <c r="AA744" s="29" t="s">
        <v>50</v>
      </c>
      <c r="AB744" s="29" t="s">
        <v>50</v>
      </c>
      <c r="AC744" s="29" t="s">
        <v>50</v>
      </c>
      <c r="AD744" s="29" t="s">
        <v>50</v>
      </c>
      <c r="AE744" s="29" t="s">
        <v>50</v>
      </c>
      <c r="AF744" s="29" t="s">
        <v>50</v>
      </c>
      <c r="AG744" s="29">
        <v>-1.49</v>
      </c>
      <c r="AH744" s="29">
        <v>1.91</v>
      </c>
      <c r="AI744" s="29">
        <v>0</v>
      </c>
      <c r="AJ744" s="29">
        <v>0</v>
      </c>
      <c r="AK744" s="29">
        <v>1.508E-5</v>
      </c>
      <c r="AL744" s="29">
        <v>2.4430000000000002E-5</v>
      </c>
      <c r="AM744" s="29">
        <v>5.75</v>
      </c>
      <c r="AN744" s="29">
        <v>47</v>
      </c>
      <c r="AO744" s="29">
        <v>215.5</v>
      </c>
      <c r="AP744" s="29">
        <v>217.2</v>
      </c>
      <c r="AQ744" s="29">
        <v>221.2</v>
      </c>
      <c r="AR744" s="29">
        <v>190.3</v>
      </c>
      <c r="AS744" s="29">
        <v>221</v>
      </c>
      <c r="AT744" s="29">
        <v>199.3</v>
      </c>
      <c r="AU744" s="29">
        <v>204.6</v>
      </c>
      <c r="AV744" s="29">
        <v>192.1</v>
      </c>
      <c r="AW744" s="29">
        <v>214.6</v>
      </c>
      <c r="AX744" s="29">
        <v>245.2</v>
      </c>
      <c r="AY744" s="29">
        <f t="shared" si="23"/>
        <v>0.99117536612842649</v>
      </c>
      <c r="AZ744" s="29">
        <f t="shared" si="22"/>
        <v>0.87276016222958075</v>
      </c>
    </row>
    <row r="745" spans="1:52" x14ac:dyDescent="0.2">
      <c r="A745" s="47" t="s">
        <v>50</v>
      </c>
      <c r="B745" s="29" t="s">
        <v>879</v>
      </c>
      <c r="C745" s="29" t="s">
        <v>3627</v>
      </c>
      <c r="D745" s="29" t="s">
        <v>3628</v>
      </c>
      <c r="E745" s="29" t="s">
        <v>3629</v>
      </c>
      <c r="F745" s="29">
        <v>2.93955E-3</v>
      </c>
      <c r="G745" s="29">
        <v>2.5253100000000001E-4</v>
      </c>
      <c r="H745" s="29">
        <v>1</v>
      </c>
      <c r="I745" s="29">
        <v>3</v>
      </c>
      <c r="J745" s="29">
        <v>4</v>
      </c>
      <c r="K745" s="29" t="s">
        <v>878</v>
      </c>
      <c r="L745" s="29" t="s">
        <v>3630</v>
      </c>
      <c r="M745" s="29">
        <v>0</v>
      </c>
      <c r="N745" s="29">
        <v>2059.0722999999998</v>
      </c>
      <c r="O745" s="29">
        <v>0</v>
      </c>
      <c r="P745" s="29">
        <v>164.1</v>
      </c>
      <c r="Q745" s="29">
        <v>170.8</v>
      </c>
      <c r="R745" s="29">
        <v>8.19</v>
      </c>
      <c r="S745" s="29">
        <v>6.52</v>
      </c>
      <c r="T745" s="29" t="s">
        <v>51</v>
      </c>
      <c r="U745" s="29" t="s">
        <v>50</v>
      </c>
      <c r="V745" s="29" t="s">
        <v>50</v>
      </c>
      <c r="W745" s="29" t="s">
        <v>50</v>
      </c>
      <c r="X745" s="29" t="s">
        <v>50</v>
      </c>
      <c r="Y745" s="29" t="s">
        <v>50</v>
      </c>
      <c r="Z745" s="29" t="s">
        <v>50</v>
      </c>
      <c r="AA745" s="29" t="s">
        <v>50</v>
      </c>
      <c r="AB745" s="29" t="s">
        <v>50</v>
      </c>
      <c r="AC745" s="29" t="s">
        <v>50</v>
      </c>
      <c r="AD745" s="29" t="s">
        <v>50</v>
      </c>
      <c r="AE745" s="29" t="s">
        <v>50</v>
      </c>
      <c r="AF745" s="29" t="s">
        <v>50</v>
      </c>
      <c r="AG745" s="29">
        <v>1.45</v>
      </c>
      <c r="AH745" s="29">
        <v>-0.23</v>
      </c>
      <c r="AI745" s="29">
        <v>5.7590000000000003E-5</v>
      </c>
      <c r="AJ745" s="29">
        <v>1.9689999999999999E-4</v>
      </c>
      <c r="AK745" s="29">
        <v>6.4599999999999998E-4</v>
      </c>
      <c r="AL745" s="29">
        <v>2.372E-3</v>
      </c>
      <c r="AM745" s="29">
        <v>3.6</v>
      </c>
      <c r="AN745" s="29">
        <v>18</v>
      </c>
      <c r="AO745" s="29">
        <v>169.8</v>
      </c>
      <c r="AP745" s="29">
        <v>158.5</v>
      </c>
      <c r="AQ745" s="29">
        <v>183.7</v>
      </c>
      <c r="AR745" s="29">
        <v>158.1</v>
      </c>
      <c r="AS745" s="29">
        <v>148.30000000000001</v>
      </c>
      <c r="AT745" s="29">
        <v>162.6</v>
      </c>
      <c r="AU745" s="29">
        <v>164.5</v>
      </c>
      <c r="AV745" s="29">
        <v>190.9</v>
      </c>
      <c r="AW745" s="29">
        <v>173.8</v>
      </c>
      <c r="AX745" s="29">
        <v>170.8</v>
      </c>
      <c r="AY745" s="29">
        <f t="shared" si="23"/>
        <v>1.0540078201368523</v>
      </c>
      <c r="AZ745" s="29">
        <f t="shared" si="22"/>
        <v>0.15232258311306837</v>
      </c>
    </row>
    <row r="746" spans="1:52" x14ac:dyDescent="0.2">
      <c r="A746" s="47" t="s">
        <v>50</v>
      </c>
      <c r="B746" s="29" t="s">
        <v>881</v>
      </c>
      <c r="C746" s="29" t="s">
        <v>3631</v>
      </c>
      <c r="D746" s="29" t="s">
        <v>3632</v>
      </c>
      <c r="E746" s="29" t="s">
        <v>3633</v>
      </c>
      <c r="F746" s="29">
        <v>2.28519E-4</v>
      </c>
      <c r="G746" s="29">
        <v>0</v>
      </c>
      <c r="H746" s="29">
        <v>1</v>
      </c>
      <c r="I746" s="29">
        <v>1</v>
      </c>
      <c r="J746" s="29">
        <v>3</v>
      </c>
      <c r="K746" s="29" t="s">
        <v>880</v>
      </c>
      <c r="L746" s="29" t="s">
        <v>3634</v>
      </c>
      <c r="M746" s="29">
        <v>0</v>
      </c>
      <c r="N746" s="29">
        <v>3230.5749900000001</v>
      </c>
      <c r="O746" s="29">
        <v>0</v>
      </c>
      <c r="P746" s="29">
        <v>153.80000000000001</v>
      </c>
      <c r="Q746" s="29">
        <v>154.4</v>
      </c>
      <c r="R746" s="29">
        <v>2.81</v>
      </c>
      <c r="S746" s="29">
        <v>2.4300000000000002</v>
      </c>
      <c r="T746" s="29" t="s">
        <v>51</v>
      </c>
      <c r="U746" s="29" t="s">
        <v>50</v>
      </c>
      <c r="V746" s="29" t="s">
        <v>50</v>
      </c>
      <c r="W746" s="29" t="s">
        <v>50</v>
      </c>
      <c r="X746" s="29" t="s">
        <v>50</v>
      </c>
      <c r="Y746" s="29" t="s">
        <v>50</v>
      </c>
      <c r="Z746" s="29" t="s">
        <v>50</v>
      </c>
      <c r="AA746" s="29" t="s">
        <v>50</v>
      </c>
      <c r="AB746" s="29" t="s">
        <v>50</v>
      </c>
      <c r="AC746" s="29" t="s">
        <v>50</v>
      </c>
      <c r="AD746" s="29" t="s">
        <v>50</v>
      </c>
      <c r="AE746" s="29" t="s">
        <v>50</v>
      </c>
      <c r="AF746" s="29" t="s">
        <v>50</v>
      </c>
      <c r="AG746" s="29">
        <v>6.06</v>
      </c>
      <c r="AH746" s="29">
        <v>6.06</v>
      </c>
      <c r="AI746" s="29">
        <v>0</v>
      </c>
      <c r="AJ746" s="29">
        <v>1.1960000000000001E-5</v>
      </c>
      <c r="AK746" s="29">
        <v>3.7419999999999997E-5</v>
      </c>
      <c r="AL746" s="29">
        <v>2.9480000000000001E-4</v>
      </c>
      <c r="AM746" s="29">
        <v>7.03</v>
      </c>
      <c r="AN746" s="29">
        <v>15</v>
      </c>
      <c r="AO746" s="29">
        <v>147.19999999999999</v>
      </c>
      <c r="AP746" s="29">
        <v>157.19999999999999</v>
      </c>
      <c r="AQ746" s="29">
        <v>150.69999999999999</v>
      </c>
      <c r="AR746" s="29">
        <v>155.80000000000001</v>
      </c>
      <c r="AS746" s="29">
        <v>158.4</v>
      </c>
      <c r="AT746" s="29">
        <v>150.9</v>
      </c>
      <c r="AU746" s="29">
        <v>150.30000000000001</v>
      </c>
      <c r="AV746" s="29">
        <v>154.80000000000001</v>
      </c>
      <c r="AW746" s="29">
        <v>154.4</v>
      </c>
      <c r="AX746" s="29">
        <v>159.6</v>
      </c>
      <c r="AY746" s="29">
        <f t="shared" si="23"/>
        <v>1.0009099181073706</v>
      </c>
      <c r="AZ746" s="29">
        <f t="shared" si="22"/>
        <v>0.94800940786510735</v>
      </c>
    </row>
    <row r="747" spans="1:52" x14ac:dyDescent="0.2">
      <c r="A747" s="47" t="s">
        <v>50</v>
      </c>
      <c r="B747" s="29" t="s">
        <v>3635</v>
      </c>
      <c r="C747" s="29" t="s">
        <v>3636</v>
      </c>
      <c r="D747" s="29" t="s">
        <v>1747</v>
      </c>
      <c r="E747" s="29" t="s">
        <v>3637</v>
      </c>
      <c r="F747" s="29">
        <v>6.4349799999999999E-2</v>
      </c>
      <c r="G747" s="29">
        <v>4.5921099999999999E-3</v>
      </c>
      <c r="H747" s="29">
        <v>4</v>
      </c>
      <c r="I747" s="29">
        <v>8</v>
      </c>
      <c r="J747" s="29">
        <v>1</v>
      </c>
      <c r="K747" s="29" t="s">
        <v>3638</v>
      </c>
      <c r="L747" s="29" t="s">
        <v>3639</v>
      </c>
      <c r="M747" s="29">
        <v>0</v>
      </c>
      <c r="N747" s="29">
        <v>1964.0398700000001</v>
      </c>
      <c r="O747" s="29">
        <v>0</v>
      </c>
      <c r="P747" s="29">
        <v>146.30000000000001</v>
      </c>
      <c r="Q747" s="29">
        <v>152.1</v>
      </c>
      <c r="R747" s="29">
        <v>4.57</v>
      </c>
      <c r="S747" s="29">
        <v>9.16</v>
      </c>
      <c r="T747" s="29" t="s">
        <v>1100</v>
      </c>
      <c r="U747" s="29" t="s">
        <v>50</v>
      </c>
      <c r="V747" s="29" t="s">
        <v>50</v>
      </c>
      <c r="W747" s="29" t="s">
        <v>50</v>
      </c>
      <c r="X747" s="29" t="s">
        <v>50</v>
      </c>
      <c r="Y747" s="29" t="s">
        <v>50</v>
      </c>
      <c r="Z747" s="29" t="s">
        <v>50</v>
      </c>
      <c r="AA747" s="29" t="s">
        <v>50</v>
      </c>
      <c r="AB747" s="29" t="s">
        <v>50</v>
      </c>
      <c r="AC747" s="29" t="s">
        <v>50</v>
      </c>
      <c r="AD747" s="29" t="s">
        <v>50</v>
      </c>
      <c r="AE747" s="29" t="s">
        <v>973</v>
      </c>
      <c r="AF747" s="29" t="s">
        <v>50</v>
      </c>
      <c r="AG747" s="29" t="s">
        <v>51</v>
      </c>
      <c r="AH747" s="29">
        <v>7.0000000000000007E-2</v>
      </c>
      <c r="AI747" s="29" t="s">
        <v>51</v>
      </c>
      <c r="AJ747" s="29">
        <v>1.034E-3</v>
      </c>
      <c r="AK747" s="29" t="s">
        <v>51</v>
      </c>
      <c r="AL747" s="29">
        <v>1.508E-2</v>
      </c>
      <c r="AM747" s="29">
        <v>4.04</v>
      </c>
      <c r="AN747" s="29" t="s">
        <v>51</v>
      </c>
      <c r="AO747" s="29">
        <v>140.6</v>
      </c>
      <c r="AP747" s="29">
        <v>151.6</v>
      </c>
      <c r="AQ747" s="29">
        <v>146.5</v>
      </c>
      <c r="AR747" s="29">
        <v>133.1</v>
      </c>
      <c r="AS747" s="29">
        <v>148.5</v>
      </c>
      <c r="AT747" s="29">
        <v>133.30000000000001</v>
      </c>
      <c r="AU747" s="29">
        <v>154</v>
      </c>
      <c r="AV747" s="29">
        <v>152.1</v>
      </c>
      <c r="AW747" s="29">
        <v>136.6</v>
      </c>
      <c r="AX747" s="29">
        <v>166.5</v>
      </c>
      <c r="AY747" s="29">
        <f t="shared" si="23"/>
        <v>1.0308204914618908</v>
      </c>
      <c r="AZ747" s="29">
        <f t="shared" si="22"/>
        <v>0.33454841946955377</v>
      </c>
    </row>
    <row r="748" spans="1:52" x14ac:dyDescent="0.2">
      <c r="A748" s="47" t="s">
        <v>50</v>
      </c>
      <c r="B748" s="29" t="s">
        <v>883</v>
      </c>
      <c r="C748" s="29" t="s">
        <v>3640</v>
      </c>
      <c r="D748" s="29" t="s">
        <v>3641</v>
      </c>
      <c r="E748" s="29" t="s">
        <v>3642</v>
      </c>
      <c r="F748" s="29">
        <v>5.85672E-2</v>
      </c>
      <c r="G748" s="29">
        <v>4.3101299999999997E-3</v>
      </c>
      <c r="H748" s="29">
        <v>1</v>
      </c>
      <c r="I748" s="29">
        <v>1</v>
      </c>
      <c r="J748" s="29">
        <v>1</v>
      </c>
      <c r="K748" s="29" t="s">
        <v>882</v>
      </c>
      <c r="L748" s="29" t="s">
        <v>3643</v>
      </c>
      <c r="M748" s="29">
        <v>0</v>
      </c>
      <c r="N748" s="29">
        <v>1754.85807</v>
      </c>
      <c r="O748" s="29">
        <v>0</v>
      </c>
      <c r="P748" s="29">
        <v>51.4</v>
      </c>
      <c r="Q748" s="29">
        <v>52.4</v>
      </c>
      <c r="R748" s="29">
        <v>17.670000000000002</v>
      </c>
      <c r="S748" s="29">
        <v>12.33</v>
      </c>
      <c r="T748" s="29" t="s">
        <v>51</v>
      </c>
      <c r="U748" s="29" t="s">
        <v>50</v>
      </c>
      <c r="V748" s="29" t="s">
        <v>50</v>
      </c>
      <c r="W748" s="29" t="s">
        <v>50</v>
      </c>
      <c r="X748" s="29" t="s">
        <v>50</v>
      </c>
      <c r="Y748" s="29" t="s">
        <v>50</v>
      </c>
      <c r="Z748" s="29" t="s">
        <v>50</v>
      </c>
      <c r="AA748" s="29" t="s">
        <v>50</v>
      </c>
      <c r="AB748" s="29" t="s">
        <v>50</v>
      </c>
      <c r="AC748" s="29" t="s">
        <v>50</v>
      </c>
      <c r="AD748" s="29" t="s">
        <v>50</v>
      </c>
      <c r="AE748" s="29" t="s">
        <v>973</v>
      </c>
      <c r="AF748" s="29" t="s">
        <v>50</v>
      </c>
      <c r="AG748" s="29" t="s">
        <v>51</v>
      </c>
      <c r="AH748" s="29">
        <v>-1.36</v>
      </c>
      <c r="AI748" s="29" t="s">
        <v>51</v>
      </c>
      <c r="AJ748" s="29">
        <v>9.7340000000000002E-4</v>
      </c>
      <c r="AK748" s="29" t="s">
        <v>51</v>
      </c>
      <c r="AL748" s="29">
        <v>1.35E-2</v>
      </c>
      <c r="AM748" s="29">
        <v>1.87</v>
      </c>
      <c r="AN748" s="29" t="s">
        <v>51</v>
      </c>
      <c r="AO748" s="29">
        <v>73.599999999999994</v>
      </c>
      <c r="AP748" s="29">
        <v>50.3</v>
      </c>
      <c r="AQ748" s="29">
        <v>52.6</v>
      </c>
      <c r="AR748" s="29">
        <v>47.1</v>
      </c>
      <c r="AS748" s="29">
        <v>53.4</v>
      </c>
      <c r="AT748" s="29">
        <v>45.5</v>
      </c>
      <c r="AU748" s="29">
        <v>45.3</v>
      </c>
      <c r="AV748" s="29">
        <v>52.4</v>
      </c>
      <c r="AW748" s="29">
        <v>59</v>
      </c>
      <c r="AX748" s="29">
        <v>57.2</v>
      </c>
      <c r="AY748" s="29">
        <f t="shared" si="23"/>
        <v>0.93646209386281587</v>
      </c>
      <c r="AZ748" s="29">
        <f t="shared" si="22"/>
        <v>0.6291164785668637</v>
      </c>
    </row>
    <row r="749" spans="1:52" x14ac:dyDescent="0.2">
      <c r="A749" s="47" t="s">
        <v>50</v>
      </c>
      <c r="B749" s="29" t="s">
        <v>885</v>
      </c>
      <c r="C749" s="29" t="s">
        <v>3644</v>
      </c>
      <c r="D749" s="29" t="s">
        <v>3645</v>
      </c>
      <c r="E749" s="29" t="s">
        <v>3646</v>
      </c>
      <c r="F749" s="29">
        <v>1.62448E-2</v>
      </c>
      <c r="G749" s="29">
        <v>7.8318099999999998E-4</v>
      </c>
      <c r="H749" s="29">
        <v>1</v>
      </c>
      <c r="I749" s="29">
        <v>1</v>
      </c>
      <c r="J749" s="29">
        <v>1</v>
      </c>
      <c r="K749" s="29" t="s">
        <v>884</v>
      </c>
      <c r="L749" s="29" t="s">
        <v>3647</v>
      </c>
      <c r="M749" s="29">
        <v>0</v>
      </c>
      <c r="N749" s="29">
        <v>2759.2117600000001</v>
      </c>
      <c r="O749" s="29">
        <v>0</v>
      </c>
      <c r="P749" s="29">
        <v>56.6</v>
      </c>
      <c r="Q749" s="29">
        <v>66.599999999999994</v>
      </c>
      <c r="R749" s="29">
        <v>12.28</v>
      </c>
      <c r="S749" s="29">
        <v>8.82</v>
      </c>
      <c r="T749" s="29" t="s">
        <v>51</v>
      </c>
      <c r="U749" s="29" t="s">
        <v>50</v>
      </c>
      <c r="V749" s="29" t="s">
        <v>50</v>
      </c>
      <c r="W749" s="29" t="s">
        <v>50</v>
      </c>
      <c r="X749" s="29" t="s">
        <v>50</v>
      </c>
      <c r="Y749" s="29" t="s">
        <v>50</v>
      </c>
      <c r="Z749" s="29" t="s">
        <v>50</v>
      </c>
      <c r="AA749" s="29" t="s">
        <v>50</v>
      </c>
      <c r="AB749" s="29" t="s">
        <v>50</v>
      </c>
      <c r="AC749" s="29" t="s">
        <v>50</v>
      </c>
      <c r="AD749" s="29" t="s">
        <v>50</v>
      </c>
      <c r="AE749" s="29" t="s">
        <v>50</v>
      </c>
      <c r="AF749" s="29" t="s">
        <v>973</v>
      </c>
      <c r="AG749" s="29">
        <v>-3.19</v>
      </c>
      <c r="AH749" s="29" t="s">
        <v>51</v>
      </c>
      <c r="AI749" s="29">
        <v>2.3560000000000001E-4</v>
      </c>
      <c r="AJ749" s="29" t="s">
        <v>51</v>
      </c>
      <c r="AK749" s="29">
        <v>4.3660000000000001E-3</v>
      </c>
      <c r="AL749" s="29" t="s">
        <v>51</v>
      </c>
      <c r="AM749" s="29" t="s">
        <v>51</v>
      </c>
      <c r="AN749" s="29">
        <v>3</v>
      </c>
      <c r="AO749" s="29">
        <v>68.599999999999994</v>
      </c>
      <c r="AP749" s="29">
        <v>57.4</v>
      </c>
      <c r="AQ749" s="29">
        <v>60.9</v>
      </c>
      <c r="AR749" s="29">
        <v>47.2</v>
      </c>
      <c r="AS749" s="29">
        <v>55.8</v>
      </c>
      <c r="AT749" s="29">
        <v>69</v>
      </c>
      <c r="AU749" s="29">
        <v>65.5</v>
      </c>
      <c r="AV749" s="29">
        <v>71.900000000000006</v>
      </c>
      <c r="AW749" s="29">
        <v>56.5</v>
      </c>
      <c r="AX749" s="29">
        <v>66.599999999999994</v>
      </c>
      <c r="AY749" s="29">
        <f t="shared" si="23"/>
        <v>1.1365988271817868</v>
      </c>
      <c r="AZ749" s="29">
        <f t="shared" si="22"/>
        <v>1.5402794883959185E-2</v>
      </c>
    </row>
    <row r="750" spans="1:52" x14ac:dyDescent="0.2">
      <c r="A750" s="47" t="s">
        <v>50</v>
      </c>
      <c r="B750" s="29" t="s">
        <v>887</v>
      </c>
      <c r="C750" s="29" t="s">
        <v>3648</v>
      </c>
      <c r="D750" s="29" t="s">
        <v>3649</v>
      </c>
      <c r="E750" s="29" t="s">
        <v>3650</v>
      </c>
      <c r="F750" s="29">
        <v>7.3682099999999997E-5</v>
      </c>
      <c r="G750" s="29">
        <v>0</v>
      </c>
      <c r="H750" s="29">
        <v>1</v>
      </c>
      <c r="I750" s="29">
        <v>2</v>
      </c>
      <c r="J750" s="29">
        <v>2</v>
      </c>
      <c r="K750" s="29" t="s">
        <v>886</v>
      </c>
      <c r="L750" s="29" t="s">
        <v>3651</v>
      </c>
      <c r="M750" s="29">
        <v>0</v>
      </c>
      <c r="N750" s="29">
        <v>3074.6185500000001</v>
      </c>
      <c r="O750" s="29">
        <v>0</v>
      </c>
      <c r="P750" s="29">
        <v>55.3</v>
      </c>
      <c r="Q750" s="29">
        <v>52.5</v>
      </c>
      <c r="R750" s="29">
        <v>4.07</v>
      </c>
      <c r="S750" s="29">
        <v>6.42</v>
      </c>
      <c r="T750" s="29" t="s">
        <v>51</v>
      </c>
      <c r="U750" s="29" t="s">
        <v>50</v>
      </c>
      <c r="V750" s="29" t="s">
        <v>50</v>
      </c>
      <c r="W750" s="29" t="s">
        <v>50</v>
      </c>
      <c r="X750" s="29" t="s">
        <v>50</v>
      </c>
      <c r="Y750" s="29" t="s">
        <v>50</v>
      </c>
      <c r="Z750" s="29" t="s">
        <v>50</v>
      </c>
      <c r="AA750" s="29" t="s">
        <v>50</v>
      </c>
      <c r="AB750" s="29" t="s">
        <v>50</v>
      </c>
      <c r="AC750" s="29" t="s">
        <v>50</v>
      </c>
      <c r="AD750" s="29" t="s">
        <v>50</v>
      </c>
      <c r="AE750" s="29" t="s">
        <v>50</v>
      </c>
      <c r="AF750" s="29" t="s">
        <v>50</v>
      </c>
      <c r="AG750" s="29">
        <v>14.3</v>
      </c>
      <c r="AH750" s="29">
        <v>14.3</v>
      </c>
      <c r="AI750" s="29">
        <v>0</v>
      </c>
      <c r="AJ750" s="29">
        <v>4.9809999999999999E-5</v>
      </c>
      <c r="AK750" s="29">
        <v>1.0519999999999999E-5</v>
      </c>
      <c r="AL750" s="29">
        <v>7.4100000000000001E-4</v>
      </c>
      <c r="AM750" s="29">
        <v>4.68</v>
      </c>
      <c r="AN750" s="29">
        <v>34</v>
      </c>
      <c r="AO750" s="29">
        <v>56.9</v>
      </c>
      <c r="AP750" s="29">
        <v>54.1</v>
      </c>
      <c r="AQ750" s="29">
        <v>55.3</v>
      </c>
      <c r="AR750" s="29">
        <v>57.4</v>
      </c>
      <c r="AS750" s="29">
        <v>51.2</v>
      </c>
      <c r="AT750" s="29">
        <v>46.8</v>
      </c>
      <c r="AU750" s="29">
        <v>49.3</v>
      </c>
      <c r="AV750" s="29">
        <v>52.5</v>
      </c>
      <c r="AW750" s="29">
        <v>54.9</v>
      </c>
      <c r="AX750" s="29">
        <v>53.7</v>
      </c>
      <c r="AY750" s="29">
        <f t="shared" si="23"/>
        <v>0.93561295016369583</v>
      </c>
      <c r="AZ750" s="29">
        <f t="shared" si="22"/>
        <v>0.15674092658204253</v>
      </c>
    </row>
    <row r="751" spans="1:52" x14ac:dyDescent="0.2">
      <c r="A751" s="47" t="s">
        <v>50</v>
      </c>
      <c r="B751" s="29" t="s">
        <v>887</v>
      </c>
      <c r="C751" s="29" t="s">
        <v>3652</v>
      </c>
      <c r="D751" s="29" t="s">
        <v>3653</v>
      </c>
      <c r="E751" s="29" t="s">
        <v>3654</v>
      </c>
      <c r="F751" s="29">
        <v>2.6047899999999998E-4</v>
      </c>
      <c r="G751" s="29">
        <v>0</v>
      </c>
      <c r="H751" s="29">
        <v>1</v>
      </c>
      <c r="I751" s="29">
        <v>1</v>
      </c>
      <c r="J751" s="29">
        <v>2</v>
      </c>
      <c r="K751" s="29" t="s">
        <v>886</v>
      </c>
      <c r="L751" s="29" t="s">
        <v>3651</v>
      </c>
      <c r="M751" s="29">
        <v>0</v>
      </c>
      <c r="N751" s="29">
        <v>3137.6141899999998</v>
      </c>
      <c r="O751" s="29">
        <v>0</v>
      </c>
      <c r="P751" s="29">
        <v>171.5</v>
      </c>
      <c r="Q751" s="29">
        <v>213.3</v>
      </c>
      <c r="R751" s="29">
        <v>38.76</v>
      </c>
      <c r="S751" s="29">
        <v>28.36</v>
      </c>
      <c r="T751" s="29" t="s">
        <v>51</v>
      </c>
      <c r="U751" s="29" t="s">
        <v>50</v>
      </c>
      <c r="V751" s="29" t="s">
        <v>50</v>
      </c>
      <c r="W751" s="29" t="s">
        <v>50</v>
      </c>
      <c r="X751" s="29" t="s">
        <v>50</v>
      </c>
      <c r="Y751" s="29" t="s">
        <v>50</v>
      </c>
      <c r="Z751" s="29" t="s">
        <v>50</v>
      </c>
      <c r="AA751" s="29" t="s">
        <v>50</v>
      </c>
      <c r="AB751" s="29" t="s">
        <v>50</v>
      </c>
      <c r="AC751" s="29" t="s">
        <v>50</v>
      </c>
      <c r="AD751" s="29" t="s">
        <v>50</v>
      </c>
      <c r="AE751" s="29" t="s">
        <v>50</v>
      </c>
      <c r="AF751" s="29" t="s">
        <v>973</v>
      </c>
      <c r="AG751" s="29">
        <v>-1.1200000000000001</v>
      </c>
      <c r="AH751" s="29" t="s">
        <v>51</v>
      </c>
      <c r="AI751" s="29">
        <v>0</v>
      </c>
      <c r="AJ751" s="29" t="s">
        <v>51</v>
      </c>
      <c r="AK751" s="29">
        <v>4.3309999999999997E-5</v>
      </c>
      <c r="AL751" s="29" t="s">
        <v>51</v>
      </c>
      <c r="AM751" s="29" t="s">
        <v>51</v>
      </c>
      <c r="AN751" s="29">
        <v>16</v>
      </c>
      <c r="AO751" s="29">
        <v>134.30000000000001</v>
      </c>
      <c r="AP751" s="29">
        <v>302.8</v>
      </c>
      <c r="AQ751" s="29">
        <v>219.1</v>
      </c>
      <c r="AR751" s="29">
        <v>131.30000000000001</v>
      </c>
      <c r="AS751" s="29">
        <v>118.2</v>
      </c>
      <c r="AT751" s="29">
        <v>280.3</v>
      </c>
      <c r="AU751" s="29">
        <v>213.3</v>
      </c>
      <c r="AV751" s="29">
        <v>255.7</v>
      </c>
      <c r="AW751" s="29">
        <v>129.9</v>
      </c>
      <c r="AX751" s="29">
        <v>178.8</v>
      </c>
      <c r="AY751" s="29">
        <f t="shared" si="23"/>
        <v>1.1681572264546758</v>
      </c>
      <c r="AZ751" s="29">
        <f t="shared" si="22"/>
        <v>0.47350445419659559</v>
      </c>
    </row>
    <row r="752" spans="1:52" x14ac:dyDescent="0.2">
      <c r="A752" s="47" t="s">
        <v>56</v>
      </c>
      <c r="B752" s="29" t="s">
        <v>889</v>
      </c>
      <c r="C752" s="29" t="s">
        <v>3655</v>
      </c>
      <c r="D752" s="29" t="s">
        <v>3656</v>
      </c>
      <c r="E752" s="29" t="s">
        <v>3657</v>
      </c>
      <c r="F752" s="29">
        <v>0.42714299999999999</v>
      </c>
      <c r="G752" s="29">
        <v>3.7726000000000003E-2</v>
      </c>
      <c r="H752" s="29">
        <v>1</v>
      </c>
      <c r="I752" s="29">
        <v>2</v>
      </c>
      <c r="J752" s="29">
        <v>1</v>
      </c>
      <c r="K752" s="29" t="s">
        <v>888</v>
      </c>
      <c r="L752" s="29" t="s">
        <v>3658</v>
      </c>
      <c r="M752" s="29">
        <v>0</v>
      </c>
      <c r="N752" s="29">
        <v>1668.91182</v>
      </c>
      <c r="O752" s="29">
        <v>0</v>
      </c>
      <c r="P752" s="29">
        <v>171.9</v>
      </c>
      <c r="Q752" s="29">
        <v>172.1</v>
      </c>
      <c r="R752" s="29">
        <v>7.94</v>
      </c>
      <c r="S752" s="29">
        <v>5.74</v>
      </c>
      <c r="T752" s="29" t="s">
        <v>51</v>
      </c>
      <c r="U752" s="29" t="s">
        <v>56</v>
      </c>
      <c r="V752" s="29" t="s">
        <v>56</v>
      </c>
      <c r="W752" s="29" t="s">
        <v>56</v>
      </c>
      <c r="X752" s="29" t="s">
        <v>56</v>
      </c>
      <c r="Y752" s="29" t="s">
        <v>56</v>
      </c>
      <c r="Z752" s="29" t="s">
        <v>56</v>
      </c>
      <c r="AA752" s="29" t="s">
        <v>56</v>
      </c>
      <c r="AB752" s="29" t="s">
        <v>56</v>
      </c>
      <c r="AC752" s="29" t="s">
        <v>56</v>
      </c>
      <c r="AD752" s="29" t="s">
        <v>56</v>
      </c>
      <c r="AE752" s="29" t="s">
        <v>973</v>
      </c>
      <c r="AF752" s="29" t="s">
        <v>56</v>
      </c>
      <c r="AG752" s="29" t="s">
        <v>51</v>
      </c>
      <c r="AH752" s="29">
        <v>0.84</v>
      </c>
      <c r="AI752" s="29" t="s">
        <v>51</v>
      </c>
      <c r="AJ752" s="29">
        <v>1.24E-2</v>
      </c>
      <c r="AK752" s="29" t="s">
        <v>51</v>
      </c>
      <c r="AL752" s="29">
        <v>0.18260000000000001</v>
      </c>
      <c r="AM752" s="29">
        <v>2.48</v>
      </c>
      <c r="AN752" s="29" t="s">
        <v>51</v>
      </c>
      <c r="AO752" s="29">
        <v>170.7</v>
      </c>
      <c r="AP752" s="29">
        <v>173.1</v>
      </c>
      <c r="AQ752" s="29">
        <v>181.2</v>
      </c>
      <c r="AR752" s="29">
        <v>156.19999999999999</v>
      </c>
      <c r="AS752" s="29">
        <v>193.5</v>
      </c>
      <c r="AT752" s="29">
        <v>166.1</v>
      </c>
      <c r="AU752" s="29">
        <v>165.9</v>
      </c>
      <c r="AV752" s="29">
        <v>172.1</v>
      </c>
      <c r="AW752" s="29">
        <v>190.2</v>
      </c>
      <c r="AX752" s="29">
        <v>176.5</v>
      </c>
      <c r="AY752" s="29">
        <f t="shared" si="23"/>
        <v>0.99554132845547039</v>
      </c>
      <c r="AZ752" s="29">
        <f t="shared" si="22"/>
        <v>0.93465297996734842</v>
      </c>
    </row>
    <row r="753" spans="1:52" x14ac:dyDescent="0.2">
      <c r="A753" s="47" t="s">
        <v>56</v>
      </c>
      <c r="B753" s="29" t="s">
        <v>891</v>
      </c>
      <c r="C753" s="29" t="s">
        <v>3659</v>
      </c>
      <c r="D753" s="29" t="s">
        <v>3660</v>
      </c>
      <c r="E753" s="29" t="s">
        <v>3661</v>
      </c>
      <c r="F753" s="29">
        <v>0.24725900000000001</v>
      </c>
      <c r="G753" s="29">
        <v>1.8427499999999999E-2</v>
      </c>
      <c r="H753" s="29">
        <v>1</v>
      </c>
      <c r="I753" s="29">
        <v>2</v>
      </c>
      <c r="J753" s="29">
        <v>2</v>
      </c>
      <c r="K753" s="29" t="s">
        <v>890</v>
      </c>
      <c r="L753" s="29" t="s">
        <v>3662</v>
      </c>
      <c r="M753" s="29">
        <v>0</v>
      </c>
      <c r="N753" s="29">
        <v>2389.3167699999999</v>
      </c>
      <c r="O753" s="29">
        <v>0</v>
      </c>
      <c r="P753" s="29">
        <v>94.8</v>
      </c>
      <c r="Q753" s="29">
        <v>90.5</v>
      </c>
      <c r="R753" s="29">
        <v>6.57</v>
      </c>
      <c r="S753" s="29">
        <v>9.2899999999999991</v>
      </c>
      <c r="T753" s="29" t="s">
        <v>51</v>
      </c>
      <c r="U753" s="29" t="s">
        <v>50</v>
      </c>
      <c r="V753" s="29" t="s">
        <v>50</v>
      </c>
      <c r="W753" s="29" t="s">
        <v>50</v>
      </c>
      <c r="X753" s="29" t="s">
        <v>50</v>
      </c>
      <c r="Y753" s="29" t="s">
        <v>50</v>
      </c>
      <c r="Z753" s="29" t="s">
        <v>50</v>
      </c>
      <c r="AA753" s="29" t="s">
        <v>50</v>
      </c>
      <c r="AB753" s="29" t="s">
        <v>50</v>
      </c>
      <c r="AC753" s="29" t="s">
        <v>50</v>
      </c>
      <c r="AD753" s="29" t="s">
        <v>50</v>
      </c>
      <c r="AE753" s="29" t="s">
        <v>50</v>
      </c>
      <c r="AF753" s="29" t="s">
        <v>50</v>
      </c>
      <c r="AG753" s="29">
        <v>1.33</v>
      </c>
      <c r="AH753" s="29">
        <v>1.33</v>
      </c>
      <c r="AI753" s="29">
        <v>5.7559999999999998E-3</v>
      </c>
      <c r="AJ753" s="29">
        <v>9.8490000000000001E-3</v>
      </c>
      <c r="AK753" s="29">
        <v>9.5949999999999994E-2</v>
      </c>
      <c r="AL753" s="29">
        <v>0.15060000000000001</v>
      </c>
      <c r="AM753" s="29">
        <v>2.92</v>
      </c>
      <c r="AN753" s="29">
        <v>10</v>
      </c>
      <c r="AO753" s="29">
        <v>95.5</v>
      </c>
      <c r="AP753" s="29">
        <v>100.5</v>
      </c>
      <c r="AQ753" s="29">
        <v>87.6</v>
      </c>
      <c r="AR753" s="29">
        <v>94.2</v>
      </c>
      <c r="AS753" s="29">
        <v>85.7</v>
      </c>
      <c r="AT753" s="29">
        <v>90.5</v>
      </c>
      <c r="AU753" s="29">
        <v>84.9</v>
      </c>
      <c r="AV753" s="29">
        <v>104.4</v>
      </c>
      <c r="AW753" s="29">
        <v>102.7</v>
      </c>
      <c r="AX753" s="29">
        <v>88.7</v>
      </c>
      <c r="AY753" s="29">
        <f t="shared" si="23"/>
        <v>1.0166127292340883</v>
      </c>
      <c r="AZ753" s="29">
        <f t="shared" si="22"/>
        <v>0.79579581613487549</v>
      </c>
    </row>
    <row r="754" spans="1:52" x14ac:dyDescent="0.2">
      <c r="A754" s="47" t="s">
        <v>50</v>
      </c>
      <c r="B754" s="29" t="s">
        <v>893</v>
      </c>
      <c r="C754" s="29" t="s">
        <v>3663</v>
      </c>
      <c r="D754" s="29" t="s">
        <v>3664</v>
      </c>
      <c r="E754" s="29" t="s">
        <v>3665</v>
      </c>
      <c r="F754" s="29">
        <v>1.17728E-6</v>
      </c>
      <c r="G754" s="29">
        <v>0</v>
      </c>
      <c r="H754" s="29">
        <v>1</v>
      </c>
      <c r="I754" s="29">
        <v>3</v>
      </c>
      <c r="J754" s="29">
        <v>4</v>
      </c>
      <c r="K754" s="29" t="s">
        <v>892</v>
      </c>
      <c r="L754" s="29" t="s">
        <v>3666</v>
      </c>
      <c r="M754" s="29">
        <v>0</v>
      </c>
      <c r="N754" s="29">
        <v>3342.7621899999999</v>
      </c>
      <c r="O754" s="29">
        <v>0</v>
      </c>
      <c r="P754" s="29">
        <v>202.9</v>
      </c>
      <c r="Q754" s="29">
        <v>200.3</v>
      </c>
      <c r="R754" s="29">
        <v>10.91</v>
      </c>
      <c r="S754" s="29">
        <v>6.67</v>
      </c>
      <c r="T754" s="29" t="s">
        <v>51</v>
      </c>
      <c r="U754" s="29" t="s">
        <v>50</v>
      </c>
      <c r="V754" s="29" t="s">
        <v>50</v>
      </c>
      <c r="W754" s="29" t="s">
        <v>50</v>
      </c>
      <c r="X754" s="29" t="s">
        <v>50</v>
      </c>
      <c r="Y754" s="29" t="s">
        <v>50</v>
      </c>
      <c r="Z754" s="29" t="s">
        <v>50</v>
      </c>
      <c r="AA754" s="29" t="s">
        <v>50</v>
      </c>
      <c r="AB754" s="29" t="s">
        <v>50</v>
      </c>
      <c r="AC754" s="29" t="s">
        <v>50</v>
      </c>
      <c r="AD754" s="29" t="s">
        <v>50</v>
      </c>
      <c r="AE754" s="29" t="s">
        <v>50</v>
      </c>
      <c r="AF754" s="29" t="s">
        <v>50</v>
      </c>
      <c r="AG754" s="29">
        <v>-1.58</v>
      </c>
      <c r="AH754" s="29">
        <v>-0.68</v>
      </c>
      <c r="AI754" s="29">
        <v>0</v>
      </c>
      <c r="AJ754" s="29">
        <v>0</v>
      </c>
      <c r="AK754" s="29">
        <v>1.03E-7</v>
      </c>
      <c r="AL754" s="29">
        <v>9.7999999999999993E-7</v>
      </c>
      <c r="AM754" s="29">
        <v>5.74</v>
      </c>
      <c r="AN754" s="29">
        <v>33</v>
      </c>
      <c r="AO754" s="29">
        <v>154.80000000000001</v>
      </c>
      <c r="AP754" s="29">
        <v>210.7</v>
      </c>
      <c r="AQ754" s="29">
        <v>203.4</v>
      </c>
      <c r="AR754" s="29">
        <v>212.1</v>
      </c>
      <c r="AS754" s="29">
        <v>191.8</v>
      </c>
      <c r="AT754" s="29">
        <v>189.6</v>
      </c>
      <c r="AU754" s="29">
        <v>220.7</v>
      </c>
      <c r="AV754" s="29">
        <v>195.9</v>
      </c>
      <c r="AW754" s="29">
        <v>200.3</v>
      </c>
      <c r="AX754" s="29">
        <v>217.6</v>
      </c>
      <c r="AY754" s="29">
        <f t="shared" si="23"/>
        <v>1.052734375</v>
      </c>
      <c r="AZ754" s="29">
        <f t="shared" si="22"/>
        <v>0.32126390876598415</v>
      </c>
    </row>
    <row r="755" spans="1:52" x14ac:dyDescent="0.2">
      <c r="A755" s="47" t="s">
        <v>50</v>
      </c>
      <c r="B755" s="29" t="s">
        <v>895</v>
      </c>
      <c r="C755" s="29" t="s">
        <v>3667</v>
      </c>
      <c r="D755" s="29" t="s">
        <v>1093</v>
      </c>
      <c r="E755" s="29" t="s">
        <v>3668</v>
      </c>
      <c r="F755" s="29">
        <v>2.60531E-3</v>
      </c>
      <c r="G755" s="29">
        <v>2.11203E-4</v>
      </c>
      <c r="H755" s="29">
        <v>1</v>
      </c>
      <c r="I755" s="29">
        <v>1</v>
      </c>
      <c r="J755" s="29">
        <v>2</v>
      </c>
      <c r="K755" s="29" t="s">
        <v>894</v>
      </c>
      <c r="L755" s="29" t="s">
        <v>3669</v>
      </c>
      <c r="M755" s="29">
        <v>0</v>
      </c>
      <c r="N755" s="29">
        <v>2294.2102500000001</v>
      </c>
      <c r="O755" s="29">
        <v>0</v>
      </c>
      <c r="P755" s="29" t="s">
        <v>51</v>
      </c>
      <c r="Q755" s="29" t="s">
        <v>51</v>
      </c>
      <c r="R755" s="29" t="s">
        <v>51</v>
      </c>
      <c r="S755" s="29" t="s">
        <v>51</v>
      </c>
      <c r="T755" s="29" t="s">
        <v>982</v>
      </c>
      <c r="U755" s="29" t="s">
        <v>50</v>
      </c>
      <c r="V755" s="29" t="s">
        <v>50</v>
      </c>
      <c r="W755" s="29" t="s">
        <v>50</v>
      </c>
      <c r="X755" s="29" t="s">
        <v>50</v>
      </c>
      <c r="Y755" s="29" t="s">
        <v>50</v>
      </c>
      <c r="Z755" s="29" t="s">
        <v>50</v>
      </c>
      <c r="AA755" s="29" t="s">
        <v>50</v>
      </c>
      <c r="AB755" s="29" t="s">
        <v>50</v>
      </c>
      <c r="AC755" s="29" t="s">
        <v>50</v>
      </c>
      <c r="AD755" s="29" t="s">
        <v>50</v>
      </c>
      <c r="AE755" s="29" t="s">
        <v>50</v>
      </c>
      <c r="AF755" s="29" t="s">
        <v>50</v>
      </c>
      <c r="AG755" s="29">
        <v>1.18</v>
      </c>
      <c r="AH755" s="29">
        <v>1.18</v>
      </c>
      <c r="AI755" s="29">
        <v>5.274E-5</v>
      </c>
      <c r="AJ755" s="29">
        <v>5.2130000000000004E-4</v>
      </c>
      <c r="AK755" s="29">
        <v>5.6829999999999999E-4</v>
      </c>
      <c r="AL755" s="29">
        <v>7.6959999999999997E-3</v>
      </c>
      <c r="AM755" s="29">
        <v>3.2</v>
      </c>
      <c r="AN755" s="29">
        <v>6</v>
      </c>
      <c r="AO755" s="29" t="s">
        <v>51</v>
      </c>
      <c r="AP755" s="29" t="s">
        <v>51</v>
      </c>
      <c r="AQ755" s="29" t="s">
        <v>51</v>
      </c>
      <c r="AR755" s="29" t="s">
        <v>51</v>
      </c>
      <c r="AS755" s="29" t="s">
        <v>51</v>
      </c>
      <c r="AT755" s="29" t="s">
        <v>51</v>
      </c>
      <c r="AU755" s="29" t="s">
        <v>51</v>
      </c>
      <c r="AV755" s="29" t="s">
        <v>51</v>
      </c>
      <c r="AW755" s="29" t="s">
        <v>51</v>
      </c>
      <c r="AX755" s="29" t="s">
        <v>51</v>
      </c>
      <c r="AY755" s="29" t="e">
        <f t="shared" si="23"/>
        <v>#DIV/0!</v>
      </c>
      <c r="AZ755" s="29" t="e">
        <f t="shared" si="22"/>
        <v>#DIV/0!</v>
      </c>
    </row>
    <row r="756" spans="1:52" x14ac:dyDescent="0.2">
      <c r="A756" s="47" t="s">
        <v>50</v>
      </c>
      <c r="B756" s="29" t="s">
        <v>897</v>
      </c>
      <c r="C756" s="29" t="s">
        <v>3670</v>
      </c>
      <c r="D756" s="29" t="s">
        <v>3671</v>
      </c>
      <c r="E756" s="29" t="s">
        <v>3672</v>
      </c>
      <c r="F756" s="29">
        <v>1.9899900000000001E-3</v>
      </c>
      <c r="G756" s="29">
        <v>1.8886099999999999E-4</v>
      </c>
      <c r="H756" s="29">
        <v>1</v>
      </c>
      <c r="I756" s="29">
        <v>1</v>
      </c>
      <c r="J756" s="29">
        <v>1</v>
      </c>
      <c r="K756" s="29" t="s">
        <v>896</v>
      </c>
      <c r="L756" s="29" t="s">
        <v>3673</v>
      </c>
      <c r="M756" s="29">
        <v>0</v>
      </c>
      <c r="N756" s="29">
        <v>2698.3459600000001</v>
      </c>
      <c r="O756" s="29">
        <v>0</v>
      </c>
      <c r="P756" s="29">
        <v>62.7</v>
      </c>
      <c r="Q756" s="29">
        <v>63.8</v>
      </c>
      <c r="R756" s="29">
        <v>9.7899999999999991</v>
      </c>
      <c r="S756" s="29">
        <v>7.42</v>
      </c>
      <c r="T756" s="29" t="s">
        <v>51</v>
      </c>
      <c r="U756" s="29" t="s">
        <v>50</v>
      </c>
      <c r="V756" s="29" t="s">
        <v>50</v>
      </c>
      <c r="W756" s="29" t="s">
        <v>50</v>
      </c>
      <c r="X756" s="29" t="s">
        <v>50</v>
      </c>
      <c r="Y756" s="29" t="s">
        <v>50</v>
      </c>
      <c r="Z756" s="29" t="s">
        <v>50</v>
      </c>
      <c r="AA756" s="29" t="s">
        <v>50</v>
      </c>
      <c r="AB756" s="29" t="s">
        <v>50</v>
      </c>
      <c r="AC756" s="29" t="s">
        <v>50</v>
      </c>
      <c r="AD756" s="29" t="s">
        <v>50</v>
      </c>
      <c r="AE756" s="29" t="s">
        <v>50</v>
      </c>
      <c r="AF756" s="29" t="s">
        <v>973</v>
      </c>
      <c r="AG756" s="29">
        <v>-3.24</v>
      </c>
      <c r="AH756" s="29" t="s">
        <v>51</v>
      </c>
      <c r="AI756" s="29">
        <v>4.2710000000000003E-5</v>
      </c>
      <c r="AJ756" s="29" t="s">
        <v>51</v>
      </c>
      <c r="AK756" s="29">
        <v>4.1990000000000001E-4</v>
      </c>
      <c r="AL756" s="29" t="s">
        <v>51</v>
      </c>
      <c r="AM756" s="29" t="s">
        <v>51</v>
      </c>
      <c r="AN756" s="29">
        <v>12</v>
      </c>
      <c r="AO756" s="29">
        <v>66.400000000000006</v>
      </c>
      <c r="AP756" s="29">
        <v>53.2</v>
      </c>
      <c r="AQ756" s="29">
        <v>59.3</v>
      </c>
      <c r="AR756" s="29">
        <v>57</v>
      </c>
      <c r="AS756" s="29">
        <v>67</v>
      </c>
      <c r="AT756" s="29">
        <v>63.8</v>
      </c>
      <c r="AU756" s="29">
        <v>64.400000000000006</v>
      </c>
      <c r="AV756" s="29">
        <v>62.6</v>
      </c>
      <c r="AW756" s="29">
        <v>67.599999999999994</v>
      </c>
      <c r="AX756" s="29">
        <v>55</v>
      </c>
      <c r="AY756" s="29">
        <f t="shared" si="23"/>
        <v>1.034664905909541</v>
      </c>
      <c r="AZ756" s="29">
        <f t="shared" si="22"/>
        <v>0.65406160988783646</v>
      </c>
    </row>
    <row r="757" spans="1:52" x14ac:dyDescent="0.2">
      <c r="A757" s="47" t="s">
        <v>56</v>
      </c>
      <c r="B757" s="29" t="s">
        <v>899</v>
      </c>
      <c r="C757" s="29" t="s">
        <v>3674</v>
      </c>
      <c r="D757" s="29" t="s">
        <v>1054</v>
      </c>
      <c r="E757" s="29" t="s">
        <v>3675</v>
      </c>
      <c r="F757" s="29">
        <v>0.51123499999999999</v>
      </c>
      <c r="G757" s="29">
        <v>4.9519000000000001E-2</v>
      </c>
      <c r="H757" s="29">
        <v>1</v>
      </c>
      <c r="I757" s="29">
        <v>1</v>
      </c>
      <c r="J757" s="29">
        <v>1</v>
      </c>
      <c r="K757" s="29" t="s">
        <v>898</v>
      </c>
      <c r="L757" s="29" t="s">
        <v>3676</v>
      </c>
      <c r="M757" s="29">
        <v>0</v>
      </c>
      <c r="N757" s="29">
        <v>1210.66292</v>
      </c>
      <c r="O757" s="29">
        <v>0</v>
      </c>
      <c r="P757" s="29">
        <v>336</v>
      </c>
      <c r="Q757" s="29">
        <v>352.8</v>
      </c>
      <c r="R757" s="29">
        <v>8.3800000000000008</v>
      </c>
      <c r="S757" s="29">
        <v>5.01</v>
      </c>
      <c r="T757" s="29" t="s">
        <v>51</v>
      </c>
      <c r="U757" s="29" t="s">
        <v>56</v>
      </c>
      <c r="V757" s="29" t="s">
        <v>56</v>
      </c>
      <c r="W757" s="29" t="s">
        <v>56</v>
      </c>
      <c r="X757" s="29" t="s">
        <v>56</v>
      </c>
      <c r="Y757" s="29" t="s">
        <v>56</v>
      </c>
      <c r="Z757" s="29" t="s">
        <v>56</v>
      </c>
      <c r="AA757" s="29" t="s">
        <v>56</v>
      </c>
      <c r="AB757" s="29" t="s">
        <v>56</v>
      </c>
      <c r="AC757" s="29" t="s">
        <v>56</v>
      </c>
      <c r="AD757" s="29" t="s">
        <v>56</v>
      </c>
      <c r="AE757" s="29" t="s">
        <v>973</v>
      </c>
      <c r="AF757" s="29" t="s">
        <v>56</v>
      </c>
      <c r="AG757" s="29" t="s">
        <v>51</v>
      </c>
      <c r="AH757" s="29">
        <v>0.89</v>
      </c>
      <c r="AI757" s="29" t="s">
        <v>51</v>
      </c>
      <c r="AJ757" s="29">
        <v>1.8290000000000001E-2</v>
      </c>
      <c r="AK757" s="29" t="s">
        <v>51</v>
      </c>
      <c r="AL757" s="29">
        <v>0.2354</v>
      </c>
      <c r="AM757" s="29">
        <v>1.52</v>
      </c>
      <c r="AN757" s="29" t="s">
        <v>51</v>
      </c>
      <c r="AO757" s="29">
        <v>323.2</v>
      </c>
      <c r="AP757" s="29">
        <v>322.10000000000002</v>
      </c>
      <c r="AQ757" s="29">
        <v>349.3</v>
      </c>
      <c r="AR757" s="29">
        <v>296.8</v>
      </c>
      <c r="AS757" s="29">
        <v>361.5</v>
      </c>
      <c r="AT757" s="29">
        <v>326.7</v>
      </c>
      <c r="AU757" s="29">
        <v>362.6</v>
      </c>
      <c r="AV757" s="29">
        <v>366.8</v>
      </c>
      <c r="AW757" s="29">
        <v>352.8</v>
      </c>
      <c r="AX757" s="29">
        <v>334.5</v>
      </c>
      <c r="AY757" s="29">
        <f t="shared" si="23"/>
        <v>1.0547522536148586</v>
      </c>
      <c r="AZ757" s="29">
        <f t="shared" si="22"/>
        <v>0.27906154107104125</v>
      </c>
    </row>
    <row r="758" spans="1:52" x14ac:dyDescent="0.2">
      <c r="A758" s="47" t="s">
        <v>56</v>
      </c>
      <c r="B758" s="29" t="s">
        <v>901</v>
      </c>
      <c r="C758" s="29" t="s">
        <v>3677</v>
      </c>
      <c r="D758" s="29" t="s">
        <v>3678</v>
      </c>
      <c r="E758" s="29" t="s">
        <v>3679</v>
      </c>
      <c r="F758" s="29">
        <v>0.48862</v>
      </c>
      <c r="G758" s="29">
        <v>4.6741199999999997E-2</v>
      </c>
      <c r="H758" s="29">
        <v>1</v>
      </c>
      <c r="I758" s="29">
        <v>2</v>
      </c>
      <c r="J758" s="29">
        <v>1</v>
      </c>
      <c r="K758" s="29" t="s">
        <v>900</v>
      </c>
      <c r="L758" s="29" t="s">
        <v>3680</v>
      </c>
      <c r="M758" s="29">
        <v>0</v>
      </c>
      <c r="N758" s="29">
        <v>1891.9598900000001</v>
      </c>
      <c r="O758" s="29">
        <v>0</v>
      </c>
      <c r="P758" s="29">
        <v>229.5</v>
      </c>
      <c r="Q758" s="29">
        <v>236.4</v>
      </c>
      <c r="R758" s="29">
        <v>22.29</v>
      </c>
      <c r="S758" s="29">
        <v>94.11</v>
      </c>
      <c r="T758" s="29" t="s">
        <v>51</v>
      </c>
      <c r="U758" s="29" t="s">
        <v>56</v>
      </c>
      <c r="V758" s="29" t="s">
        <v>56</v>
      </c>
      <c r="W758" s="29" t="s">
        <v>56</v>
      </c>
      <c r="X758" s="29" t="s">
        <v>56</v>
      </c>
      <c r="Y758" s="29" t="s">
        <v>56</v>
      </c>
      <c r="Z758" s="29" t="s">
        <v>56</v>
      </c>
      <c r="AA758" s="29" t="s">
        <v>56</v>
      </c>
      <c r="AB758" s="29" t="s">
        <v>56</v>
      </c>
      <c r="AC758" s="29" t="s">
        <v>56</v>
      </c>
      <c r="AD758" s="29" t="s">
        <v>56</v>
      </c>
      <c r="AE758" s="29" t="s">
        <v>973</v>
      </c>
      <c r="AF758" s="29" t="s">
        <v>56</v>
      </c>
      <c r="AG758" s="29" t="s">
        <v>51</v>
      </c>
      <c r="AH758" s="29">
        <v>0.61</v>
      </c>
      <c r="AI758" s="29" t="s">
        <v>51</v>
      </c>
      <c r="AJ758" s="29">
        <v>1.6729999999999998E-2</v>
      </c>
      <c r="AK758" s="29" t="s">
        <v>51</v>
      </c>
      <c r="AL758" s="29">
        <v>0.22109999999999999</v>
      </c>
      <c r="AM758" s="29">
        <v>2.5</v>
      </c>
      <c r="AN758" s="29" t="s">
        <v>51</v>
      </c>
      <c r="AO758" s="29">
        <v>200.8</v>
      </c>
      <c r="AP758" s="29">
        <v>344</v>
      </c>
      <c r="AQ758" s="29">
        <v>242</v>
      </c>
      <c r="AR758" s="29">
        <v>199.2</v>
      </c>
      <c r="AS758" s="29">
        <v>249.9</v>
      </c>
      <c r="AT758" s="29">
        <v>1126.2</v>
      </c>
      <c r="AU758" s="29">
        <v>346.1</v>
      </c>
      <c r="AV758" s="29">
        <v>236.4</v>
      </c>
      <c r="AW758" s="29">
        <v>197</v>
      </c>
      <c r="AX758" s="29">
        <v>207.5</v>
      </c>
      <c r="AY758" s="29">
        <f t="shared" si="23"/>
        <v>1.7098470750060686</v>
      </c>
      <c r="AZ758" s="29">
        <f t="shared" si="22"/>
        <v>0.40271035620965023</v>
      </c>
    </row>
    <row r="759" spans="1:52" x14ac:dyDescent="0.2">
      <c r="A759" s="47" t="s">
        <v>50</v>
      </c>
      <c r="B759" s="29" t="s">
        <v>903</v>
      </c>
      <c r="C759" s="29" t="s">
        <v>3681</v>
      </c>
      <c r="D759" s="29" t="s">
        <v>3682</v>
      </c>
      <c r="E759" s="29" t="s">
        <v>3683</v>
      </c>
      <c r="F759" s="29">
        <v>8.7151900000000004E-2</v>
      </c>
      <c r="G759" s="29">
        <v>6.2959799999999996E-3</v>
      </c>
      <c r="H759" s="29">
        <v>1</v>
      </c>
      <c r="I759" s="29">
        <v>2</v>
      </c>
      <c r="J759" s="29">
        <v>2</v>
      </c>
      <c r="K759" s="29" t="s">
        <v>902</v>
      </c>
      <c r="L759" s="29" t="s">
        <v>3684</v>
      </c>
      <c r="M759" s="29">
        <v>0</v>
      </c>
      <c r="N759" s="29">
        <v>1470.92959</v>
      </c>
      <c r="O759" s="29">
        <v>0</v>
      </c>
      <c r="P759" s="29" t="s">
        <v>51</v>
      </c>
      <c r="Q759" s="29" t="s">
        <v>51</v>
      </c>
      <c r="R759" s="29" t="s">
        <v>51</v>
      </c>
      <c r="S759" s="29" t="s">
        <v>51</v>
      </c>
      <c r="T759" s="29" t="s">
        <v>982</v>
      </c>
      <c r="U759" s="29" t="s">
        <v>50</v>
      </c>
      <c r="V759" s="29" t="s">
        <v>50</v>
      </c>
      <c r="W759" s="29" t="s">
        <v>50</v>
      </c>
      <c r="X759" s="29" t="s">
        <v>50</v>
      </c>
      <c r="Y759" s="29" t="s">
        <v>50</v>
      </c>
      <c r="Z759" s="29" t="s">
        <v>50</v>
      </c>
      <c r="AA759" s="29" t="s">
        <v>50</v>
      </c>
      <c r="AB759" s="29" t="s">
        <v>50</v>
      </c>
      <c r="AC759" s="29" t="s">
        <v>50</v>
      </c>
      <c r="AD759" s="29" t="s">
        <v>50</v>
      </c>
      <c r="AE759" s="29" t="s">
        <v>50</v>
      </c>
      <c r="AF759" s="29" t="s">
        <v>50</v>
      </c>
      <c r="AG759" s="29">
        <v>-1.32</v>
      </c>
      <c r="AH759" s="29">
        <v>-1.32</v>
      </c>
      <c r="AI759" s="29">
        <v>2.4910000000000002E-3</v>
      </c>
      <c r="AJ759" s="29">
        <v>1.565E-3</v>
      </c>
      <c r="AK759" s="29">
        <v>3.9440000000000003E-2</v>
      </c>
      <c r="AL759" s="29">
        <v>2.196E-2</v>
      </c>
      <c r="AM759" s="29">
        <v>2.2799999999999998</v>
      </c>
      <c r="AN759" s="29">
        <v>21</v>
      </c>
      <c r="AO759" s="29" t="s">
        <v>51</v>
      </c>
      <c r="AP759" s="29" t="s">
        <v>51</v>
      </c>
      <c r="AQ759" s="29" t="s">
        <v>51</v>
      </c>
      <c r="AR759" s="29" t="s">
        <v>51</v>
      </c>
      <c r="AS759" s="29" t="s">
        <v>51</v>
      </c>
      <c r="AT759" s="29" t="s">
        <v>51</v>
      </c>
      <c r="AU759" s="29" t="s">
        <v>51</v>
      </c>
      <c r="AV759" s="29" t="s">
        <v>51</v>
      </c>
      <c r="AW759" s="29" t="s">
        <v>51</v>
      </c>
      <c r="AX759" s="29" t="s">
        <v>51</v>
      </c>
      <c r="AY759" s="29" t="e">
        <f t="shared" si="23"/>
        <v>#DIV/0!</v>
      </c>
      <c r="AZ759" s="29" t="e">
        <f t="shared" si="22"/>
        <v>#DIV/0!</v>
      </c>
    </row>
    <row r="760" spans="1:52" x14ac:dyDescent="0.2">
      <c r="A760" s="47" t="s">
        <v>56</v>
      </c>
      <c r="B760" s="29" t="s">
        <v>3685</v>
      </c>
      <c r="C760" s="29" t="s">
        <v>3686</v>
      </c>
      <c r="D760" s="29" t="s">
        <v>3687</v>
      </c>
      <c r="E760" s="29" t="s">
        <v>3688</v>
      </c>
      <c r="F760" s="29">
        <v>0.30258800000000002</v>
      </c>
      <c r="G760" s="29">
        <v>2.31722E-2</v>
      </c>
      <c r="H760" s="29">
        <v>2</v>
      </c>
      <c r="I760" s="29">
        <v>2</v>
      </c>
      <c r="J760" s="29">
        <v>5</v>
      </c>
      <c r="K760" s="29" t="s">
        <v>3689</v>
      </c>
      <c r="L760" s="29" t="s">
        <v>3690</v>
      </c>
      <c r="M760" s="29">
        <v>0</v>
      </c>
      <c r="N760" s="29">
        <v>1477.8084899999999</v>
      </c>
      <c r="O760" s="29">
        <v>0</v>
      </c>
      <c r="P760" s="29">
        <v>368.5</v>
      </c>
      <c r="Q760" s="29">
        <v>361.6</v>
      </c>
      <c r="R760" s="29">
        <v>10.78</v>
      </c>
      <c r="S760" s="29">
        <v>9.0399999999999991</v>
      </c>
      <c r="T760" s="29" t="s">
        <v>1100</v>
      </c>
      <c r="U760" s="29" t="s">
        <v>50</v>
      </c>
      <c r="V760" s="29" t="s">
        <v>50</v>
      </c>
      <c r="W760" s="29" t="s">
        <v>50</v>
      </c>
      <c r="X760" s="29" t="s">
        <v>50</v>
      </c>
      <c r="Y760" s="29" t="s">
        <v>50</v>
      </c>
      <c r="Z760" s="29" t="s">
        <v>50</v>
      </c>
      <c r="AA760" s="29" t="s">
        <v>50</v>
      </c>
      <c r="AB760" s="29" t="s">
        <v>50</v>
      </c>
      <c r="AC760" s="29" t="s">
        <v>50</v>
      </c>
      <c r="AD760" s="29" t="s">
        <v>50</v>
      </c>
      <c r="AE760" s="29" t="s">
        <v>50</v>
      </c>
      <c r="AF760" s="29" t="s">
        <v>56</v>
      </c>
      <c r="AG760" s="29">
        <v>2.8</v>
      </c>
      <c r="AH760" s="29">
        <v>-1.37</v>
      </c>
      <c r="AI760" s="29">
        <v>7.3299999999999997E-3</v>
      </c>
      <c r="AJ760" s="29">
        <v>1.116E-2</v>
      </c>
      <c r="AK760" s="29">
        <v>0.1207</v>
      </c>
      <c r="AL760" s="29">
        <v>0.16880000000000001</v>
      </c>
      <c r="AM760" s="29">
        <v>2.04</v>
      </c>
      <c r="AN760" s="29">
        <v>9</v>
      </c>
      <c r="AO760" s="29">
        <v>366.2</v>
      </c>
      <c r="AP760" s="29">
        <v>348.8</v>
      </c>
      <c r="AQ760" s="29">
        <v>446.1</v>
      </c>
      <c r="AR760" s="29">
        <v>356.6</v>
      </c>
      <c r="AS760" s="29">
        <v>433.2</v>
      </c>
      <c r="AT760" s="29">
        <v>419</v>
      </c>
      <c r="AU760" s="29">
        <v>345.8</v>
      </c>
      <c r="AV760" s="29">
        <v>352.8</v>
      </c>
      <c r="AW760" s="29">
        <v>410.4</v>
      </c>
      <c r="AX760" s="29">
        <v>361.6</v>
      </c>
      <c r="AY760" s="29">
        <f t="shared" si="23"/>
        <v>0.96857860474652724</v>
      </c>
      <c r="AZ760" s="29">
        <f t="shared" si="22"/>
        <v>0.70947226789744833</v>
      </c>
    </row>
    <row r="761" spans="1:52" x14ac:dyDescent="0.2">
      <c r="A761" s="47" t="s">
        <v>50</v>
      </c>
      <c r="B761" s="29" t="s">
        <v>3685</v>
      </c>
      <c r="C761" s="29" t="s">
        <v>3691</v>
      </c>
      <c r="D761" s="29" t="s">
        <v>3692</v>
      </c>
      <c r="E761" s="29" t="s">
        <v>3693</v>
      </c>
      <c r="F761" s="29">
        <v>4.3662100000000003E-8</v>
      </c>
      <c r="G761" s="29">
        <v>0</v>
      </c>
      <c r="H761" s="29">
        <v>2</v>
      </c>
      <c r="I761" s="29">
        <v>2</v>
      </c>
      <c r="J761" s="29">
        <v>2</v>
      </c>
      <c r="K761" s="29" t="s">
        <v>3689</v>
      </c>
      <c r="L761" s="29" t="s">
        <v>3694</v>
      </c>
      <c r="M761" s="29">
        <v>0</v>
      </c>
      <c r="N761" s="29">
        <v>2823.4726000000001</v>
      </c>
      <c r="O761" s="29">
        <v>0</v>
      </c>
      <c r="P761" s="29" t="s">
        <v>51</v>
      </c>
      <c r="Q761" s="29" t="s">
        <v>51</v>
      </c>
      <c r="R761" s="29" t="s">
        <v>51</v>
      </c>
      <c r="S761" s="29" t="s">
        <v>51</v>
      </c>
      <c r="T761" s="29" t="s">
        <v>982</v>
      </c>
      <c r="U761" s="29" t="s">
        <v>50</v>
      </c>
      <c r="V761" s="29" t="s">
        <v>50</v>
      </c>
      <c r="W761" s="29" t="s">
        <v>50</v>
      </c>
      <c r="X761" s="29" t="s">
        <v>50</v>
      </c>
      <c r="Y761" s="29" t="s">
        <v>50</v>
      </c>
      <c r="Z761" s="29" t="s">
        <v>50</v>
      </c>
      <c r="AA761" s="29" t="s">
        <v>50</v>
      </c>
      <c r="AB761" s="29" t="s">
        <v>50</v>
      </c>
      <c r="AC761" s="29" t="s">
        <v>50</v>
      </c>
      <c r="AD761" s="29" t="s">
        <v>50</v>
      </c>
      <c r="AE761" s="29" t="s">
        <v>50</v>
      </c>
      <c r="AF761" s="29" t="s">
        <v>50</v>
      </c>
      <c r="AG761" s="29">
        <v>13.95</v>
      </c>
      <c r="AH761" s="29">
        <v>13.95</v>
      </c>
      <c r="AI761" s="29">
        <v>0</v>
      </c>
      <c r="AJ761" s="29">
        <v>0</v>
      </c>
      <c r="AK761" s="29">
        <v>2.555E-9</v>
      </c>
      <c r="AL761" s="29">
        <v>1.2779999999999999E-7</v>
      </c>
      <c r="AM761" s="29">
        <v>5.08</v>
      </c>
      <c r="AN761" s="29">
        <v>30</v>
      </c>
      <c r="AO761" s="29" t="s">
        <v>51</v>
      </c>
      <c r="AP761" s="29" t="s">
        <v>51</v>
      </c>
      <c r="AQ761" s="29" t="s">
        <v>51</v>
      </c>
      <c r="AR761" s="29" t="s">
        <v>51</v>
      </c>
      <c r="AS761" s="29" t="s">
        <v>51</v>
      </c>
      <c r="AT761" s="29" t="s">
        <v>51</v>
      </c>
      <c r="AU761" s="29" t="s">
        <v>51</v>
      </c>
      <c r="AV761" s="29" t="s">
        <v>51</v>
      </c>
      <c r="AW761" s="29" t="s">
        <v>51</v>
      </c>
      <c r="AX761" s="29" t="s">
        <v>51</v>
      </c>
      <c r="AY761" s="29" t="e">
        <f t="shared" si="23"/>
        <v>#DIV/0!</v>
      </c>
      <c r="AZ761" s="29" t="e">
        <f t="shared" si="22"/>
        <v>#DIV/0!</v>
      </c>
    </row>
    <row r="762" spans="1:52" x14ac:dyDescent="0.2">
      <c r="A762" s="47" t="s">
        <v>50</v>
      </c>
      <c r="B762" s="29" t="s">
        <v>3685</v>
      </c>
      <c r="C762" s="29" t="s">
        <v>3691</v>
      </c>
      <c r="D762" s="29" t="s">
        <v>1535</v>
      </c>
      <c r="E762" s="29" t="s">
        <v>3693</v>
      </c>
      <c r="F762" s="29">
        <v>1.05483E-2</v>
      </c>
      <c r="G762" s="29">
        <v>5.5189300000000002E-4</v>
      </c>
      <c r="H762" s="29">
        <v>2</v>
      </c>
      <c r="I762" s="29">
        <v>2</v>
      </c>
      <c r="J762" s="29">
        <v>1</v>
      </c>
      <c r="K762" s="29" t="s">
        <v>3689</v>
      </c>
      <c r="L762" s="29" t="s">
        <v>3694</v>
      </c>
      <c r="M762" s="29">
        <v>0</v>
      </c>
      <c r="N762" s="29">
        <v>2822.4885899999999</v>
      </c>
      <c r="O762" s="29">
        <v>0</v>
      </c>
      <c r="P762" s="29">
        <v>326.2</v>
      </c>
      <c r="Q762" s="29">
        <v>323.10000000000002</v>
      </c>
      <c r="R762" s="29">
        <v>4.1100000000000003</v>
      </c>
      <c r="S762" s="29">
        <v>2.7</v>
      </c>
      <c r="T762" s="29" t="s">
        <v>1100</v>
      </c>
      <c r="U762" s="29" t="s">
        <v>50</v>
      </c>
      <c r="V762" s="29" t="s">
        <v>50</v>
      </c>
      <c r="W762" s="29" t="s">
        <v>50</v>
      </c>
      <c r="X762" s="29" t="s">
        <v>50</v>
      </c>
      <c r="Y762" s="29" t="s">
        <v>50</v>
      </c>
      <c r="Z762" s="29" t="s">
        <v>50</v>
      </c>
      <c r="AA762" s="29" t="s">
        <v>50</v>
      </c>
      <c r="AB762" s="29" t="s">
        <v>50</v>
      </c>
      <c r="AC762" s="29" t="s">
        <v>50</v>
      </c>
      <c r="AD762" s="29" t="s">
        <v>50</v>
      </c>
      <c r="AE762" s="29" t="s">
        <v>973</v>
      </c>
      <c r="AF762" s="29" t="s">
        <v>50</v>
      </c>
      <c r="AG762" s="29" t="s">
        <v>51</v>
      </c>
      <c r="AH762" s="29">
        <v>-1.0900000000000001</v>
      </c>
      <c r="AI762" s="29" t="s">
        <v>51</v>
      </c>
      <c r="AJ762" s="29">
        <v>1.3540000000000001E-4</v>
      </c>
      <c r="AK762" s="29" t="s">
        <v>51</v>
      </c>
      <c r="AL762" s="29">
        <v>1.7210000000000001E-3</v>
      </c>
      <c r="AM762" s="29">
        <v>3.26</v>
      </c>
      <c r="AN762" s="29" t="s">
        <v>51</v>
      </c>
      <c r="AO762" s="29">
        <v>319.5</v>
      </c>
      <c r="AP762" s="29">
        <v>315.60000000000002</v>
      </c>
      <c r="AQ762" s="29">
        <v>339.4</v>
      </c>
      <c r="AR762" s="29">
        <v>333.1</v>
      </c>
      <c r="AS762" s="29">
        <v>341.8</v>
      </c>
      <c r="AT762" s="29">
        <v>327.60000000000002</v>
      </c>
      <c r="AU762" s="29">
        <v>315.8</v>
      </c>
      <c r="AV762" s="29">
        <v>323.10000000000002</v>
      </c>
      <c r="AW762" s="29">
        <v>316.39999999999998</v>
      </c>
      <c r="AX762" s="29">
        <v>337</v>
      </c>
      <c r="AY762" s="29">
        <f t="shared" si="23"/>
        <v>0.98211470837880444</v>
      </c>
      <c r="AZ762" s="29">
        <f t="shared" si="22"/>
        <v>0.28566152082997565</v>
      </c>
    </row>
    <row r="763" spans="1:52" x14ac:dyDescent="0.2">
      <c r="A763" s="47" t="s">
        <v>50</v>
      </c>
      <c r="B763" s="29" t="s">
        <v>905</v>
      </c>
      <c r="C763" s="29" t="s">
        <v>3695</v>
      </c>
      <c r="D763" s="29" t="s">
        <v>3696</v>
      </c>
      <c r="E763" s="29" t="s">
        <v>3697</v>
      </c>
      <c r="F763" s="29">
        <v>1.39752E-3</v>
      </c>
      <c r="G763" s="29">
        <v>1.23263E-4</v>
      </c>
      <c r="H763" s="29">
        <v>1</v>
      </c>
      <c r="I763" s="29">
        <v>1</v>
      </c>
      <c r="J763" s="29">
        <v>1</v>
      </c>
      <c r="K763" s="29" t="s">
        <v>904</v>
      </c>
      <c r="L763" s="29" t="s">
        <v>3698</v>
      </c>
      <c r="M763" s="29">
        <v>0</v>
      </c>
      <c r="N763" s="29">
        <v>3690.02099</v>
      </c>
      <c r="O763" s="29">
        <v>0</v>
      </c>
      <c r="P763" s="29">
        <v>33.299999999999997</v>
      </c>
      <c r="Q763" s="29">
        <v>27.9</v>
      </c>
      <c r="R763" s="29">
        <v>12.93</v>
      </c>
      <c r="S763" s="29">
        <v>13.15</v>
      </c>
      <c r="T763" s="29" t="s">
        <v>51</v>
      </c>
      <c r="U763" s="29" t="s">
        <v>50</v>
      </c>
      <c r="V763" s="29" t="s">
        <v>50</v>
      </c>
      <c r="W763" s="29" t="s">
        <v>50</v>
      </c>
      <c r="X763" s="29" t="s">
        <v>50</v>
      </c>
      <c r="Y763" s="29" t="s">
        <v>50</v>
      </c>
      <c r="Z763" s="29" t="s">
        <v>50</v>
      </c>
      <c r="AA763" s="29" t="s">
        <v>50</v>
      </c>
      <c r="AB763" s="29" t="s">
        <v>50</v>
      </c>
      <c r="AC763" s="29" t="s">
        <v>50</v>
      </c>
      <c r="AD763" s="29" t="s">
        <v>50</v>
      </c>
      <c r="AE763" s="29" t="s">
        <v>973</v>
      </c>
      <c r="AF763" s="29" t="s">
        <v>50</v>
      </c>
      <c r="AG763" s="29" t="s">
        <v>51</v>
      </c>
      <c r="AH763" s="29">
        <v>1.42</v>
      </c>
      <c r="AI763" s="29" t="s">
        <v>51</v>
      </c>
      <c r="AJ763" s="29">
        <v>1.1960000000000001E-5</v>
      </c>
      <c r="AK763" s="29" t="s">
        <v>51</v>
      </c>
      <c r="AL763" s="29">
        <v>1.549E-4</v>
      </c>
      <c r="AM763" s="29">
        <v>3.29</v>
      </c>
      <c r="AN763" s="29" t="s">
        <v>51</v>
      </c>
      <c r="AO763" s="29">
        <v>31</v>
      </c>
      <c r="AP763" s="29">
        <v>35.700000000000003</v>
      </c>
      <c r="AQ763" s="29">
        <v>27.8</v>
      </c>
      <c r="AR763" s="29">
        <v>36.6</v>
      </c>
      <c r="AS763" s="29">
        <v>37.700000000000003</v>
      </c>
      <c r="AT763" s="29">
        <v>24.4</v>
      </c>
      <c r="AU763" s="29">
        <v>27.9</v>
      </c>
      <c r="AV763" s="29">
        <v>26.6</v>
      </c>
      <c r="AW763" s="29">
        <v>30.9</v>
      </c>
      <c r="AX763" s="29">
        <v>34.1</v>
      </c>
      <c r="AY763" s="29">
        <f t="shared" si="23"/>
        <v>0.85248815165876768</v>
      </c>
      <c r="AZ763" s="29">
        <f t="shared" si="22"/>
        <v>1.3018068304326644E-2</v>
      </c>
    </row>
    <row r="764" spans="1:52" x14ac:dyDescent="0.2">
      <c r="A764" s="47" t="s">
        <v>50</v>
      </c>
      <c r="B764" s="29" t="s">
        <v>907</v>
      </c>
      <c r="C764" s="29" t="s">
        <v>3699</v>
      </c>
      <c r="D764" s="29" t="s">
        <v>3700</v>
      </c>
      <c r="E764" s="29" t="s">
        <v>3701</v>
      </c>
      <c r="F764" s="29">
        <v>8.5291999999999996E-4</v>
      </c>
      <c r="G764" s="29">
        <v>5.0395100000000001E-5</v>
      </c>
      <c r="H764" s="29">
        <v>1</v>
      </c>
      <c r="I764" s="29">
        <v>3</v>
      </c>
      <c r="J764" s="29">
        <v>12</v>
      </c>
      <c r="K764" s="29" t="s">
        <v>906</v>
      </c>
      <c r="L764" s="29" t="s">
        <v>3702</v>
      </c>
      <c r="M764" s="29">
        <v>0</v>
      </c>
      <c r="N764" s="29">
        <v>2373.1706300000001</v>
      </c>
      <c r="O764" s="29">
        <v>0</v>
      </c>
      <c r="P764" s="29">
        <v>697.8</v>
      </c>
      <c r="Q764" s="29">
        <v>713.8</v>
      </c>
      <c r="R764" s="29">
        <v>2.37</v>
      </c>
      <c r="S764" s="29">
        <v>17.21</v>
      </c>
      <c r="T764" s="29" t="s">
        <v>51</v>
      </c>
      <c r="U764" s="29" t="s">
        <v>50</v>
      </c>
      <c r="V764" s="29" t="s">
        <v>50</v>
      </c>
      <c r="W764" s="29" t="s">
        <v>50</v>
      </c>
      <c r="X764" s="29" t="s">
        <v>50</v>
      </c>
      <c r="Y764" s="29" t="s">
        <v>50</v>
      </c>
      <c r="Z764" s="29" t="s">
        <v>50</v>
      </c>
      <c r="AA764" s="29" t="s">
        <v>50</v>
      </c>
      <c r="AB764" s="29" t="s">
        <v>50</v>
      </c>
      <c r="AC764" s="29" t="s">
        <v>50</v>
      </c>
      <c r="AD764" s="29" t="s">
        <v>50</v>
      </c>
      <c r="AE764" s="29" t="s">
        <v>50</v>
      </c>
      <c r="AF764" s="29" t="s">
        <v>50</v>
      </c>
      <c r="AG764" s="29">
        <v>-0.15</v>
      </c>
      <c r="AH764" s="29">
        <v>0.48</v>
      </c>
      <c r="AI764" s="29">
        <v>0</v>
      </c>
      <c r="AJ764" s="29">
        <v>3.1920000000000001E-4</v>
      </c>
      <c r="AK764" s="29">
        <v>1.64E-4</v>
      </c>
      <c r="AL764" s="29">
        <v>4.4679999999999997E-3</v>
      </c>
      <c r="AM764" s="29">
        <v>3.31</v>
      </c>
      <c r="AN764" s="29">
        <v>12</v>
      </c>
      <c r="AO764" s="29">
        <v>703.7</v>
      </c>
      <c r="AP764" s="29">
        <v>691.9</v>
      </c>
      <c r="AQ764" s="29">
        <v>690.9</v>
      </c>
      <c r="AR764" s="29">
        <v>717.7</v>
      </c>
      <c r="AS764" s="29">
        <v>681.7</v>
      </c>
      <c r="AT764" s="29">
        <v>678.3</v>
      </c>
      <c r="AU764" s="29">
        <v>653.29999999999995</v>
      </c>
      <c r="AV764" s="29">
        <v>971.7</v>
      </c>
      <c r="AW764" s="29">
        <v>716.7</v>
      </c>
      <c r="AX764" s="29">
        <v>713.8</v>
      </c>
      <c r="AY764" s="29">
        <f t="shared" si="23"/>
        <v>1.0711150635416966</v>
      </c>
      <c r="AZ764" s="29">
        <f t="shared" si="22"/>
        <v>0.44832860868273589</v>
      </c>
    </row>
    <row r="765" spans="1:52" x14ac:dyDescent="0.2">
      <c r="A765" s="47" t="s">
        <v>50</v>
      </c>
      <c r="B765" s="29" t="s">
        <v>907</v>
      </c>
      <c r="C765" s="29" t="s">
        <v>3703</v>
      </c>
      <c r="D765" s="29" t="s">
        <v>3704</v>
      </c>
      <c r="E765" s="29" t="s">
        <v>3705</v>
      </c>
      <c r="F765" s="29">
        <v>7.22305E-3</v>
      </c>
      <c r="G765" s="29">
        <v>4.2544399999999997E-4</v>
      </c>
      <c r="H765" s="29">
        <v>1</v>
      </c>
      <c r="I765" s="29">
        <v>2</v>
      </c>
      <c r="J765" s="29">
        <v>26</v>
      </c>
      <c r="K765" s="29" t="s">
        <v>906</v>
      </c>
      <c r="L765" s="29" t="s">
        <v>3706</v>
      </c>
      <c r="M765" s="29">
        <v>0</v>
      </c>
      <c r="N765" s="29">
        <v>1874.93587</v>
      </c>
      <c r="O765" s="29">
        <v>0</v>
      </c>
      <c r="P765" s="29">
        <v>1706.6</v>
      </c>
      <c r="Q765" s="29">
        <v>1743.6</v>
      </c>
      <c r="R765" s="29">
        <v>5.08</v>
      </c>
      <c r="S765" s="29">
        <v>4.43</v>
      </c>
      <c r="T765" s="29" t="s">
        <v>51</v>
      </c>
      <c r="U765" s="29" t="s">
        <v>50</v>
      </c>
      <c r="V765" s="29" t="s">
        <v>50</v>
      </c>
      <c r="W765" s="29" t="s">
        <v>50</v>
      </c>
      <c r="X765" s="29" t="s">
        <v>50</v>
      </c>
      <c r="Y765" s="29" t="s">
        <v>50</v>
      </c>
      <c r="Z765" s="29" t="s">
        <v>50</v>
      </c>
      <c r="AA765" s="29" t="s">
        <v>50</v>
      </c>
      <c r="AB765" s="29" t="s">
        <v>50</v>
      </c>
      <c r="AC765" s="29" t="s">
        <v>50</v>
      </c>
      <c r="AD765" s="29" t="s">
        <v>50</v>
      </c>
      <c r="AE765" s="29" t="s">
        <v>50</v>
      </c>
      <c r="AF765" s="29" t="s">
        <v>50</v>
      </c>
      <c r="AG765" s="29">
        <v>-1.36</v>
      </c>
      <c r="AH765" s="29">
        <v>-1.36</v>
      </c>
      <c r="AI765" s="29">
        <v>1.2569999999999999E-4</v>
      </c>
      <c r="AJ765" s="29">
        <v>3.9280000000000001E-4</v>
      </c>
      <c r="AK765" s="29">
        <v>1.7539999999999999E-3</v>
      </c>
      <c r="AL765" s="29">
        <v>5.6410000000000002E-3</v>
      </c>
      <c r="AM765" s="29">
        <v>3.01</v>
      </c>
      <c r="AN765" s="29">
        <v>24</v>
      </c>
      <c r="AO765" s="29">
        <v>1539.1</v>
      </c>
      <c r="AP765" s="29">
        <v>1680.9</v>
      </c>
      <c r="AQ765" s="29">
        <v>1772.7</v>
      </c>
      <c r="AR765" s="29">
        <v>1732.6</v>
      </c>
      <c r="AS765" s="29">
        <v>1676.1</v>
      </c>
      <c r="AT765" s="29">
        <v>1620.1</v>
      </c>
      <c r="AU765" s="29">
        <v>1771.6</v>
      </c>
      <c r="AV765" s="29">
        <v>1743.6</v>
      </c>
      <c r="AW765" s="29">
        <v>1807.3</v>
      </c>
      <c r="AX765" s="29">
        <v>1670.2</v>
      </c>
      <c r="AY765" s="29">
        <f t="shared" si="23"/>
        <v>1.0251624729211797</v>
      </c>
      <c r="AZ765" s="29">
        <f t="shared" si="22"/>
        <v>0.16356382973206651</v>
      </c>
    </row>
    <row r="766" spans="1:52" x14ac:dyDescent="0.2">
      <c r="A766" s="47" t="s">
        <v>56</v>
      </c>
      <c r="B766" s="29" t="s">
        <v>909</v>
      </c>
      <c r="C766" s="29" t="s">
        <v>3707</v>
      </c>
      <c r="D766" s="29" t="s">
        <v>3708</v>
      </c>
      <c r="E766" s="29" t="s">
        <v>3709</v>
      </c>
      <c r="F766" s="29">
        <v>0.45853899999999997</v>
      </c>
      <c r="G766" s="29">
        <v>4.2328499999999998E-2</v>
      </c>
      <c r="H766" s="29">
        <v>1</v>
      </c>
      <c r="I766" s="29">
        <v>3</v>
      </c>
      <c r="J766" s="29">
        <v>1</v>
      </c>
      <c r="K766" s="29" t="s">
        <v>908</v>
      </c>
      <c r="L766" s="29" t="s">
        <v>3710</v>
      </c>
      <c r="M766" s="29">
        <v>1</v>
      </c>
      <c r="N766" s="29">
        <v>2452.28541</v>
      </c>
      <c r="O766" s="29">
        <v>0</v>
      </c>
      <c r="P766" s="29">
        <v>392.6</v>
      </c>
      <c r="Q766" s="29">
        <v>370.3</v>
      </c>
      <c r="R766" s="29">
        <v>2.2599999999999998</v>
      </c>
      <c r="S766" s="29">
        <v>8.5299999999999994</v>
      </c>
      <c r="T766" s="29" t="s">
        <v>51</v>
      </c>
      <c r="U766" s="29" t="s">
        <v>56</v>
      </c>
      <c r="V766" s="29" t="s">
        <v>56</v>
      </c>
      <c r="W766" s="29" t="s">
        <v>56</v>
      </c>
      <c r="X766" s="29" t="s">
        <v>56</v>
      </c>
      <c r="Y766" s="29" t="s">
        <v>56</v>
      </c>
      <c r="Z766" s="29" t="s">
        <v>56</v>
      </c>
      <c r="AA766" s="29" t="s">
        <v>56</v>
      </c>
      <c r="AB766" s="29" t="s">
        <v>56</v>
      </c>
      <c r="AC766" s="29" t="s">
        <v>56</v>
      </c>
      <c r="AD766" s="29" t="s">
        <v>56</v>
      </c>
      <c r="AE766" s="29" t="s">
        <v>973</v>
      </c>
      <c r="AF766" s="29" t="s">
        <v>56</v>
      </c>
      <c r="AG766" s="29" t="s">
        <v>51</v>
      </c>
      <c r="AH766" s="29">
        <v>-2</v>
      </c>
      <c r="AI766" s="29" t="s">
        <v>51</v>
      </c>
      <c r="AJ766" s="29">
        <v>1.468E-2</v>
      </c>
      <c r="AK766" s="29" t="s">
        <v>51</v>
      </c>
      <c r="AL766" s="29">
        <v>0.20230000000000001</v>
      </c>
      <c r="AM766" s="29">
        <v>2.99</v>
      </c>
      <c r="AN766" s="29" t="s">
        <v>51</v>
      </c>
      <c r="AO766" s="29">
        <v>387.9</v>
      </c>
      <c r="AP766" s="29">
        <v>381.7</v>
      </c>
      <c r="AQ766" s="29">
        <v>396.2</v>
      </c>
      <c r="AR766" s="29">
        <v>398.1</v>
      </c>
      <c r="AS766" s="29">
        <v>388.9</v>
      </c>
      <c r="AT766" s="29">
        <v>360.7</v>
      </c>
      <c r="AU766" s="29">
        <v>433.4</v>
      </c>
      <c r="AV766" s="29">
        <v>370.3</v>
      </c>
      <c r="AW766" s="29">
        <v>410.4</v>
      </c>
      <c r="AX766" s="29">
        <v>360.7</v>
      </c>
      <c r="AY766" s="29">
        <f t="shared" si="23"/>
        <v>0.99114092585006119</v>
      </c>
      <c r="AZ766" s="29">
        <f t="shared" si="22"/>
        <v>0.83701816110752181</v>
      </c>
    </row>
    <row r="767" spans="1:52" x14ac:dyDescent="0.2">
      <c r="A767" s="47" t="s">
        <v>56</v>
      </c>
      <c r="B767" s="29" t="s">
        <v>911</v>
      </c>
      <c r="C767" s="29" t="s">
        <v>3711</v>
      </c>
      <c r="D767" s="29" t="s">
        <v>3712</v>
      </c>
      <c r="E767" s="29" t="s">
        <v>3713</v>
      </c>
      <c r="F767" s="29">
        <v>0.23225499999999999</v>
      </c>
      <c r="G767" s="29">
        <v>1.72736E-2</v>
      </c>
      <c r="H767" s="29">
        <v>1</v>
      </c>
      <c r="I767" s="29">
        <v>1</v>
      </c>
      <c r="J767" s="29">
        <v>1</v>
      </c>
      <c r="K767" s="29" t="s">
        <v>910</v>
      </c>
      <c r="L767" s="29" t="s">
        <v>3714</v>
      </c>
      <c r="M767" s="29">
        <v>0</v>
      </c>
      <c r="N767" s="29">
        <v>1195.49209</v>
      </c>
      <c r="O767" s="29">
        <v>0</v>
      </c>
      <c r="P767" s="29" t="s">
        <v>51</v>
      </c>
      <c r="Q767" s="29" t="s">
        <v>51</v>
      </c>
      <c r="R767" s="29" t="s">
        <v>51</v>
      </c>
      <c r="S767" s="29" t="s">
        <v>51</v>
      </c>
      <c r="T767" s="29" t="s">
        <v>982</v>
      </c>
      <c r="U767" s="29" t="s">
        <v>50</v>
      </c>
      <c r="V767" s="29" t="s">
        <v>50</v>
      </c>
      <c r="W767" s="29" t="s">
        <v>50</v>
      </c>
      <c r="X767" s="29" t="s">
        <v>50</v>
      </c>
      <c r="Y767" s="29" t="s">
        <v>50</v>
      </c>
      <c r="Z767" s="29" t="s">
        <v>50</v>
      </c>
      <c r="AA767" s="29" t="s">
        <v>50</v>
      </c>
      <c r="AB767" s="29" t="s">
        <v>50</v>
      </c>
      <c r="AC767" s="29" t="s">
        <v>50</v>
      </c>
      <c r="AD767" s="29" t="s">
        <v>50</v>
      </c>
      <c r="AE767" s="29" t="s">
        <v>973</v>
      </c>
      <c r="AF767" s="29" t="s">
        <v>50</v>
      </c>
      <c r="AG767" s="29" t="s">
        <v>51</v>
      </c>
      <c r="AH767" s="29">
        <v>-1.33</v>
      </c>
      <c r="AI767" s="29" t="s">
        <v>51</v>
      </c>
      <c r="AJ767" s="29">
        <v>5.3639999999999998E-3</v>
      </c>
      <c r="AK767" s="29" t="s">
        <v>51</v>
      </c>
      <c r="AL767" s="29">
        <v>7.7490000000000003E-2</v>
      </c>
      <c r="AM767" s="29">
        <v>0.02</v>
      </c>
      <c r="AN767" s="29" t="s">
        <v>51</v>
      </c>
      <c r="AO767" s="29" t="s">
        <v>51</v>
      </c>
      <c r="AP767" s="29" t="s">
        <v>51</v>
      </c>
      <c r="AQ767" s="29" t="s">
        <v>51</v>
      </c>
      <c r="AR767" s="29" t="s">
        <v>51</v>
      </c>
      <c r="AS767" s="29" t="s">
        <v>51</v>
      </c>
      <c r="AT767" s="29" t="s">
        <v>51</v>
      </c>
      <c r="AU767" s="29" t="s">
        <v>51</v>
      </c>
      <c r="AV767" s="29" t="s">
        <v>51</v>
      </c>
      <c r="AW767" s="29" t="s">
        <v>51</v>
      </c>
      <c r="AX767" s="29" t="s">
        <v>51</v>
      </c>
      <c r="AY767" s="29" t="e">
        <f t="shared" si="23"/>
        <v>#DIV/0!</v>
      </c>
      <c r="AZ767" s="29" t="e">
        <f t="shared" si="22"/>
        <v>#DIV/0!</v>
      </c>
    </row>
    <row r="768" spans="1:52" x14ac:dyDescent="0.2">
      <c r="A768" s="47" t="s">
        <v>56</v>
      </c>
      <c r="B768" s="29" t="s">
        <v>913</v>
      </c>
      <c r="C768" s="29" t="s">
        <v>3715</v>
      </c>
      <c r="D768" s="29" t="s">
        <v>3716</v>
      </c>
      <c r="E768" s="29" t="s">
        <v>3717</v>
      </c>
      <c r="F768" s="29">
        <v>0.14141000000000001</v>
      </c>
      <c r="G768" s="29">
        <v>1.0157100000000001E-2</v>
      </c>
      <c r="H768" s="29">
        <v>1</v>
      </c>
      <c r="I768" s="29">
        <v>1</v>
      </c>
      <c r="J768" s="29">
        <v>10</v>
      </c>
      <c r="K768" s="29" t="s">
        <v>912</v>
      </c>
      <c r="L768" s="29" t="s">
        <v>3718</v>
      </c>
      <c r="M768" s="29">
        <v>1</v>
      </c>
      <c r="N768" s="29">
        <v>2338.3972699999999</v>
      </c>
      <c r="O768" s="29">
        <v>0</v>
      </c>
      <c r="P768" s="29">
        <v>442.1</v>
      </c>
      <c r="Q768" s="29">
        <v>442.5</v>
      </c>
      <c r="R768" s="29">
        <v>14.49</v>
      </c>
      <c r="S768" s="29">
        <v>12.55</v>
      </c>
      <c r="T768" s="29" t="s">
        <v>51</v>
      </c>
      <c r="U768" s="29" t="s">
        <v>50</v>
      </c>
      <c r="V768" s="29" t="s">
        <v>50</v>
      </c>
      <c r="W768" s="29" t="s">
        <v>50</v>
      </c>
      <c r="X768" s="29" t="s">
        <v>50</v>
      </c>
      <c r="Y768" s="29" t="s">
        <v>50</v>
      </c>
      <c r="Z768" s="29" t="s">
        <v>50</v>
      </c>
      <c r="AA768" s="29" t="s">
        <v>50</v>
      </c>
      <c r="AB768" s="29" t="s">
        <v>50</v>
      </c>
      <c r="AC768" s="29" t="s">
        <v>50</v>
      </c>
      <c r="AD768" s="29" t="s">
        <v>50</v>
      </c>
      <c r="AE768" s="29" t="s">
        <v>973</v>
      </c>
      <c r="AF768" s="29" t="s">
        <v>50</v>
      </c>
      <c r="AG768" s="29" t="s">
        <v>51</v>
      </c>
      <c r="AH768" s="29">
        <v>2.41</v>
      </c>
      <c r="AI768" s="29" t="s">
        <v>51</v>
      </c>
      <c r="AJ768" s="29">
        <v>3.094E-3</v>
      </c>
      <c r="AK768" s="29" t="s">
        <v>51</v>
      </c>
      <c r="AL768" s="29">
        <v>4.0410000000000001E-2</v>
      </c>
      <c r="AM768" s="29">
        <v>1.58</v>
      </c>
      <c r="AN768" s="29" t="s">
        <v>51</v>
      </c>
      <c r="AO768" s="29">
        <v>450.8</v>
      </c>
      <c r="AP768" s="29">
        <v>357.8</v>
      </c>
      <c r="AQ768" s="29">
        <v>433.6</v>
      </c>
      <c r="AR768" s="29">
        <v>430.4</v>
      </c>
      <c r="AS768" s="29">
        <v>507.4</v>
      </c>
      <c r="AT768" s="29">
        <v>337.3</v>
      </c>
      <c r="AU768" s="29">
        <v>442.5</v>
      </c>
      <c r="AV768" s="29">
        <v>467.3</v>
      </c>
      <c r="AW768" s="29">
        <v>392.5</v>
      </c>
      <c r="AX768" s="29">
        <v>445.8</v>
      </c>
      <c r="AY768" s="29">
        <f t="shared" si="23"/>
        <v>0.9566055045871561</v>
      </c>
      <c r="AZ768" s="29">
        <f t="shared" si="22"/>
        <v>0.61841798249873658</v>
      </c>
    </row>
    <row r="769" spans="1:52" x14ac:dyDescent="0.2">
      <c r="A769" s="47" t="s">
        <v>50</v>
      </c>
      <c r="B769" s="29" t="s">
        <v>915</v>
      </c>
      <c r="C769" s="29" t="s">
        <v>3719</v>
      </c>
      <c r="D769" s="29" t="s">
        <v>3720</v>
      </c>
      <c r="E769" s="29" t="s">
        <v>3721</v>
      </c>
      <c r="F769" s="29">
        <v>4.1955399999999999E-4</v>
      </c>
      <c r="G769" s="29">
        <v>0</v>
      </c>
      <c r="H769" s="29">
        <v>1</v>
      </c>
      <c r="I769" s="29">
        <v>1</v>
      </c>
      <c r="J769" s="29">
        <v>6</v>
      </c>
      <c r="K769" s="29" t="s">
        <v>914</v>
      </c>
      <c r="L769" s="29" t="s">
        <v>3722</v>
      </c>
      <c r="M769" s="29">
        <v>0</v>
      </c>
      <c r="N769" s="29">
        <v>2518.23245</v>
      </c>
      <c r="O769" s="29">
        <v>0</v>
      </c>
      <c r="P769" s="29">
        <v>52.7</v>
      </c>
      <c r="Q769" s="29">
        <v>55.6</v>
      </c>
      <c r="R769" s="29">
        <v>13.69</v>
      </c>
      <c r="S769" s="29">
        <v>6.35</v>
      </c>
      <c r="T769" s="29" t="s">
        <v>51</v>
      </c>
      <c r="U769" s="29" t="s">
        <v>50</v>
      </c>
      <c r="V769" s="29" t="s">
        <v>50</v>
      </c>
      <c r="W769" s="29" t="s">
        <v>50</v>
      </c>
      <c r="X769" s="29" t="s">
        <v>50</v>
      </c>
      <c r="Y769" s="29" t="s">
        <v>50</v>
      </c>
      <c r="Z769" s="29" t="s">
        <v>50</v>
      </c>
      <c r="AA769" s="29" t="s">
        <v>50</v>
      </c>
      <c r="AB769" s="29" t="s">
        <v>50</v>
      </c>
      <c r="AC769" s="29" t="s">
        <v>50</v>
      </c>
      <c r="AD769" s="29" t="s">
        <v>50</v>
      </c>
      <c r="AE769" s="29" t="s">
        <v>50</v>
      </c>
      <c r="AF769" s="29" t="s">
        <v>50</v>
      </c>
      <c r="AG769" s="29">
        <v>0.35</v>
      </c>
      <c r="AH769" s="29">
        <v>0.35</v>
      </c>
      <c r="AI769" s="29">
        <v>0</v>
      </c>
      <c r="AJ769" s="29">
        <v>3.9990000000000002E-5</v>
      </c>
      <c r="AK769" s="29">
        <v>7.4109999999999993E-5</v>
      </c>
      <c r="AL769" s="29">
        <v>5.354E-4</v>
      </c>
      <c r="AM769" s="29">
        <v>2.14</v>
      </c>
      <c r="AN769" s="29">
        <v>9</v>
      </c>
      <c r="AO769" s="29">
        <v>60.8</v>
      </c>
      <c r="AP769" s="29">
        <v>47.5</v>
      </c>
      <c r="AQ769" s="29">
        <v>56.4</v>
      </c>
      <c r="AR769" s="29">
        <v>49.2</v>
      </c>
      <c r="AS769" s="29">
        <v>60.4</v>
      </c>
      <c r="AT769" s="29">
        <v>55.6</v>
      </c>
      <c r="AU769" s="29">
        <v>50</v>
      </c>
      <c r="AV769" s="29">
        <v>50.1</v>
      </c>
      <c r="AW769" s="29">
        <v>57.2</v>
      </c>
      <c r="AX769" s="29">
        <v>55.9</v>
      </c>
      <c r="AY769" s="29">
        <f t="shared" si="23"/>
        <v>0.97994896099161499</v>
      </c>
      <c r="AZ769" s="29">
        <f t="shared" si="22"/>
        <v>0.70953430332042888</v>
      </c>
    </row>
    <row r="770" spans="1:52" x14ac:dyDescent="0.2">
      <c r="A770" s="47" t="s">
        <v>50</v>
      </c>
      <c r="B770" s="29" t="s">
        <v>917</v>
      </c>
      <c r="C770" s="29" t="s">
        <v>3723</v>
      </c>
      <c r="D770" s="29" t="s">
        <v>3724</v>
      </c>
      <c r="E770" s="29" t="s">
        <v>3725</v>
      </c>
      <c r="F770" s="29">
        <v>0.108783</v>
      </c>
      <c r="G770" s="29">
        <v>7.8848900000000003E-3</v>
      </c>
      <c r="H770" s="29">
        <v>1</v>
      </c>
      <c r="I770" s="29">
        <v>2</v>
      </c>
      <c r="J770" s="29">
        <v>85</v>
      </c>
      <c r="K770" s="29" t="s">
        <v>916</v>
      </c>
      <c r="L770" s="29" t="s">
        <v>3726</v>
      </c>
      <c r="M770" s="29">
        <v>0</v>
      </c>
      <c r="N770" s="29">
        <v>2109.2505999999998</v>
      </c>
      <c r="O770" s="29">
        <v>0</v>
      </c>
      <c r="P770" s="29">
        <v>4071.2</v>
      </c>
      <c r="Q770" s="29">
        <v>4186.8999999999996</v>
      </c>
      <c r="R770" s="29">
        <v>1.46</v>
      </c>
      <c r="S770" s="29">
        <v>1.94</v>
      </c>
      <c r="T770" s="29" t="s">
        <v>51</v>
      </c>
      <c r="U770" s="29" t="s">
        <v>50</v>
      </c>
      <c r="V770" s="29" t="s">
        <v>50</v>
      </c>
      <c r="W770" s="29" t="s">
        <v>50</v>
      </c>
      <c r="X770" s="29" t="s">
        <v>50</v>
      </c>
      <c r="Y770" s="29" t="s">
        <v>50</v>
      </c>
      <c r="Z770" s="29" t="s">
        <v>50</v>
      </c>
      <c r="AA770" s="29" t="s">
        <v>50</v>
      </c>
      <c r="AB770" s="29" t="s">
        <v>50</v>
      </c>
      <c r="AC770" s="29" t="s">
        <v>50</v>
      </c>
      <c r="AD770" s="29" t="s">
        <v>50</v>
      </c>
      <c r="AE770" s="29" t="s">
        <v>56</v>
      </c>
      <c r="AF770" s="29" t="s">
        <v>50</v>
      </c>
      <c r="AG770" s="29">
        <v>-3.66</v>
      </c>
      <c r="AH770" s="29">
        <v>-1.76</v>
      </c>
      <c r="AI770" s="29">
        <v>1.337E-2</v>
      </c>
      <c r="AJ770" s="29">
        <v>6.5970000000000004E-3</v>
      </c>
      <c r="AK770" s="29">
        <v>0.19139999999999999</v>
      </c>
      <c r="AL770" s="29">
        <v>9.8970000000000002E-2</v>
      </c>
      <c r="AM770" s="29">
        <v>3.56</v>
      </c>
      <c r="AN770" s="29">
        <v>6</v>
      </c>
      <c r="AO770" s="29">
        <v>4040.9</v>
      </c>
      <c r="AP770" s="29">
        <v>4115.3</v>
      </c>
      <c r="AQ770" s="29">
        <v>4169.1000000000004</v>
      </c>
      <c r="AR770" s="29">
        <v>4056.3</v>
      </c>
      <c r="AS770" s="29">
        <v>4086.2</v>
      </c>
      <c r="AT770" s="29">
        <v>4155.3</v>
      </c>
      <c r="AU770" s="29">
        <v>4186.8999999999996</v>
      </c>
      <c r="AV770" s="29">
        <v>4227.5</v>
      </c>
      <c r="AW770" s="29">
        <v>4190.5</v>
      </c>
      <c r="AX770" s="29">
        <v>4018.8</v>
      </c>
      <c r="AY770" s="29">
        <f t="shared" si="23"/>
        <v>1.0152043697905979</v>
      </c>
      <c r="AZ770" s="29">
        <f t="shared" si="22"/>
        <v>0.15193151470743826</v>
      </c>
    </row>
    <row r="771" spans="1:52" x14ac:dyDescent="0.2">
      <c r="A771" s="47" t="s">
        <v>56</v>
      </c>
      <c r="B771" s="29" t="s">
        <v>917</v>
      </c>
      <c r="C771" s="29" t="s">
        <v>3723</v>
      </c>
      <c r="D771" s="29" t="s">
        <v>3727</v>
      </c>
      <c r="E771" s="29" t="s">
        <v>3728</v>
      </c>
      <c r="F771" s="29">
        <v>0.373552</v>
      </c>
      <c r="G771" s="29">
        <v>3.1077500000000001E-2</v>
      </c>
      <c r="H771" s="29">
        <v>1</v>
      </c>
      <c r="I771" s="29">
        <v>2</v>
      </c>
      <c r="J771" s="29">
        <v>1</v>
      </c>
      <c r="K771" s="29" t="s">
        <v>916</v>
      </c>
      <c r="L771" s="29" t="s">
        <v>3726</v>
      </c>
      <c r="M771" s="29">
        <v>0</v>
      </c>
      <c r="N771" s="29">
        <v>2125.2455199999999</v>
      </c>
      <c r="O771" s="29">
        <v>0</v>
      </c>
      <c r="P771" s="29">
        <v>68.099999999999994</v>
      </c>
      <c r="Q771" s="29">
        <v>65.7</v>
      </c>
      <c r="R771" s="29">
        <v>4.18</v>
      </c>
      <c r="S771" s="29">
        <v>6.94</v>
      </c>
      <c r="T771" s="29" t="s">
        <v>51</v>
      </c>
      <c r="U771" s="29" t="s">
        <v>50</v>
      </c>
      <c r="V771" s="29" t="s">
        <v>50</v>
      </c>
      <c r="W771" s="29" t="s">
        <v>50</v>
      </c>
      <c r="X771" s="29" t="s">
        <v>50</v>
      </c>
      <c r="Y771" s="29" t="s">
        <v>50</v>
      </c>
      <c r="Z771" s="29" t="s">
        <v>50</v>
      </c>
      <c r="AA771" s="29" t="s">
        <v>50</v>
      </c>
      <c r="AB771" s="29" t="s">
        <v>50</v>
      </c>
      <c r="AC771" s="29" t="s">
        <v>50</v>
      </c>
      <c r="AD771" s="29" t="s">
        <v>50</v>
      </c>
      <c r="AE771" s="29" t="s">
        <v>973</v>
      </c>
      <c r="AF771" s="29" t="s">
        <v>50</v>
      </c>
      <c r="AG771" s="29" t="s">
        <v>51</v>
      </c>
      <c r="AH771" s="29">
        <v>-4.7699999999999996</v>
      </c>
      <c r="AI771" s="29" t="s">
        <v>51</v>
      </c>
      <c r="AJ771" s="29">
        <v>9.8910000000000005E-3</v>
      </c>
      <c r="AK771" s="29" t="s">
        <v>51</v>
      </c>
      <c r="AL771" s="29">
        <v>0.15110000000000001</v>
      </c>
      <c r="AM771" s="29">
        <v>3.84</v>
      </c>
      <c r="AN771" s="29" t="s">
        <v>51</v>
      </c>
      <c r="AO771" s="29">
        <v>65</v>
      </c>
      <c r="AP771" s="29">
        <v>69.5</v>
      </c>
      <c r="AQ771" s="29">
        <v>70.3</v>
      </c>
      <c r="AR771" s="29">
        <v>66.7</v>
      </c>
      <c r="AS771" s="29">
        <v>66</v>
      </c>
      <c r="AT771" s="29">
        <v>65.099999999999994</v>
      </c>
      <c r="AU771" s="29">
        <v>67.8</v>
      </c>
      <c r="AV771" s="29">
        <v>65.7</v>
      </c>
      <c r="AW771" s="29">
        <v>66.8</v>
      </c>
      <c r="AX771" s="29">
        <v>56.6</v>
      </c>
      <c r="AY771" s="29">
        <f t="shared" si="23"/>
        <v>0.95407407407407419</v>
      </c>
      <c r="AZ771" s="29">
        <f t="shared" si="22"/>
        <v>0.15908570125205201</v>
      </c>
    </row>
    <row r="772" spans="1:52" x14ac:dyDescent="0.2">
      <c r="A772" s="47" t="s">
        <v>56</v>
      </c>
      <c r="B772" s="29" t="s">
        <v>917</v>
      </c>
      <c r="C772" s="29" t="s">
        <v>3723</v>
      </c>
      <c r="D772" s="29" t="s">
        <v>3729</v>
      </c>
      <c r="E772" s="29" t="s">
        <v>3728</v>
      </c>
      <c r="F772" s="29">
        <v>0.445274</v>
      </c>
      <c r="G772" s="29">
        <v>4.0556399999999999E-2</v>
      </c>
      <c r="H772" s="29">
        <v>1</v>
      </c>
      <c r="I772" s="29">
        <v>2</v>
      </c>
      <c r="J772" s="29">
        <v>3</v>
      </c>
      <c r="K772" s="29" t="s">
        <v>916</v>
      </c>
      <c r="L772" s="29" t="s">
        <v>3726</v>
      </c>
      <c r="M772" s="29">
        <v>0</v>
      </c>
      <c r="N772" s="29">
        <v>2124.2615000000001</v>
      </c>
      <c r="O772" s="29">
        <v>0</v>
      </c>
      <c r="P772" s="29">
        <v>158.30000000000001</v>
      </c>
      <c r="Q772" s="29">
        <v>156.1</v>
      </c>
      <c r="R772" s="29">
        <v>9.5</v>
      </c>
      <c r="S772" s="29">
        <v>9.8699999999999992</v>
      </c>
      <c r="T772" s="29" t="s">
        <v>51</v>
      </c>
      <c r="U772" s="29" t="s">
        <v>56</v>
      </c>
      <c r="V772" s="29" t="s">
        <v>56</v>
      </c>
      <c r="W772" s="29" t="s">
        <v>56</v>
      </c>
      <c r="X772" s="29" t="s">
        <v>56</v>
      </c>
      <c r="Y772" s="29" t="s">
        <v>56</v>
      </c>
      <c r="Z772" s="29" t="s">
        <v>56</v>
      </c>
      <c r="AA772" s="29" t="s">
        <v>56</v>
      </c>
      <c r="AB772" s="29" t="s">
        <v>56</v>
      </c>
      <c r="AC772" s="29" t="s">
        <v>56</v>
      </c>
      <c r="AD772" s="29" t="s">
        <v>56</v>
      </c>
      <c r="AE772" s="29" t="s">
        <v>56</v>
      </c>
      <c r="AF772" s="29" t="s">
        <v>56</v>
      </c>
      <c r="AG772" s="29">
        <v>-3.53</v>
      </c>
      <c r="AH772" s="29">
        <v>-3.53</v>
      </c>
      <c r="AI772" s="29">
        <v>2.4670000000000001E-2</v>
      </c>
      <c r="AJ772" s="29">
        <v>1.3639999999999999E-2</v>
      </c>
      <c r="AK772" s="29">
        <v>0.30959999999999999</v>
      </c>
      <c r="AL772" s="29">
        <v>0.19400000000000001</v>
      </c>
      <c r="AM772" s="29">
        <v>3.77</v>
      </c>
      <c r="AN772" s="29">
        <v>8</v>
      </c>
      <c r="AO772" s="29">
        <v>156.30000000000001</v>
      </c>
      <c r="AP772" s="29">
        <v>139.69999999999999</v>
      </c>
      <c r="AQ772" s="29">
        <v>177.4</v>
      </c>
      <c r="AR772" s="29">
        <v>137.9</v>
      </c>
      <c r="AS772" s="29">
        <v>160.9</v>
      </c>
      <c r="AT772" s="29">
        <v>129.30000000000001</v>
      </c>
      <c r="AU772" s="29">
        <v>160.69999999999999</v>
      </c>
      <c r="AV772" s="29">
        <v>156.1</v>
      </c>
      <c r="AW772" s="29">
        <v>163</v>
      </c>
      <c r="AX772" s="29">
        <v>138.9</v>
      </c>
      <c r="AY772" s="29">
        <f t="shared" si="23"/>
        <v>0.96866096866096862</v>
      </c>
      <c r="AZ772" s="29">
        <f t="shared" si="22"/>
        <v>0.69416260795455009</v>
      </c>
    </row>
    <row r="773" spans="1:52" x14ac:dyDescent="0.2">
      <c r="A773" s="47" t="s">
        <v>56</v>
      </c>
      <c r="B773" s="29" t="s">
        <v>919</v>
      </c>
      <c r="C773" s="29" t="s">
        <v>3730</v>
      </c>
      <c r="D773" s="29" t="s">
        <v>1129</v>
      </c>
      <c r="E773" s="29" t="s">
        <v>3731</v>
      </c>
      <c r="F773" s="29">
        <v>0.199937</v>
      </c>
      <c r="G773" s="29">
        <v>1.4480399999999999E-2</v>
      </c>
      <c r="H773" s="29">
        <v>1</v>
      </c>
      <c r="I773" s="29">
        <v>2</v>
      </c>
      <c r="J773" s="29">
        <v>1</v>
      </c>
      <c r="K773" s="29" t="s">
        <v>918</v>
      </c>
      <c r="L773" s="29" t="s">
        <v>3732</v>
      </c>
      <c r="M773" s="29">
        <v>0</v>
      </c>
      <c r="N773" s="29">
        <v>2055.13958</v>
      </c>
      <c r="O773" s="29">
        <v>0</v>
      </c>
      <c r="P773" s="29">
        <v>71.099999999999994</v>
      </c>
      <c r="Q773" s="29">
        <v>79.099999999999994</v>
      </c>
      <c r="R773" s="29">
        <v>12.89</v>
      </c>
      <c r="S773" s="29">
        <v>13.6</v>
      </c>
      <c r="T773" s="29" t="s">
        <v>51</v>
      </c>
      <c r="U773" s="29" t="s">
        <v>50</v>
      </c>
      <c r="V773" s="29" t="s">
        <v>50</v>
      </c>
      <c r="W773" s="29" t="s">
        <v>50</v>
      </c>
      <c r="X773" s="29" t="s">
        <v>50</v>
      </c>
      <c r="Y773" s="29" t="s">
        <v>50</v>
      </c>
      <c r="Z773" s="29" t="s">
        <v>50</v>
      </c>
      <c r="AA773" s="29" t="s">
        <v>50</v>
      </c>
      <c r="AB773" s="29" t="s">
        <v>50</v>
      </c>
      <c r="AC773" s="29" t="s">
        <v>50</v>
      </c>
      <c r="AD773" s="29" t="s">
        <v>50</v>
      </c>
      <c r="AE773" s="29" t="s">
        <v>973</v>
      </c>
      <c r="AF773" s="29" t="s">
        <v>50</v>
      </c>
      <c r="AG773" s="29" t="s">
        <v>51</v>
      </c>
      <c r="AH773" s="29">
        <v>2.1800000000000002</v>
      </c>
      <c r="AI773" s="29" t="s">
        <v>51</v>
      </c>
      <c r="AJ773" s="29">
        <v>4.522E-3</v>
      </c>
      <c r="AK773" s="29" t="s">
        <v>51</v>
      </c>
      <c r="AL773" s="29">
        <v>6.3659999999999994E-2</v>
      </c>
      <c r="AM773" s="29">
        <v>3.02</v>
      </c>
      <c r="AN773" s="29" t="s">
        <v>51</v>
      </c>
      <c r="AO773" s="29">
        <v>71.599999999999994</v>
      </c>
      <c r="AP773" s="29">
        <v>77.2</v>
      </c>
      <c r="AQ773" s="29">
        <v>87.6</v>
      </c>
      <c r="AR773" s="29">
        <v>60.8</v>
      </c>
      <c r="AS773" s="29">
        <v>66</v>
      </c>
      <c r="AT773" s="29">
        <v>79.8</v>
      </c>
      <c r="AU773" s="29">
        <v>56.6</v>
      </c>
      <c r="AV773" s="29">
        <v>75.8</v>
      </c>
      <c r="AW773" s="29">
        <v>80.5</v>
      </c>
      <c r="AX773" s="29">
        <v>79.099999999999994</v>
      </c>
      <c r="AY773" s="29">
        <f t="shared" si="23"/>
        <v>1.0236784140969162</v>
      </c>
      <c r="AZ773" s="29">
        <f t="shared" ref="AZ773:AZ781" si="24">TTEST(AO773:AS773,AT773:AX773,2,1)</f>
        <v>0.83349383032276136</v>
      </c>
    </row>
    <row r="774" spans="1:52" x14ac:dyDescent="0.2">
      <c r="A774" s="47" t="s">
        <v>56</v>
      </c>
      <c r="B774" s="29" t="s">
        <v>921</v>
      </c>
      <c r="C774" s="29" t="s">
        <v>3733</v>
      </c>
      <c r="D774" s="29" t="s">
        <v>3734</v>
      </c>
      <c r="E774" s="29" t="s">
        <v>3735</v>
      </c>
      <c r="F774" s="29">
        <v>0.37821199999999999</v>
      </c>
      <c r="G774" s="29">
        <v>3.1576399999999998E-2</v>
      </c>
      <c r="H774" s="29">
        <v>1</v>
      </c>
      <c r="I774" s="29">
        <v>1</v>
      </c>
      <c r="J774" s="29">
        <v>1</v>
      </c>
      <c r="K774" s="29" t="s">
        <v>920</v>
      </c>
      <c r="L774" s="29" t="s">
        <v>3736</v>
      </c>
      <c r="M774" s="29">
        <v>0</v>
      </c>
      <c r="N774" s="29">
        <v>2829.4865399999999</v>
      </c>
      <c r="O774" s="29">
        <v>0</v>
      </c>
      <c r="P774" s="29">
        <v>36.200000000000003</v>
      </c>
      <c r="Q774" s="29">
        <v>39.1</v>
      </c>
      <c r="R774" s="29">
        <v>5.26</v>
      </c>
      <c r="S774" s="29">
        <v>13.79</v>
      </c>
      <c r="T774" s="29" t="s">
        <v>51</v>
      </c>
      <c r="U774" s="29" t="s">
        <v>56</v>
      </c>
      <c r="V774" s="29" t="s">
        <v>56</v>
      </c>
      <c r="W774" s="29" t="s">
        <v>56</v>
      </c>
      <c r="X774" s="29" t="s">
        <v>56</v>
      </c>
      <c r="Y774" s="29" t="s">
        <v>56</v>
      </c>
      <c r="Z774" s="29" t="s">
        <v>56</v>
      </c>
      <c r="AA774" s="29" t="s">
        <v>56</v>
      </c>
      <c r="AB774" s="29" t="s">
        <v>56</v>
      </c>
      <c r="AC774" s="29" t="s">
        <v>56</v>
      </c>
      <c r="AD774" s="29" t="s">
        <v>56</v>
      </c>
      <c r="AE774" s="29" t="s">
        <v>56</v>
      </c>
      <c r="AF774" s="29" t="s">
        <v>973</v>
      </c>
      <c r="AG774" s="29">
        <v>4.2699999999999996</v>
      </c>
      <c r="AH774" s="29" t="s">
        <v>51</v>
      </c>
      <c r="AI774" s="29">
        <v>1.005E-2</v>
      </c>
      <c r="AJ774" s="29" t="s">
        <v>51</v>
      </c>
      <c r="AK774" s="29">
        <v>0.1555</v>
      </c>
      <c r="AL774" s="29" t="s">
        <v>51</v>
      </c>
      <c r="AM774" s="29" t="s">
        <v>51</v>
      </c>
      <c r="AN774" s="29">
        <v>3</v>
      </c>
      <c r="AO774" s="29">
        <v>33.200000000000003</v>
      </c>
      <c r="AP774" s="29">
        <v>33.4</v>
      </c>
      <c r="AQ774" s="29">
        <v>35.9</v>
      </c>
      <c r="AR774" s="29">
        <v>36.6</v>
      </c>
      <c r="AS774" s="29">
        <v>36.5</v>
      </c>
      <c r="AT774" s="29">
        <v>39.5</v>
      </c>
      <c r="AU774" s="29">
        <v>35.299999999999997</v>
      </c>
      <c r="AV774" s="29">
        <v>34.299999999999997</v>
      </c>
      <c r="AW774" s="29">
        <v>48.1</v>
      </c>
      <c r="AX774" s="29">
        <v>39.1</v>
      </c>
      <c r="AY774" s="29">
        <f t="shared" ref="AY774:AY781" si="25">AVERAGE(AT774:AX774)/AVERAGE(AO774:AS774)</f>
        <v>1.1178815489749432</v>
      </c>
      <c r="AZ774" s="29">
        <f t="shared" si="24"/>
        <v>0.1365304383377044</v>
      </c>
    </row>
    <row r="775" spans="1:52" x14ac:dyDescent="0.2">
      <c r="A775" s="47" t="s">
        <v>56</v>
      </c>
      <c r="B775" s="29" t="s">
        <v>923</v>
      </c>
      <c r="C775" s="29" t="s">
        <v>3737</v>
      </c>
      <c r="D775" s="29" t="s">
        <v>3571</v>
      </c>
      <c r="E775" s="29" t="s">
        <v>3738</v>
      </c>
      <c r="F775" s="29">
        <v>0.44790600000000003</v>
      </c>
      <c r="G775" s="29">
        <v>4.0898799999999999E-2</v>
      </c>
      <c r="H775" s="29">
        <v>1</v>
      </c>
      <c r="I775" s="29">
        <v>3</v>
      </c>
      <c r="J775" s="29">
        <v>2</v>
      </c>
      <c r="K775" s="29" t="s">
        <v>922</v>
      </c>
      <c r="L775" s="29" t="s">
        <v>3739</v>
      </c>
      <c r="M775" s="29">
        <v>0</v>
      </c>
      <c r="N775" s="29">
        <v>1466.8619000000001</v>
      </c>
      <c r="O775" s="29">
        <v>0</v>
      </c>
      <c r="P775" s="29" t="s">
        <v>51</v>
      </c>
      <c r="Q775" s="29" t="s">
        <v>51</v>
      </c>
      <c r="R775" s="29" t="s">
        <v>51</v>
      </c>
      <c r="S775" s="29" t="s">
        <v>51</v>
      </c>
      <c r="T775" s="29" t="s">
        <v>982</v>
      </c>
      <c r="U775" s="29" t="s">
        <v>56</v>
      </c>
      <c r="V775" s="29" t="s">
        <v>56</v>
      </c>
      <c r="W775" s="29" t="s">
        <v>56</v>
      </c>
      <c r="X775" s="29" t="s">
        <v>56</v>
      </c>
      <c r="Y775" s="29" t="s">
        <v>56</v>
      </c>
      <c r="Z775" s="29" t="s">
        <v>56</v>
      </c>
      <c r="AA775" s="29" t="s">
        <v>56</v>
      </c>
      <c r="AB775" s="29" t="s">
        <v>56</v>
      </c>
      <c r="AC775" s="29" t="s">
        <v>56</v>
      </c>
      <c r="AD775" s="29" t="s">
        <v>56</v>
      </c>
      <c r="AE775" s="29" t="s">
        <v>56</v>
      </c>
      <c r="AF775" s="29" t="s">
        <v>56</v>
      </c>
      <c r="AG775" s="29">
        <v>0.95</v>
      </c>
      <c r="AH775" s="29">
        <v>0.95</v>
      </c>
      <c r="AI775" s="29">
        <v>2.001E-2</v>
      </c>
      <c r="AJ775" s="29">
        <v>1.3780000000000001E-2</v>
      </c>
      <c r="AK775" s="29">
        <v>0.25879999999999997</v>
      </c>
      <c r="AL775" s="29">
        <v>0.1953</v>
      </c>
      <c r="AM775" s="29">
        <v>2.71</v>
      </c>
      <c r="AN775" s="29">
        <v>12</v>
      </c>
      <c r="AO775" s="29" t="s">
        <v>51</v>
      </c>
      <c r="AP775" s="29" t="s">
        <v>51</v>
      </c>
      <c r="AQ775" s="29" t="s">
        <v>51</v>
      </c>
      <c r="AR775" s="29" t="s">
        <v>51</v>
      </c>
      <c r="AS775" s="29" t="s">
        <v>51</v>
      </c>
      <c r="AT775" s="29" t="s">
        <v>51</v>
      </c>
      <c r="AU775" s="29" t="s">
        <v>51</v>
      </c>
      <c r="AV775" s="29" t="s">
        <v>51</v>
      </c>
      <c r="AW775" s="29" t="s">
        <v>51</v>
      </c>
      <c r="AX775" s="29" t="s">
        <v>51</v>
      </c>
      <c r="AY775" s="29" t="e">
        <f t="shared" si="25"/>
        <v>#DIV/0!</v>
      </c>
      <c r="AZ775" s="29" t="e">
        <f t="shared" si="24"/>
        <v>#DIV/0!</v>
      </c>
    </row>
    <row r="776" spans="1:52" x14ac:dyDescent="0.2">
      <c r="A776" s="47" t="s">
        <v>50</v>
      </c>
      <c r="B776" s="29" t="s">
        <v>925</v>
      </c>
      <c r="C776" s="29" t="s">
        <v>3740</v>
      </c>
      <c r="D776" s="29" t="s">
        <v>1177</v>
      </c>
      <c r="E776" s="29" t="s">
        <v>3741</v>
      </c>
      <c r="F776" s="29">
        <v>7.7528299999999994E-2</v>
      </c>
      <c r="G776" s="29">
        <v>5.4893199999999998E-3</v>
      </c>
      <c r="H776" s="29">
        <v>1</v>
      </c>
      <c r="I776" s="29">
        <v>1</v>
      </c>
      <c r="J776" s="29">
        <v>7</v>
      </c>
      <c r="K776" s="29" t="s">
        <v>924</v>
      </c>
      <c r="L776" s="29" t="s">
        <v>3742</v>
      </c>
      <c r="M776" s="29">
        <v>0</v>
      </c>
      <c r="N776" s="29">
        <v>1855.9976099999999</v>
      </c>
      <c r="O776" s="29">
        <v>0</v>
      </c>
      <c r="P776" s="29">
        <v>658.6</v>
      </c>
      <c r="Q776" s="29">
        <v>670.6</v>
      </c>
      <c r="R776" s="29">
        <v>5.24</v>
      </c>
      <c r="S776" s="29">
        <v>3.54</v>
      </c>
      <c r="T776" s="29" t="s">
        <v>51</v>
      </c>
      <c r="U776" s="29" t="s">
        <v>50</v>
      </c>
      <c r="V776" s="29" t="s">
        <v>50</v>
      </c>
      <c r="W776" s="29" t="s">
        <v>50</v>
      </c>
      <c r="X776" s="29" t="s">
        <v>50</v>
      </c>
      <c r="Y776" s="29" t="s">
        <v>50</v>
      </c>
      <c r="Z776" s="29" t="s">
        <v>50</v>
      </c>
      <c r="AA776" s="29" t="s">
        <v>50</v>
      </c>
      <c r="AB776" s="29" t="s">
        <v>50</v>
      </c>
      <c r="AC776" s="29" t="s">
        <v>50</v>
      </c>
      <c r="AD776" s="29" t="s">
        <v>50</v>
      </c>
      <c r="AE776" s="29" t="s">
        <v>973</v>
      </c>
      <c r="AF776" s="29" t="s">
        <v>50</v>
      </c>
      <c r="AG776" s="29" t="s">
        <v>51</v>
      </c>
      <c r="AH776" s="29">
        <v>2.0299999999999998</v>
      </c>
      <c r="AI776" s="29" t="s">
        <v>51</v>
      </c>
      <c r="AJ776" s="29">
        <v>5.8100000000000001E-3</v>
      </c>
      <c r="AK776" s="29" t="s">
        <v>51</v>
      </c>
      <c r="AL776" s="29">
        <v>8.4669999999999995E-2</v>
      </c>
      <c r="AM776" s="29">
        <v>3.78</v>
      </c>
      <c r="AN776" s="29" t="s">
        <v>51</v>
      </c>
      <c r="AO776" s="29">
        <v>639.79999999999995</v>
      </c>
      <c r="AP776" s="29">
        <v>663.7</v>
      </c>
      <c r="AQ776" s="29">
        <v>653.6</v>
      </c>
      <c r="AR776" s="29">
        <v>723.1</v>
      </c>
      <c r="AS776" s="29">
        <v>634.70000000000005</v>
      </c>
      <c r="AT776" s="29">
        <v>637.70000000000005</v>
      </c>
      <c r="AU776" s="29">
        <v>694.9</v>
      </c>
      <c r="AV776" s="29">
        <v>692</v>
      </c>
      <c r="AW776" s="29">
        <v>670.6</v>
      </c>
      <c r="AX776" s="29">
        <v>659.6</v>
      </c>
      <c r="AY776" s="29">
        <f t="shared" si="25"/>
        <v>1.0120365621889047</v>
      </c>
      <c r="AZ776" s="29">
        <f t="shared" si="24"/>
        <v>0.65579792470271114</v>
      </c>
    </row>
    <row r="777" spans="1:52" x14ac:dyDescent="0.2">
      <c r="A777" s="47" t="s">
        <v>56</v>
      </c>
      <c r="B777" s="29" t="s">
        <v>927</v>
      </c>
      <c r="C777" s="29" t="s">
        <v>3743</v>
      </c>
      <c r="D777" s="29" t="s">
        <v>3744</v>
      </c>
      <c r="E777" s="29" t="s">
        <v>3745</v>
      </c>
      <c r="F777" s="29">
        <v>0.248971</v>
      </c>
      <c r="G777" s="29">
        <v>1.86267E-2</v>
      </c>
      <c r="H777" s="29">
        <v>1</v>
      </c>
      <c r="I777" s="29">
        <v>1</v>
      </c>
      <c r="J777" s="29">
        <v>1</v>
      </c>
      <c r="K777" s="29" t="s">
        <v>926</v>
      </c>
      <c r="L777" s="29" t="s">
        <v>3746</v>
      </c>
      <c r="M777" s="29">
        <v>0</v>
      </c>
      <c r="N777" s="29">
        <v>2028.1741300000001</v>
      </c>
      <c r="O777" s="29">
        <v>0</v>
      </c>
      <c r="P777" s="29">
        <v>440.6</v>
      </c>
      <c r="Q777" s="29">
        <v>341.9</v>
      </c>
      <c r="R777" s="29">
        <v>14.03</v>
      </c>
      <c r="S777" s="29">
        <v>10.8</v>
      </c>
      <c r="T777" s="29" t="s">
        <v>51</v>
      </c>
      <c r="U777" s="29" t="s">
        <v>50</v>
      </c>
      <c r="V777" s="29" t="s">
        <v>50</v>
      </c>
      <c r="W777" s="29" t="s">
        <v>50</v>
      </c>
      <c r="X777" s="29" t="s">
        <v>50</v>
      </c>
      <c r="Y777" s="29" t="s">
        <v>50</v>
      </c>
      <c r="Z777" s="29" t="s">
        <v>50</v>
      </c>
      <c r="AA777" s="29" t="s">
        <v>50</v>
      </c>
      <c r="AB777" s="29" t="s">
        <v>50</v>
      </c>
      <c r="AC777" s="29" t="s">
        <v>50</v>
      </c>
      <c r="AD777" s="29" t="s">
        <v>50</v>
      </c>
      <c r="AE777" s="29" t="s">
        <v>50</v>
      </c>
      <c r="AF777" s="29" t="s">
        <v>973</v>
      </c>
      <c r="AG777" s="29">
        <v>-3.11</v>
      </c>
      <c r="AH777" s="29" t="s">
        <v>51</v>
      </c>
      <c r="AI777" s="29">
        <v>5.8060000000000004E-3</v>
      </c>
      <c r="AJ777" s="29" t="s">
        <v>51</v>
      </c>
      <c r="AK777" s="29">
        <v>9.6430000000000002E-2</v>
      </c>
      <c r="AL777" s="29" t="s">
        <v>51</v>
      </c>
      <c r="AM777" s="29" t="s">
        <v>51</v>
      </c>
      <c r="AN777" s="29">
        <v>0</v>
      </c>
      <c r="AO777" s="29">
        <v>433.1</v>
      </c>
      <c r="AP777" s="29">
        <v>448.3</v>
      </c>
      <c r="AQ777" s="29">
        <v>356</v>
      </c>
      <c r="AR777" s="29">
        <v>497.4</v>
      </c>
      <c r="AS777" s="29">
        <v>463</v>
      </c>
      <c r="AT777" s="29">
        <v>333.9</v>
      </c>
      <c r="AU777" s="29">
        <v>419.3</v>
      </c>
      <c r="AV777" s="29">
        <v>340</v>
      </c>
      <c r="AW777" s="29">
        <v>400.2</v>
      </c>
      <c r="AX777" s="29">
        <v>341.9</v>
      </c>
      <c r="AY777" s="29">
        <f t="shared" si="25"/>
        <v>0.83506233506233507</v>
      </c>
      <c r="AZ777" s="29">
        <f t="shared" si="24"/>
        <v>2.5763242084316226E-2</v>
      </c>
    </row>
    <row r="778" spans="1:52" x14ac:dyDescent="0.2">
      <c r="A778" s="47" t="s">
        <v>50</v>
      </c>
      <c r="B778" s="29" t="s">
        <v>929</v>
      </c>
      <c r="C778" s="29" t="s">
        <v>3747</v>
      </c>
      <c r="D778" s="29" t="s">
        <v>3748</v>
      </c>
      <c r="E778" s="29" t="s">
        <v>3749</v>
      </c>
      <c r="F778" s="29">
        <v>2.2750300000000001E-2</v>
      </c>
      <c r="G778" s="29">
        <v>1.07996E-3</v>
      </c>
      <c r="H778" s="29">
        <v>1</v>
      </c>
      <c r="I778" s="29">
        <v>1</v>
      </c>
      <c r="J778" s="29">
        <v>1</v>
      </c>
      <c r="K778" s="29" t="s">
        <v>928</v>
      </c>
      <c r="L778" s="29" t="s">
        <v>3750</v>
      </c>
      <c r="M778" s="29">
        <v>0</v>
      </c>
      <c r="N778" s="29">
        <v>2596.2647999999999</v>
      </c>
      <c r="O778" s="29">
        <v>0</v>
      </c>
      <c r="P778" s="29" t="s">
        <v>51</v>
      </c>
      <c r="Q778" s="29" t="s">
        <v>51</v>
      </c>
      <c r="R778" s="29" t="s">
        <v>51</v>
      </c>
      <c r="S778" s="29" t="s">
        <v>51</v>
      </c>
      <c r="T778" s="29" t="s">
        <v>982</v>
      </c>
      <c r="U778" s="29" t="s">
        <v>50</v>
      </c>
      <c r="V778" s="29" t="s">
        <v>50</v>
      </c>
      <c r="W778" s="29" t="s">
        <v>50</v>
      </c>
      <c r="X778" s="29" t="s">
        <v>50</v>
      </c>
      <c r="Y778" s="29" t="s">
        <v>50</v>
      </c>
      <c r="Z778" s="29" t="s">
        <v>50</v>
      </c>
      <c r="AA778" s="29" t="s">
        <v>50</v>
      </c>
      <c r="AB778" s="29" t="s">
        <v>50</v>
      </c>
      <c r="AC778" s="29" t="s">
        <v>50</v>
      </c>
      <c r="AD778" s="29" t="s">
        <v>50</v>
      </c>
      <c r="AE778" s="29" t="s">
        <v>973</v>
      </c>
      <c r="AF778" s="29" t="s">
        <v>50</v>
      </c>
      <c r="AG778" s="29" t="s">
        <v>51</v>
      </c>
      <c r="AH778" s="29">
        <v>-0.9</v>
      </c>
      <c r="AI778" s="29" t="s">
        <v>51</v>
      </c>
      <c r="AJ778" s="29">
        <v>3.145E-4</v>
      </c>
      <c r="AK778" s="29" t="s">
        <v>51</v>
      </c>
      <c r="AL778" s="29">
        <v>4.3200000000000001E-3</v>
      </c>
      <c r="AM778" s="29">
        <v>1.59</v>
      </c>
      <c r="AN778" s="29" t="s">
        <v>51</v>
      </c>
      <c r="AO778" s="29" t="s">
        <v>51</v>
      </c>
      <c r="AP778" s="29" t="s">
        <v>51</v>
      </c>
      <c r="AQ778" s="29" t="s">
        <v>51</v>
      </c>
      <c r="AR778" s="29" t="s">
        <v>51</v>
      </c>
      <c r="AS778" s="29" t="s">
        <v>51</v>
      </c>
      <c r="AT778" s="29" t="s">
        <v>51</v>
      </c>
      <c r="AU778" s="29" t="s">
        <v>51</v>
      </c>
      <c r="AV778" s="29" t="s">
        <v>51</v>
      </c>
      <c r="AW778" s="29" t="s">
        <v>51</v>
      </c>
      <c r="AX778" s="29" t="s">
        <v>51</v>
      </c>
      <c r="AY778" s="29" t="e">
        <f t="shared" si="25"/>
        <v>#DIV/0!</v>
      </c>
      <c r="AZ778" s="29" t="e">
        <f t="shared" si="24"/>
        <v>#DIV/0!</v>
      </c>
    </row>
    <row r="779" spans="1:52" x14ac:dyDescent="0.2">
      <c r="A779" s="47" t="s">
        <v>56</v>
      </c>
      <c r="B779" s="29" t="s">
        <v>931</v>
      </c>
      <c r="C779" s="29" t="s">
        <v>3751</v>
      </c>
      <c r="D779" s="29" t="s">
        <v>3752</v>
      </c>
      <c r="E779" s="29" t="s">
        <v>3753</v>
      </c>
      <c r="F779" s="29">
        <v>0.45054899999999998</v>
      </c>
      <c r="G779" s="29">
        <v>4.1285200000000001E-2</v>
      </c>
      <c r="H779" s="29">
        <v>1</v>
      </c>
      <c r="I779" s="29">
        <v>2</v>
      </c>
      <c r="J779" s="29">
        <v>4</v>
      </c>
      <c r="K779" s="29" t="s">
        <v>930</v>
      </c>
      <c r="L779" s="29" t="s">
        <v>3754</v>
      </c>
      <c r="M779" s="29">
        <v>0</v>
      </c>
      <c r="N779" s="29">
        <v>2519.3353299999999</v>
      </c>
      <c r="O779" s="29">
        <v>0</v>
      </c>
      <c r="P779" s="29" t="s">
        <v>51</v>
      </c>
      <c r="Q779" s="29" t="s">
        <v>51</v>
      </c>
      <c r="R779" s="29" t="s">
        <v>51</v>
      </c>
      <c r="S779" s="29" t="s">
        <v>51</v>
      </c>
      <c r="T779" s="29" t="s">
        <v>982</v>
      </c>
      <c r="U779" s="29" t="s">
        <v>56</v>
      </c>
      <c r="V779" s="29" t="s">
        <v>56</v>
      </c>
      <c r="W779" s="29" t="s">
        <v>56</v>
      </c>
      <c r="X779" s="29" t="s">
        <v>56</v>
      </c>
      <c r="Y779" s="29" t="s">
        <v>56</v>
      </c>
      <c r="Z779" s="29" t="s">
        <v>56</v>
      </c>
      <c r="AA779" s="29" t="s">
        <v>56</v>
      </c>
      <c r="AB779" s="29" t="s">
        <v>56</v>
      </c>
      <c r="AC779" s="29" t="s">
        <v>56</v>
      </c>
      <c r="AD779" s="29" t="s">
        <v>56</v>
      </c>
      <c r="AE779" s="29" t="s">
        <v>56</v>
      </c>
      <c r="AF779" s="29" t="s">
        <v>56</v>
      </c>
      <c r="AG779" s="29">
        <v>-4.84</v>
      </c>
      <c r="AH779" s="29">
        <v>-4.84</v>
      </c>
      <c r="AI779" s="29">
        <v>1.3169999999999999E-2</v>
      </c>
      <c r="AJ779" s="29">
        <v>3.3480000000000003E-2</v>
      </c>
      <c r="AK779" s="29">
        <v>0.18890000000000001</v>
      </c>
      <c r="AL779" s="29">
        <v>0.37909999999999999</v>
      </c>
      <c r="AM779" s="29">
        <v>1.69</v>
      </c>
      <c r="AN779" s="29">
        <v>5</v>
      </c>
      <c r="AO779" s="29" t="s">
        <v>51</v>
      </c>
      <c r="AP779" s="29" t="s">
        <v>51</v>
      </c>
      <c r="AQ779" s="29" t="s">
        <v>51</v>
      </c>
      <c r="AR779" s="29" t="s">
        <v>51</v>
      </c>
      <c r="AS779" s="29" t="s">
        <v>51</v>
      </c>
      <c r="AT779" s="29" t="s">
        <v>51</v>
      </c>
      <c r="AU779" s="29" t="s">
        <v>51</v>
      </c>
      <c r="AV779" s="29" t="s">
        <v>51</v>
      </c>
      <c r="AW779" s="29" t="s">
        <v>51</v>
      </c>
      <c r="AX779" s="29" t="s">
        <v>51</v>
      </c>
      <c r="AY779" s="29" t="e">
        <f t="shared" si="25"/>
        <v>#DIV/0!</v>
      </c>
      <c r="AZ779" s="29" t="e">
        <f t="shared" si="24"/>
        <v>#DIV/0!</v>
      </c>
    </row>
    <row r="780" spans="1:52" x14ac:dyDescent="0.2">
      <c r="A780" s="47" t="s">
        <v>50</v>
      </c>
      <c r="B780" s="29" t="s">
        <v>931</v>
      </c>
      <c r="C780" s="29" t="s">
        <v>3755</v>
      </c>
      <c r="D780" s="29" t="s">
        <v>3756</v>
      </c>
      <c r="E780" s="29" t="s">
        <v>3757</v>
      </c>
      <c r="F780" s="29">
        <v>4.3228999999999997E-2</v>
      </c>
      <c r="G780" s="29">
        <v>2.82819E-3</v>
      </c>
      <c r="H780" s="29">
        <v>1</v>
      </c>
      <c r="I780" s="29">
        <v>3</v>
      </c>
      <c r="J780" s="29">
        <v>2</v>
      </c>
      <c r="K780" s="29" t="s">
        <v>930</v>
      </c>
      <c r="L780" s="29" t="s">
        <v>3758</v>
      </c>
      <c r="M780" s="29">
        <v>0</v>
      </c>
      <c r="N780" s="29">
        <v>1389.7738099999999</v>
      </c>
      <c r="O780" s="29">
        <v>0</v>
      </c>
      <c r="P780" s="29" t="s">
        <v>51</v>
      </c>
      <c r="Q780" s="29" t="s">
        <v>51</v>
      </c>
      <c r="R780" s="29" t="s">
        <v>51</v>
      </c>
      <c r="S780" s="29" t="s">
        <v>51</v>
      </c>
      <c r="T780" s="29" t="s">
        <v>982</v>
      </c>
      <c r="U780" s="29" t="s">
        <v>50</v>
      </c>
      <c r="V780" s="29" t="s">
        <v>50</v>
      </c>
      <c r="W780" s="29" t="s">
        <v>50</v>
      </c>
      <c r="X780" s="29" t="s">
        <v>50</v>
      </c>
      <c r="Y780" s="29" t="s">
        <v>50</v>
      </c>
      <c r="Z780" s="29" t="s">
        <v>50</v>
      </c>
      <c r="AA780" s="29" t="s">
        <v>50</v>
      </c>
      <c r="AB780" s="29" t="s">
        <v>50</v>
      </c>
      <c r="AC780" s="29" t="s">
        <v>50</v>
      </c>
      <c r="AD780" s="29" t="s">
        <v>50</v>
      </c>
      <c r="AE780" s="29" t="s">
        <v>50</v>
      </c>
      <c r="AF780" s="29" t="s">
        <v>56</v>
      </c>
      <c r="AG780" s="29">
        <v>-1.93</v>
      </c>
      <c r="AH780" s="29">
        <v>-0.64</v>
      </c>
      <c r="AI780" s="29">
        <v>7.9460000000000002E-4</v>
      </c>
      <c r="AJ780" s="29">
        <v>2.5999999999999999E-2</v>
      </c>
      <c r="AK780" s="29">
        <v>1.3220000000000001E-2</v>
      </c>
      <c r="AL780" s="29">
        <v>0.3039</v>
      </c>
      <c r="AM780" s="29">
        <v>1.44</v>
      </c>
      <c r="AN780" s="29">
        <v>11</v>
      </c>
      <c r="AO780" s="29" t="s">
        <v>51</v>
      </c>
      <c r="AP780" s="29" t="s">
        <v>51</v>
      </c>
      <c r="AQ780" s="29" t="s">
        <v>51</v>
      </c>
      <c r="AR780" s="29" t="s">
        <v>51</v>
      </c>
      <c r="AS780" s="29" t="s">
        <v>51</v>
      </c>
      <c r="AT780" s="29" t="s">
        <v>51</v>
      </c>
      <c r="AU780" s="29" t="s">
        <v>51</v>
      </c>
      <c r="AV780" s="29" t="s">
        <v>51</v>
      </c>
      <c r="AW780" s="29" t="s">
        <v>51</v>
      </c>
      <c r="AX780" s="29" t="s">
        <v>51</v>
      </c>
      <c r="AY780" s="29" t="e">
        <f t="shared" si="25"/>
        <v>#DIV/0!</v>
      </c>
      <c r="AZ780" s="29" t="e">
        <f t="shared" si="24"/>
        <v>#DIV/0!</v>
      </c>
    </row>
    <row r="781" spans="1:52" x14ac:dyDescent="0.2">
      <c r="A781" s="47" t="s">
        <v>50</v>
      </c>
      <c r="B781" s="29" t="s">
        <v>933</v>
      </c>
      <c r="C781" s="29" t="s">
        <v>3759</v>
      </c>
      <c r="D781" s="29" t="s">
        <v>1920</v>
      </c>
      <c r="E781" s="29" t="s">
        <v>3760</v>
      </c>
      <c r="F781" s="29">
        <v>7.6235300000000006E-2</v>
      </c>
      <c r="G781" s="29">
        <v>5.4467099999999996E-3</v>
      </c>
      <c r="H781" s="29">
        <v>1</v>
      </c>
      <c r="I781" s="29">
        <v>2</v>
      </c>
      <c r="J781" s="29">
        <v>2</v>
      </c>
      <c r="K781" s="29" t="s">
        <v>932</v>
      </c>
      <c r="L781" s="29" t="s">
        <v>3761</v>
      </c>
      <c r="M781" s="29">
        <v>0</v>
      </c>
      <c r="N781" s="29">
        <v>1216.7301600000001</v>
      </c>
      <c r="O781" s="29">
        <v>0</v>
      </c>
      <c r="P781" s="29" t="s">
        <v>51</v>
      </c>
      <c r="Q781" s="29" t="s">
        <v>51</v>
      </c>
      <c r="R781" s="29" t="s">
        <v>51</v>
      </c>
      <c r="S781" s="29" t="s">
        <v>51</v>
      </c>
      <c r="T781" s="29" t="s">
        <v>982</v>
      </c>
      <c r="U781" s="29" t="s">
        <v>50</v>
      </c>
      <c r="V781" s="29" t="s">
        <v>50</v>
      </c>
      <c r="W781" s="29" t="s">
        <v>50</v>
      </c>
      <c r="X781" s="29" t="s">
        <v>50</v>
      </c>
      <c r="Y781" s="29" t="s">
        <v>50</v>
      </c>
      <c r="Z781" s="29" t="s">
        <v>50</v>
      </c>
      <c r="AA781" s="29" t="s">
        <v>50</v>
      </c>
      <c r="AB781" s="29" t="s">
        <v>50</v>
      </c>
      <c r="AC781" s="29" t="s">
        <v>50</v>
      </c>
      <c r="AD781" s="29" t="s">
        <v>50</v>
      </c>
      <c r="AE781" s="29" t="s">
        <v>50</v>
      </c>
      <c r="AF781" s="29" t="s">
        <v>50</v>
      </c>
      <c r="AG781" s="29">
        <v>0.35</v>
      </c>
      <c r="AH781" s="29">
        <v>0.35</v>
      </c>
      <c r="AI781" s="29">
        <v>5.7920000000000003E-3</v>
      </c>
      <c r="AJ781" s="29">
        <v>1.263E-3</v>
      </c>
      <c r="AK781" s="29">
        <v>9.6360000000000001E-2</v>
      </c>
      <c r="AL781" s="29">
        <v>1.8710000000000001E-2</v>
      </c>
      <c r="AM781" s="29">
        <v>2.33</v>
      </c>
      <c r="AN781" s="29">
        <v>0</v>
      </c>
      <c r="AO781" s="29" t="s">
        <v>51</v>
      </c>
      <c r="AP781" s="29" t="s">
        <v>51</v>
      </c>
      <c r="AQ781" s="29" t="s">
        <v>51</v>
      </c>
      <c r="AR781" s="29" t="s">
        <v>51</v>
      </c>
      <c r="AS781" s="29" t="s">
        <v>51</v>
      </c>
      <c r="AT781" s="29" t="s">
        <v>51</v>
      </c>
      <c r="AU781" s="29" t="s">
        <v>51</v>
      </c>
      <c r="AV781" s="29" t="s">
        <v>51</v>
      </c>
      <c r="AW781" s="29" t="s">
        <v>51</v>
      </c>
      <c r="AX781" s="29" t="s">
        <v>51</v>
      </c>
      <c r="AY781" s="29" t="e">
        <f t="shared" si="25"/>
        <v>#DIV/0!</v>
      </c>
      <c r="AZ781" s="29" t="e">
        <f t="shared" si="24"/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58A1-7F2A-4DFD-9D41-AA4A84275020}">
  <dimension ref="A1:CZ456"/>
  <sheetViews>
    <sheetView zoomScaleNormal="100" workbookViewId="0"/>
  </sheetViews>
  <sheetFormatPr defaultColWidth="5.28515625" defaultRowHeight="11.25" customHeight="1" x14ac:dyDescent="0.2"/>
  <cols>
    <col min="1" max="1" width="9.85546875" style="26" customWidth="1"/>
    <col min="2" max="2" width="39.42578125" style="26" customWidth="1"/>
    <col min="3" max="3" width="21.5703125" style="26" customWidth="1"/>
    <col min="4" max="4" width="20.85546875" style="26" customWidth="1"/>
    <col min="5" max="5" width="15" style="26" customWidth="1"/>
    <col min="6" max="6" width="6.28515625" style="27" bestFit="1" customWidth="1"/>
    <col min="7" max="9" width="6.7109375" style="27" bestFit="1" customWidth="1"/>
    <col min="10" max="10" width="7.28515625" style="27" bestFit="1" customWidth="1"/>
    <col min="11" max="11" width="6" style="27" bestFit="1" customWidth="1"/>
    <col min="12" max="15" width="6.28515625" style="27" bestFit="1" customWidth="1"/>
    <col min="16" max="16" width="7.5703125" style="47" bestFit="1" customWidth="1"/>
    <col min="17" max="20" width="7.7109375" style="47" bestFit="1" customWidth="1"/>
    <col min="21" max="21" width="6" style="47" bestFit="1" customWidth="1"/>
    <col min="22" max="22" width="3.7109375" style="47" bestFit="1" customWidth="1"/>
    <col min="23" max="23" width="4.42578125" style="47" bestFit="1" customWidth="1"/>
    <col min="24" max="24" width="4.7109375" style="47" bestFit="1" customWidth="1"/>
    <col min="25" max="25" width="4.28515625" style="47" bestFit="1" customWidth="1"/>
    <col min="26" max="37" width="5.28515625" style="26"/>
    <col min="38" max="38" width="2.42578125" style="51" customWidth="1"/>
    <col min="39" max="39" width="28.28515625" style="26" customWidth="1"/>
    <col min="40" max="40" width="21.140625" style="26" customWidth="1"/>
    <col min="41" max="41" width="22.140625" style="26" customWidth="1"/>
    <col min="42" max="42" width="25.7109375" style="26" customWidth="1"/>
    <col min="43" max="43" width="13.7109375" style="26" customWidth="1"/>
    <col min="44" max="45" width="14.28515625" style="26" customWidth="1"/>
    <col min="46" max="46" width="15.140625" style="47" bestFit="1" customWidth="1"/>
    <col min="47" max="53" width="4.7109375" style="47" bestFit="1" customWidth="1"/>
    <col min="54" max="54" width="3.85546875" style="47" bestFit="1" customWidth="1"/>
    <col min="55" max="55" width="4.7109375" style="47" bestFit="1" customWidth="1"/>
    <col min="56" max="60" width="6" style="47" bestFit="1" customWidth="1"/>
    <col min="61" max="61" width="3.42578125" style="47" bestFit="1" customWidth="1"/>
    <col min="62" max="62" width="3.42578125" style="26" bestFit="1" customWidth="1"/>
    <col min="63" max="63" width="3.42578125" style="47" bestFit="1" customWidth="1"/>
    <col min="64" max="64" width="4" style="47" customWidth="1"/>
    <col min="65" max="65" width="14.7109375" style="47" bestFit="1" customWidth="1"/>
    <col min="66" max="74" width="5.42578125" style="47" bestFit="1" customWidth="1"/>
    <col min="75" max="79" width="6" style="26" bestFit="1" customWidth="1"/>
    <col min="80" max="82" width="3.42578125" style="26" bestFit="1" customWidth="1"/>
    <col min="83" max="83" width="5.28515625" style="26"/>
    <col min="84" max="84" width="16.42578125" style="47" bestFit="1" customWidth="1"/>
    <col min="85" max="88" width="3.5703125" style="47" bestFit="1" customWidth="1"/>
    <col min="89" max="93" width="3.42578125" style="47" bestFit="1" customWidth="1"/>
    <col min="94" max="98" width="6" style="47" bestFit="1" customWidth="1"/>
    <col min="99" max="101" width="3.42578125" style="47" bestFit="1" customWidth="1"/>
    <col min="102" max="104" width="5.28515625" style="47"/>
    <col min="105" max="16384" width="5.28515625" style="26"/>
  </cols>
  <sheetData>
    <row r="1" spans="1:101" ht="11.25" customHeight="1" x14ac:dyDescent="0.2">
      <c r="A1" s="34" t="s">
        <v>3788</v>
      </c>
      <c r="AM1" s="50" t="s">
        <v>3791</v>
      </c>
    </row>
    <row r="2" spans="1:101" ht="11.25" customHeight="1" x14ac:dyDescent="0.2">
      <c r="A2" s="50" t="s">
        <v>3789</v>
      </c>
      <c r="U2" s="47">
        <v>1.5</v>
      </c>
      <c r="W2" s="47">
        <v>0.05</v>
      </c>
      <c r="Y2" s="30"/>
    </row>
    <row r="3" spans="1:101" ht="11.25" customHeight="1" x14ac:dyDescent="0.2">
      <c r="A3" s="50" t="s">
        <v>3790</v>
      </c>
      <c r="U3" s="47">
        <v>0.75</v>
      </c>
      <c r="X3" s="27"/>
    </row>
    <row r="4" spans="1:101" ht="11.25" customHeight="1" thickBot="1" x14ac:dyDescent="0.25"/>
    <row r="5" spans="1:101" ht="11.25" customHeight="1" x14ac:dyDescent="0.2">
      <c r="A5" s="31" t="s">
        <v>21</v>
      </c>
      <c r="B5" s="31" t="s">
        <v>22</v>
      </c>
      <c r="C5" s="31" t="s">
        <v>3762</v>
      </c>
      <c r="D5" s="31" t="s">
        <v>49</v>
      </c>
      <c r="E5" s="31" t="s">
        <v>3763</v>
      </c>
      <c r="F5" s="32" t="s">
        <v>6</v>
      </c>
      <c r="G5" s="32" t="s">
        <v>8</v>
      </c>
      <c r="H5" s="32" t="s">
        <v>10</v>
      </c>
      <c r="I5" s="32" t="s">
        <v>12</v>
      </c>
      <c r="J5" s="32" t="s">
        <v>14</v>
      </c>
      <c r="K5" s="32" t="s">
        <v>7</v>
      </c>
      <c r="L5" s="32" t="s">
        <v>9</v>
      </c>
      <c r="M5" s="32" t="s">
        <v>11</v>
      </c>
      <c r="N5" s="32" t="s">
        <v>13</v>
      </c>
      <c r="O5" s="32" t="s">
        <v>15</v>
      </c>
      <c r="P5" s="33" t="s">
        <v>934</v>
      </c>
      <c r="Q5" s="33" t="s">
        <v>935</v>
      </c>
      <c r="R5" s="33" t="s">
        <v>936</v>
      </c>
      <c r="S5" s="33" t="s">
        <v>937</v>
      </c>
      <c r="T5" s="33" t="s">
        <v>938</v>
      </c>
      <c r="U5" s="33" t="s">
        <v>3764</v>
      </c>
      <c r="V5" s="33" t="s">
        <v>3765</v>
      </c>
      <c r="W5" s="33" t="s">
        <v>4</v>
      </c>
      <c r="X5" s="33" t="s">
        <v>3766</v>
      </c>
      <c r="Y5" s="33" t="s">
        <v>3767</v>
      </c>
      <c r="AM5" s="78" t="s">
        <v>3768</v>
      </c>
      <c r="AN5" s="54"/>
      <c r="AO5" s="54"/>
      <c r="AP5" s="54"/>
      <c r="AQ5" s="70"/>
      <c r="AT5" s="52" t="s">
        <v>3769</v>
      </c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4"/>
      <c r="BK5" s="55"/>
      <c r="BM5" s="52" t="s">
        <v>3770</v>
      </c>
      <c r="BN5" s="53"/>
      <c r="BO5" s="53"/>
      <c r="BP5" s="53"/>
      <c r="BQ5" s="53"/>
      <c r="BR5" s="53"/>
      <c r="BS5" s="53"/>
      <c r="BT5" s="53"/>
      <c r="BU5" s="53"/>
      <c r="BV5" s="53"/>
      <c r="BW5" s="54"/>
      <c r="BX5" s="54"/>
      <c r="BY5" s="54"/>
      <c r="BZ5" s="54"/>
      <c r="CA5" s="54"/>
      <c r="CB5" s="54"/>
      <c r="CC5" s="54"/>
      <c r="CD5" s="70"/>
      <c r="CF5" s="52" t="s">
        <v>3771</v>
      </c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5"/>
    </row>
    <row r="6" spans="1:101" ht="11.25" customHeight="1" x14ac:dyDescent="0.2">
      <c r="A6" s="26" t="s">
        <v>450</v>
      </c>
      <c r="B6" s="26" t="s">
        <v>451</v>
      </c>
      <c r="C6" s="26" t="s">
        <v>2367</v>
      </c>
      <c r="D6" s="26" t="s">
        <v>2369</v>
      </c>
      <c r="E6" s="26" t="s">
        <v>2370</v>
      </c>
      <c r="F6" s="27">
        <v>1.6439758852223007E-4</v>
      </c>
      <c r="G6" s="27">
        <v>1.4487089644763085E-4</v>
      </c>
      <c r="H6" s="27">
        <v>1.7841872225710835E-4</v>
      </c>
      <c r="I6" s="27">
        <v>1.8493498662885152E-4</v>
      </c>
      <c r="J6" s="27">
        <v>1.5372850757211444E-4</v>
      </c>
      <c r="K6" s="27">
        <v>1.2226081268397525E-4</v>
      </c>
      <c r="L6" s="27">
        <v>1.4305123087060385E-4</v>
      </c>
      <c r="M6" s="27">
        <v>7.2742023409238919E-5</v>
      </c>
      <c r="N6" s="27">
        <v>1.2907263960620468E-4</v>
      </c>
      <c r="O6" s="27">
        <v>1.1403508771929824E-4</v>
      </c>
      <c r="P6" s="28">
        <f t="shared" ref="P6:T56" si="0">K6/F6</f>
        <v>0.74368981797712297</v>
      </c>
      <c r="Q6" s="28">
        <f t="shared" si="0"/>
        <v>0.98743939865323616</v>
      </c>
      <c r="R6" s="28">
        <f t="shared" si="0"/>
        <v>0.40770398133675018</v>
      </c>
      <c r="S6" s="28">
        <f t="shared" si="0"/>
        <v>0.69793521474247744</v>
      </c>
      <c r="T6" s="28">
        <f t="shared" si="0"/>
        <v>0.7417953216374269</v>
      </c>
      <c r="U6" s="28">
        <f t="shared" ref="U6:U69" si="1">AVERAGE(P6:T6)</f>
        <v>0.71571274686940267</v>
      </c>
      <c r="V6" s="28">
        <f>STDEV(P6:T6)</f>
        <v>0.20644843835533211</v>
      </c>
      <c r="W6" s="27">
        <f>TTEST(F6:J6,K6:O6,2,1)</f>
        <v>4.3002224305794708E-2</v>
      </c>
      <c r="X6" s="27">
        <f t="shared" ref="X6:X69" si="2">LOG(U6)</f>
        <v>-0.14526124791705458</v>
      </c>
      <c r="Y6" s="27">
        <f t="shared" ref="Y6:Y69" si="3">-LOG(W6)</f>
        <v>1.3665090797983477</v>
      </c>
      <c r="AM6" s="83" t="s">
        <v>21</v>
      </c>
      <c r="AN6" s="87" t="s">
        <v>22</v>
      </c>
      <c r="AO6" s="87" t="s">
        <v>3762</v>
      </c>
      <c r="AP6" s="87" t="s">
        <v>49</v>
      </c>
      <c r="AQ6" s="91" t="s">
        <v>3763</v>
      </c>
      <c r="AR6" s="31"/>
      <c r="AT6" s="56" t="s">
        <v>6</v>
      </c>
      <c r="AU6" s="57" t="s">
        <v>8</v>
      </c>
      <c r="AV6" s="57" t="s">
        <v>10</v>
      </c>
      <c r="AW6" s="57" t="s">
        <v>12</v>
      </c>
      <c r="AX6" s="57" t="s">
        <v>14</v>
      </c>
      <c r="AY6" s="57" t="s">
        <v>7</v>
      </c>
      <c r="AZ6" s="57" t="s">
        <v>9</v>
      </c>
      <c r="BA6" s="57" t="s">
        <v>11</v>
      </c>
      <c r="BB6" s="57" t="s">
        <v>13</v>
      </c>
      <c r="BC6" s="57" t="s">
        <v>15</v>
      </c>
      <c r="BD6" s="57" t="s">
        <v>934</v>
      </c>
      <c r="BE6" s="57" t="s">
        <v>935</v>
      </c>
      <c r="BF6" s="57" t="s">
        <v>936</v>
      </c>
      <c r="BG6" s="57" t="s">
        <v>937</v>
      </c>
      <c r="BH6" s="57" t="s">
        <v>938</v>
      </c>
      <c r="BI6" s="57" t="s">
        <v>3</v>
      </c>
      <c r="BJ6" s="57" t="s">
        <v>3765</v>
      </c>
      <c r="BK6" s="58" t="s">
        <v>4</v>
      </c>
      <c r="BL6" s="33"/>
      <c r="BM6" s="56" t="s">
        <v>6</v>
      </c>
      <c r="BN6" s="57" t="s">
        <v>8</v>
      </c>
      <c r="BO6" s="57" t="s">
        <v>10</v>
      </c>
      <c r="BP6" s="57" t="s">
        <v>12</v>
      </c>
      <c r="BQ6" s="57" t="s">
        <v>14</v>
      </c>
      <c r="BR6" s="57" t="s">
        <v>7</v>
      </c>
      <c r="BS6" s="57" t="s">
        <v>9</v>
      </c>
      <c r="BT6" s="57" t="s">
        <v>11</v>
      </c>
      <c r="BU6" s="57" t="s">
        <v>13</v>
      </c>
      <c r="BV6" s="57" t="s">
        <v>15</v>
      </c>
      <c r="BW6" s="57" t="s">
        <v>934</v>
      </c>
      <c r="BX6" s="57" t="s">
        <v>935</v>
      </c>
      <c r="BY6" s="57" t="s">
        <v>936</v>
      </c>
      <c r="BZ6" s="57" t="s">
        <v>937</v>
      </c>
      <c r="CA6" s="57" t="s">
        <v>938</v>
      </c>
      <c r="CB6" s="57" t="s">
        <v>3</v>
      </c>
      <c r="CC6" s="57" t="s">
        <v>3765</v>
      </c>
      <c r="CD6" s="58" t="s">
        <v>4</v>
      </c>
      <c r="CF6" s="56" t="s">
        <v>6</v>
      </c>
      <c r="CG6" s="57" t="s">
        <v>8</v>
      </c>
      <c r="CH6" s="57" t="s">
        <v>10</v>
      </c>
      <c r="CI6" s="57" t="s">
        <v>12</v>
      </c>
      <c r="CJ6" s="57" t="s">
        <v>14</v>
      </c>
      <c r="CK6" s="57" t="s">
        <v>7</v>
      </c>
      <c r="CL6" s="57" t="s">
        <v>9</v>
      </c>
      <c r="CM6" s="57" t="s">
        <v>11</v>
      </c>
      <c r="CN6" s="57" t="s">
        <v>13</v>
      </c>
      <c r="CO6" s="57" t="s">
        <v>15</v>
      </c>
      <c r="CP6" s="57" t="s">
        <v>934</v>
      </c>
      <c r="CQ6" s="57" t="s">
        <v>935</v>
      </c>
      <c r="CR6" s="57" t="s">
        <v>936</v>
      </c>
      <c r="CS6" s="57" t="s">
        <v>937</v>
      </c>
      <c r="CT6" s="57" t="s">
        <v>938</v>
      </c>
      <c r="CU6" s="57" t="s">
        <v>3</v>
      </c>
      <c r="CV6" s="57" t="s">
        <v>3765</v>
      </c>
      <c r="CW6" s="58" t="s">
        <v>4</v>
      </c>
    </row>
    <row r="7" spans="1:101" ht="11.25" customHeight="1" x14ac:dyDescent="0.2">
      <c r="A7" s="26" t="s">
        <v>524</v>
      </c>
      <c r="B7" s="26" t="s">
        <v>525</v>
      </c>
      <c r="C7" s="26" t="s">
        <v>2588</v>
      </c>
      <c r="D7" s="26" t="s">
        <v>2590</v>
      </c>
      <c r="E7" s="26" t="s">
        <v>2591</v>
      </c>
      <c r="F7" s="27">
        <v>6.3265703733898708E-5</v>
      </c>
      <c r="G7" s="27">
        <v>7.3281746602576805E-5</v>
      </c>
      <c r="H7" s="27">
        <v>7.350260279266225E-5</v>
      </c>
      <c r="I7" s="27">
        <v>1.0065953880425222E-4</v>
      </c>
      <c r="J7" s="27">
        <v>8.8728151609279338E-5</v>
      </c>
      <c r="K7" s="27">
        <v>5.8925576295643641E-5</v>
      </c>
      <c r="L7" s="27">
        <v>7.1585095566102584E-5</v>
      </c>
      <c r="M7" s="27">
        <v>2.8660378102038113E-5</v>
      </c>
      <c r="N7" s="27">
        <v>4.6004022712412255E-5</v>
      </c>
      <c r="O7" s="27">
        <v>7.5652044241897418E-5</v>
      </c>
      <c r="P7" s="28">
        <f t="shared" si="0"/>
        <v>0.93139841680241109</v>
      </c>
      <c r="Q7" s="28">
        <f t="shared" si="0"/>
        <v>0.97684756279520002</v>
      </c>
      <c r="R7" s="28">
        <f t="shared" si="0"/>
        <v>0.38992330901374928</v>
      </c>
      <c r="S7" s="28">
        <f t="shared" si="0"/>
        <v>0.45702596354900926</v>
      </c>
      <c r="T7" s="28">
        <f t="shared" si="0"/>
        <v>0.85262729888746602</v>
      </c>
      <c r="U7" s="28">
        <f t="shared" si="1"/>
        <v>0.72156451020956713</v>
      </c>
      <c r="V7" s="28">
        <f t="shared" ref="V7:V70" si="4">STDEV(P7:T7)</f>
        <v>0.27674161634517769</v>
      </c>
      <c r="W7" s="27">
        <f t="shared" ref="W7:W69" si="5">TTEST(F7:J7,K7:O7,2,1)</f>
        <v>9.5174412337086942E-2</v>
      </c>
      <c r="X7" s="27">
        <f t="shared" si="2"/>
        <v>-0.14172483549824264</v>
      </c>
      <c r="Y7" s="27">
        <f t="shared" si="3"/>
        <v>1.0214797960954003</v>
      </c>
      <c r="AM7" s="79" t="s">
        <v>450</v>
      </c>
      <c r="AN7" s="80" t="s">
        <v>451</v>
      </c>
      <c r="AO7" s="80" t="s">
        <v>2367</v>
      </c>
      <c r="AP7" s="80" t="s">
        <v>2369</v>
      </c>
      <c r="AQ7" s="88" t="s">
        <v>2370</v>
      </c>
      <c r="AT7" s="59">
        <v>21</v>
      </c>
      <c r="AU7" s="60">
        <v>17.2</v>
      </c>
      <c r="AV7" s="60">
        <v>25.6</v>
      </c>
      <c r="AW7" s="60">
        <v>26.5</v>
      </c>
      <c r="AX7" s="60">
        <v>19.5</v>
      </c>
      <c r="AY7" s="60">
        <v>15.7</v>
      </c>
      <c r="AZ7" s="60">
        <v>19.3</v>
      </c>
      <c r="BA7" s="60">
        <v>8.5</v>
      </c>
      <c r="BB7" s="60">
        <v>14.6</v>
      </c>
      <c r="BC7" s="60">
        <v>13</v>
      </c>
      <c r="BD7" s="60">
        <f>AY7/AT7</f>
        <v>0.74761904761904763</v>
      </c>
      <c r="BE7" s="60">
        <f t="shared" ref="BE7:BH19" si="6">AZ7/AU7</f>
        <v>1.1220930232558139</v>
      </c>
      <c r="BF7" s="60">
        <f t="shared" si="6"/>
        <v>0.33203125</v>
      </c>
      <c r="BG7" s="60">
        <f t="shared" si="6"/>
        <v>0.55094339622641508</v>
      </c>
      <c r="BH7" s="60">
        <f t="shared" si="6"/>
        <v>0.66666666666666663</v>
      </c>
      <c r="BI7" s="61">
        <f>AVERAGE(BD7:BH7)</f>
        <v>0.68387067675358859</v>
      </c>
      <c r="BJ7" s="61">
        <f>STDEV(BD7:BH7)/SQRT(5)</f>
        <v>0.12997293984742209</v>
      </c>
      <c r="BK7" s="62">
        <f>TTEST(AT7:AX7,AY7:BC7,2,1)</f>
        <v>7.4923646362071633E-2</v>
      </c>
      <c r="BL7" s="28"/>
      <c r="BM7" s="71">
        <v>127739.1</v>
      </c>
      <c r="BN7" s="72">
        <v>118726.39999999999</v>
      </c>
      <c r="BO7" s="72">
        <v>143482.70000000001</v>
      </c>
      <c r="BP7" s="72">
        <v>143293.6</v>
      </c>
      <c r="BQ7" s="72">
        <v>126847</v>
      </c>
      <c r="BR7" s="72">
        <v>128414</v>
      </c>
      <c r="BS7" s="72">
        <v>134916.70000000001</v>
      </c>
      <c r="BT7" s="72">
        <v>116851.3</v>
      </c>
      <c r="BU7" s="72">
        <v>113114.6</v>
      </c>
      <c r="BV7" s="72">
        <v>114000</v>
      </c>
      <c r="BW7" s="60">
        <f>BR7/BM7</f>
        <v>1.0052834253568406</v>
      </c>
      <c r="BX7" s="60">
        <f t="shared" ref="BX7:CA19" si="7">BS7/BN7</f>
        <v>1.1363664694625628</v>
      </c>
      <c r="BY7" s="60">
        <f t="shared" si="7"/>
        <v>0.81439295469070483</v>
      </c>
      <c r="BZ7" s="60">
        <f t="shared" si="7"/>
        <v>0.78939045428407129</v>
      </c>
      <c r="CA7" s="60">
        <f t="shared" si="7"/>
        <v>0.89872050580620744</v>
      </c>
      <c r="CB7" s="61">
        <f>AVERAGE(BW7:CA7)</f>
        <v>0.92883076192007741</v>
      </c>
      <c r="CC7" s="61">
        <f>STDEV(BW7:CA7)/SQRT(5)</f>
        <v>6.4172547982790054E-2</v>
      </c>
      <c r="CD7" s="62">
        <f>TTEST(BM7:BQ7,BR7:BV7,2,1)</f>
        <v>0.28839573510051508</v>
      </c>
      <c r="CF7" s="75">
        <f t="shared" ref="CF7:CO11" si="8">AT7/BM7</f>
        <v>1.6439758852223007E-4</v>
      </c>
      <c r="CG7" s="61">
        <f t="shared" si="8"/>
        <v>1.4487089644763085E-4</v>
      </c>
      <c r="CH7" s="61">
        <f t="shared" si="8"/>
        <v>1.7841872225710835E-4</v>
      </c>
      <c r="CI7" s="61">
        <f t="shared" si="8"/>
        <v>1.8493498662885152E-4</v>
      </c>
      <c r="CJ7" s="61">
        <f t="shared" si="8"/>
        <v>1.5372850757211444E-4</v>
      </c>
      <c r="CK7" s="61">
        <f t="shared" si="8"/>
        <v>1.2226081268397525E-4</v>
      </c>
      <c r="CL7" s="61">
        <f t="shared" si="8"/>
        <v>1.4305123087060385E-4</v>
      </c>
      <c r="CM7" s="61">
        <f t="shared" si="8"/>
        <v>7.2742023409238919E-5</v>
      </c>
      <c r="CN7" s="61">
        <f t="shared" si="8"/>
        <v>1.2907263960620468E-4</v>
      </c>
      <c r="CO7" s="61">
        <f t="shared" si="8"/>
        <v>1.1403508771929824E-4</v>
      </c>
      <c r="CP7" s="60">
        <f>CK7/CF7</f>
        <v>0.74368981797712297</v>
      </c>
      <c r="CQ7" s="60">
        <f t="shared" ref="CQ7:CT19" si="9">CL7/CG7</f>
        <v>0.98743939865323616</v>
      </c>
      <c r="CR7" s="60">
        <f t="shared" si="9"/>
        <v>0.40770398133675018</v>
      </c>
      <c r="CS7" s="60">
        <f t="shared" si="9"/>
        <v>0.69793521474247744</v>
      </c>
      <c r="CT7" s="60">
        <f t="shared" si="9"/>
        <v>0.7417953216374269</v>
      </c>
      <c r="CU7" s="61">
        <f>AVERAGE(CP7:CT7)</f>
        <v>0.71571274686940267</v>
      </c>
      <c r="CV7" s="61">
        <f>STDEV(CP7:CT7)/SQRT(5)</f>
        <v>9.2326548402239486E-2</v>
      </c>
      <c r="CW7" s="62">
        <f>TTEST(CF7:CJ7,CK7:CO7,2,1)</f>
        <v>4.3002224305794708E-2</v>
      </c>
    </row>
    <row r="8" spans="1:101" ht="11.25" customHeight="1" x14ac:dyDescent="0.2">
      <c r="A8" s="26" t="s">
        <v>502</v>
      </c>
      <c r="B8" s="26" t="s">
        <v>503</v>
      </c>
      <c r="C8" s="26" t="s">
        <v>2534</v>
      </c>
      <c r="D8" s="26" t="s">
        <v>2536</v>
      </c>
      <c r="E8" s="26" t="s">
        <v>2537</v>
      </c>
      <c r="F8" s="27">
        <v>8.8896963876686273E-4</v>
      </c>
      <c r="G8" s="27">
        <v>9.4846459173796396E-4</v>
      </c>
      <c r="H8" s="27">
        <v>1.1775203323386579E-3</v>
      </c>
      <c r="I8" s="27">
        <v>6.3236759803416158E-4</v>
      </c>
      <c r="J8" s="27">
        <v>1.0904421312404498E-3</v>
      </c>
      <c r="K8" s="27">
        <v>6.1899706078879081E-4</v>
      </c>
      <c r="L8" s="27">
        <v>7.8390959496536263E-4</v>
      </c>
      <c r="M8" s="27">
        <v>6.7526420229755541E-4</v>
      </c>
      <c r="N8" s="27">
        <v>7.4137367746475338E-4</v>
      </c>
      <c r="O8" s="27">
        <v>6.1033645330499321E-4</v>
      </c>
      <c r="P8" s="28">
        <f t="shared" si="0"/>
        <v>0.69630843821329458</v>
      </c>
      <c r="Q8" s="28">
        <f t="shared" si="0"/>
        <v>0.82650380603974771</v>
      </c>
      <c r="R8" s="28">
        <f t="shared" si="0"/>
        <v>0.57346288106670895</v>
      </c>
      <c r="S8" s="28">
        <f t="shared" si="0"/>
        <v>1.1723777115865179</v>
      </c>
      <c r="T8" s="28">
        <f t="shared" si="0"/>
        <v>0.55971466602330866</v>
      </c>
      <c r="U8" s="28">
        <f t="shared" si="1"/>
        <v>0.76567350058591555</v>
      </c>
      <c r="V8" s="28">
        <f t="shared" si="4"/>
        <v>0.25163670090804113</v>
      </c>
      <c r="W8" s="27">
        <f t="shared" si="5"/>
        <v>8.042668474080733E-2</v>
      </c>
      <c r="X8" s="27">
        <f t="shared" si="2"/>
        <v>-0.11595638326842229</v>
      </c>
      <c r="Y8" s="27">
        <f t="shared" si="3"/>
        <v>1.0945998329317728</v>
      </c>
      <c r="AM8" s="79" t="s">
        <v>524</v>
      </c>
      <c r="AN8" s="80" t="s">
        <v>525</v>
      </c>
      <c r="AO8" s="80" t="s">
        <v>2588</v>
      </c>
      <c r="AP8" s="80" t="s">
        <v>2590</v>
      </c>
      <c r="AQ8" s="88" t="s">
        <v>2591</v>
      </c>
      <c r="AT8" s="63">
        <v>8.8000000000000007</v>
      </c>
      <c r="AU8" s="64">
        <v>10.8</v>
      </c>
      <c r="AV8" s="64">
        <v>10.1</v>
      </c>
      <c r="AW8" s="64">
        <v>13.8</v>
      </c>
      <c r="AX8" s="64">
        <v>12.1</v>
      </c>
      <c r="AY8" s="64">
        <v>8.4</v>
      </c>
      <c r="AZ8" s="64">
        <v>10.3</v>
      </c>
      <c r="BA8" s="64">
        <v>4</v>
      </c>
      <c r="BB8" s="64">
        <v>6.1</v>
      </c>
      <c r="BC8" s="64">
        <v>10.4</v>
      </c>
      <c r="BD8" s="60">
        <f t="shared" ref="BD8:BD19" si="10">AY8/AT8</f>
        <v>0.95454545454545447</v>
      </c>
      <c r="BE8" s="60">
        <f t="shared" si="6"/>
        <v>0.95370370370370372</v>
      </c>
      <c r="BF8" s="60">
        <f t="shared" si="6"/>
        <v>0.39603960396039606</v>
      </c>
      <c r="BG8" s="60">
        <f t="shared" si="6"/>
        <v>0.44202898550724634</v>
      </c>
      <c r="BH8" s="60">
        <f t="shared" si="6"/>
        <v>0.85950413223140498</v>
      </c>
      <c r="BI8" s="61">
        <f t="shared" ref="BI8:BI19" si="11">AVERAGE(BD8:BH8)</f>
        <v>0.72116437598964112</v>
      </c>
      <c r="BJ8" s="61">
        <f t="shared" ref="BJ8:BJ19" si="12">STDEV(BD8:BH8)/SQRT(5)</f>
        <v>0.12476013756914532</v>
      </c>
      <c r="BK8" s="62">
        <f>TTEST(AT8:AX8,AY8:BC8,2,1)</f>
        <v>9.6609442403942591E-2</v>
      </c>
      <c r="BL8" s="28"/>
      <c r="BM8" s="71">
        <v>139095.9</v>
      </c>
      <c r="BN8" s="72">
        <v>147376.4</v>
      </c>
      <c r="BO8" s="72">
        <v>137410.1</v>
      </c>
      <c r="BP8" s="72">
        <v>137095.79999999999</v>
      </c>
      <c r="BQ8" s="72">
        <v>136371.6</v>
      </c>
      <c r="BR8" s="72">
        <v>142552.70000000001</v>
      </c>
      <c r="BS8" s="72">
        <v>143884.70000000001</v>
      </c>
      <c r="BT8" s="72">
        <v>139565.5</v>
      </c>
      <c r="BU8" s="72">
        <v>132597.1</v>
      </c>
      <c r="BV8" s="72">
        <v>137471.5</v>
      </c>
      <c r="BW8" s="60">
        <f t="shared" ref="BW8:BW19" si="13">BR8/BM8</f>
        <v>1.0248519187121981</v>
      </c>
      <c r="BX8" s="60">
        <f t="shared" si="7"/>
        <v>0.97630760420257257</v>
      </c>
      <c r="BY8" s="60">
        <f t="shared" si="7"/>
        <v>1.0156858920850795</v>
      </c>
      <c r="BZ8" s="60">
        <f t="shared" si="7"/>
        <v>0.96718571976676171</v>
      </c>
      <c r="CA8" s="60">
        <f t="shared" si="7"/>
        <v>1.0080654623103344</v>
      </c>
      <c r="CB8" s="61">
        <f t="shared" ref="CB8:CB19" si="14">AVERAGE(BW8:CA8)</f>
        <v>0.99841931941538919</v>
      </c>
      <c r="CC8" s="61">
        <f t="shared" ref="CC8:CC19" si="15">STDEV(BW8:CA8)/SQRT(5)</f>
        <v>1.1301173847783489E-2</v>
      </c>
      <c r="CD8" s="62">
        <f>TTEST(BM8:BQ8,BR8:BV8,2,1)</f>
        <v>0.87927648021923521</v>
      </c>
      <c r="CF8" s="75">
        <f t="shared" si="8"/>
        <v>6.3265703733898708E-5</v>
      </c>
      <c r="CG8" s="61">
        <f t="shared" si="8"/>
        <v>7.3281746602576805E-5</v>
      </c>
      <c r="CH8" s="61">
        <f t="shared" si="8"/>
        <v>7.350260279266225E-5</v>
      </c>
      <c r="CI8" s="61">
        <f t="shared" si="8"/>
        <v>1.0065953880425222E-4</v>
      </c>
      <c r="CJ8" s="61">
        <f t="shared" si="8"/>
        <v>8.8728151609279338E-5</v>
      </c>
      <c r="CK8" s="61">
        <f t="shared" si="8"/>
        <v>5.8925576295643641E-5</v>
      </c>
      <c r="CL8" s="61">
        <f t="shared" si="8"/>
        <v>7.1585095566102584E-5</v>
      </c>
      <c r="CM8" s="61">
        <f t="shared" si="8"/>
        <v>2.8660378102038113E-5</v>
      </c>
      <c r="CN8" s="61">
        <f t="shared" si="8"/>
        <v>4.6004022712412255E-5</v>
      </c>
      <c r="CO8" s="61">
        <f t="shared" si="8"/>
        <v>7.5652044241897418E-5</v>
      </c>
      <c r="CP8" s="60">
        <f t="shared" ref="CP8:CP19" si="16">CK8/CF8</f>
        <v>0.93139841680241109</v>
      </c>
      <c r="CQ8" s="60">
        <f t="shared" si="9"/>
        <v>0.97684756279520002</v>
      </c>
      <c r="CR8" s="60">
        <f t="shared" si="9"/>
        <v>0.38992330901374928</v>
      </c>
      <c r="CS8" s="60">
        <f t="shared" si="9"/>
        <v>0.45702596354900926</v>
      </c>
      <c r="CT8" s="60">
        <f t="shared" si="9"/>
        <v>0.85262729888746602</v>
      </c>
      <c r="CU8" s="61">
        <f t="shared" ref="CU8:CU19" si="17">AVERAGE(CP8:CT8)</f>
        <v>0.72156451020956713</v>
      </c>
      <c r="CV8" s="61">
        <f t="shared" ref="CV8:CV19" si="18">STDEV(CP8:CT8)/SQRT(5)</f>
        <v>0.12376261327019683</v>
      </c>
      <c r="CW8" s="62">
        <f>TTEST(CF8:CJ8,CK8:CO8,2,1)</f>
        <v>9.5174412337086942E-2</v>
      </c>
    </row>
    <row r="9" spans="1:101" ht="11.25" customHeight="1" x14ac:dyDescent="0.2">
      <c r="A9" s="26" t="s">
        <v>502</v>
      </c>
      <c r="B9" s="26" t="s">
        <v>503</v>
      </c>
      <c r="C9" s="26" t="s">
        <v>2530</v>
      </c>
      <c r="D9" s="26" t="s">
        <v>2532</v>
      </c>
      <c r="E9" s="26" t="s">
        <v>2533</v>
      </c>
      <c r="F9" s="27">
        <v>6.9819805205339003E-3</v>
      </c>
      <c r="G9" s="27">
        <v>7.8020957169677718E-3</v>
      </c>
      <c r="H9" s="27">
        <v>8.4547422620092454E-3</v>
      </c>
      <c r="I9" s="27">
        <v>6.7360896312334603E-3</v>
      </c>
      <c r="J9" s="27">
        <v>7.3963541928217342E-3</v>
      </c>
      <c r="K9" s="27">
        <v>5.8620251452183502E-3</v>
      </c>
      <c r="L9" s="27">
        <v>5.5314070296432327E-3</v>
      </c>
      <c r="M9" s="27">
        <v>5.5885362509165782E-3</v>
      </c>
      <c r="N9" s="27">
        <v>5.3906662310572737E-3</v>
      </c>
      <c r="O9" s="27">
        <v>6.210066710201155E-3</v>
      </c>
      <c r="P9" s="28">
        <f t="shared" si="0"/>
        <v>0.83959345460478185</v>
      </c>
      <c r="Q9" s="28">
        <f t="shared" si="0"/>
        <v>0.70896426169364835</v>
      </c>
      <c r="R9" s="28">
        <f t="shared" si="0"/>
        <v>0.66099427726238913</v>
      </c>
      <c r="S9" s="28">
        <f t="shared" si="0"/>
        <v>0.80026640471976274</v>
      </c>
      <c r="T9" s="28">
        <f t="shared" si="0"/>
        <v>0.83961186123673093</v>
      </c>
      <c r="U9" s="28">
        <f t="shared" si="1"/>
        <v>0.7698860519034626</v>
      </c>
      <c r="V9" s="28">
        <f t="shared" si="4"/>
        <v>8.0951620463454915E-2</v>
      </c>
      <c r="W9" s="27">
        <f t="shared" si="5"/>
        <v>7.0845997483137057E-3</v>
      </c>
      <c r="X9" s="27">
        <f t="shared" si="2"/>
        <v>-0.11357354845293181</v>
      </c>
      <c r="Y9" s="27">
        <f t="shared" si="3"/>
        <v>2.1496846806330216</v>
      </c>
      <c r="AM9" s="79" t="s">
        <v>310</v>
      </c>
      <c r="AN9" s="80" t="s">
        <v>311</v>
      </c>
      <c r="AO9" s="80" t="s">
        <v>1935</v>
      </c>
      <c r="AP9" s="80" t="s">
        <v>1933</v>
      </c>
      <c r="AQ9" s="88" t="s">
        <v>1937</v>
      </c>
      <c r="AT9" s="63">
        <v>77.900000000000006</v>
      </c>
      <c r="AU9" s="64">
        <v>73.2</v>
      </c>
      <c r="AV9" s="64">
        <v>138.1</v>
      </c>
      <c r="AW9" s="64">
        <v>140.4</v>
      </c>
      <c r="AX9" s="64">
        <v>116.8</v>
      </c>
      <c r="AY9" s="64">
        <v>88.1</v>
      </c>
      <c r="AZ9" s="64">
        <v>76.900000000000006</v>
      </c>
      <c r="BA9" s="64">
        <v>60.4</v>
      </c>
      <c r="BB9" s="64">
        <v>77</v>
      </c>
      <c r="BC9" s="64">
        <v>94</v>
      </c>
      <c r="BD9" s="60">
        <f t="shared" si="10"/>
        <v>1.1309370988446725</v>
      </c>
      <c r="BE9" s="60">
        <f t="shared" si="6"/>
        <v>1.0505464480874318</v>
      </c>
      <c r="BF9" s="60">
        <f t="shared" si="6"/>
        <v>0.43736422881969589</v>
      </c>
      <c r="BG9" s="60">
        <f t="shared" si="6"/>
        <v>0.54843304843304841</v>
      </c>
      <c r="BH9" s="60">
        <f t="shared" si="6"/>
        <v>0.8047945205479452</v>
      </c>
      <c r="BI9" s="61">
        <f t="shared" si="11"/>
        <v>0.79441506894655878</v>
      </c>
      <c r="BJ9" s="61">
        <f t="shared" si="12"/>
        <v>0.13545304534304606</v>
      </c>
      <c r="BK9" s="62">
        <f>TTEST(AT9:AX9,AY9:BC9,2,1)</f>
        <v>0.16346137105505695</v>
      </c>
      <c r="BL9" s="28"/>
      <c r="BM9" s="71">
        <v>91867.9</v>
      </c>
      <c r="BN9" s="72">
        <v>93037.4</v>
      </c>
      <c r="BO9" s="72">
        <v>86157.9</v>
      </c>
      <c r="BP9" s="72">
        <v>91823.1</v>
      </c>
      <c r="BQ9" s="72">
        <v>87774</v>
      </c>
      <c r="BR9" s="72">
        <v>90912.8</v>
      </c>
      <c r="BS9" s="72">
        <v>88372.3</v>
      </c>
      <c r="BT9" s="72">
        <v>89128.6</v>
      </c>
      <c r="BU9" s="72">
        <v>88471.9</v>
      </c>
      <c r="BV9" s="72">
        <v>92151.4</v>
      </c>
      <c r="BW9" s="60">
        <f t="shared" si="13"/>
        <v>0.98960355031518088</v>
      </c>
      <c r="BX9" s="60">
        <f t="shared" si="7"/>
        <v>0.9498577991216437</v>
      </c>
      <c r="BY9" s="60">
        <f t="shared" si="7"/>
        <v>1.0344797168918929</v>
      </c>
      <c r="BZ9" s="60">
        <f t="shared" si="7"/>
        <v>0.9635037370770535</v>
      </c>
      <c r="CA9" s="60">
        <f t="shared" si="7"/>
        <v>1.0498712602820881</v>
      </c>
      <c r="CB9" s="61">
        <f t="shared" si="14"/>
        <v>0.99746321273757188</v>
      </c>
      <c r="CC9" s="61">
        <f t="shared" si="15"/>
        <v>1.9491178406281676E-2</v>
      </c>
      <c r="CD9" s="62">
        <f>TTEST(BM9:BQ9,BR9:BV9,2,1)</f>
        <v>0.86197707446759642</v>
      </c>
      <c r="CF9" s="75">
        <f t="shared" si="8"/>
        <v>8.4795668563230481E-4</v>
      </c>
      <c r="CG9" s="61">
        <f t="shared" si="8"/>
        <v>7.8678037004473482E-4</v>
      </c>
      <c r="CH9" s="61">
        <f t="shared" si="8"/>
        <v>1.6028710077659739E-3</v>
      </c>
      <c r="CI9" s="61">
        <f t="shared" si="8"/>
        <v>1.5290270095433501E-3</v>
      </c>
      <c r="CJ9" s="61">
        <f t="shared" si="8"/>
        <v>1.3306901816027524E-3</v>
      </c>
      <c r="CK9" s="61">
        <f t="shared" si="8"/>
        <v>9.6906046233313672E-4</v>
      </c>
      <c r="CL9" s="61">
        <f t="shared" si="8"/>
        <v>8.7018217246806983E-4</v>
      </c>
      <c r="CM9" s="61">
        <f t="shared" si="8"/>
        <v>6.7767248672143392E-4</v>
      </c>
      <c r="CN9" s="61">
        <f t="shared" si="8"/>
        <v>8.70332840144724E-4</v>
      </c>
      <c r="CO9" s="61">
        <f t="shared" si="8"/>
        <v>1.0200604657118612E-3</v>
      </c>
      <c r="CP9" s="60">
        <f t="shared" si="16"/>
        <v>1.1428183523437017</v>
      </c>
      <c r="CQ9" s="60">
        <f t="shared" si="9"/>
        <v>1.106003918753836</v>
      </c>
      <c r="CR9" s="60">
        <f t="shared" si="9"/>
        <v>0.42278666432799877</v>
      </c>
      <c r="CS9" s="60">
        <f t="shared" si="9"/>
        <v>0.56920697588242886</v>
      </c>
      <c r="CT9" s="60">
        <f t="shared" si="9"/>
        <v>0.76656495990918583</v>
      </c>
      <c r="CU9" s="61">
        <f t="shared" si="17"/>
        <v>0.80147617424343021</v>
      </c>
      <c r="CV9" s="61">
        <f t="shared" si="18"/>
        <v>0.14279796007653187</v>
      </c>
      <c r="CW9" s="62">
        <f>TTEST(CF9:CJ9,CK9:CO9,2,1)</f>
        <v>0.17377943243877822</v>
      </c>
    </row>
    <row r="10" spans="1:101" ht="11.25" customHeight="1" x14ac:dyDescent="0.2">
      <c r="A10" s="26" t="s">
        <v>310</v>
      </c>
      <c r="B10" s="26" t="s">
        <v>311</v>
      </c>
      <c r="C10" s="26" t="s">
        <v>1935</v>
      </c>
      <c r="D10" s="26" t="s">
        <v>1933</v>
      </c>
      <c r="E10" s="26" t="s">
        <v>1937</v>
      </c>
      <c r="F10" s="27">
        <v>8.4795668563230481E-4</v>
      </c>
      <c r="G10" s="27">
        <v>7.8678037004473482E-4</v>
      </c>
      <c r="H10" s="27">
        <v>1.6028710077659739E-3</v>
      </c>
      <c r="I10" s="27">
        <v>1.5290270095433501E-3</v>
      </c>
      <c r="J10" s="27">
        <v>1.3306901816027524E-3</v>
      </c>
      <c r="K10" s="27">
        <v>9.6906046233313672E-4</v>
      </c>
      <c r="L10" s="27">
        <v>8.7018217246806983E-4</v>
      </c>
      <c r="M10" s="27">
        <v>6.7767248672143392E-4</v>
      </c>
      <c r="N10" s="27">
        <v>8.70332840144724E-4</v>
      </c>
      <c r="O10" s="27">
        <v>1.0200604657118612E-3</v>
      </c>
      <c r="P10" s="28">
        <f t="shared" si="0"/>
        <v>1.1428183523437017</v>
      </c>
      <c r="Q10" s="28">
        <f t="shared" si="0"/>
        <v>1.106003918753836</v>
      </c>
      <c r="R10" s="28">
        <f t="shared" si="0"/>
        <v>0.42278666432799877</v>
      </c>
      <c r="S10" s="28">
        <f t="shared" si="0"/>
        <v>0.56920697588242886</v>
      </c>
      <c r="T10" s="28">
        <f t="shared" si="0"/>
        <v>0.76656495990918583</v>
      </c>
      <c r="U10" s="28">
        <f t="shared" si="1"/>
        <v>0.80147617424343021</v>
      </c>
      <c r="V10" s="28">
        <f t="shared" si="4"/>
        <v>0.31930594577942634</v>
      </c>
      <c r="W10" s="27">
        <f t="shared" si="5"/>
        <v>0.17377943243877822</v>
      </c>
      <c r="X10" s="27">
        <f t="shared" si="2"/>
        <v>-9.6109383538662538E-2</v>
      </c>
      <c r="Y10" s="27">
        <f t="shared" si="3"/>
        <v>0.76000162551058092</v>
      </c>
      <c r="AM10" s="79" t="s">
        <v>232</v>
      </c>
      <c r="AN10" s="80" t="s">
        <v>233</v>
      </c>
      <c r="AO10" s="80" t="s">
        <v>1561</v>
      </c>
      <c r="AP10" s="80" t="s">
        <v>1563</v>
      </c>
      <c r="AQ10" s="88" t="s">
        <v>1564</v>
      </c>
      <c r="AT10" s="63">
        <v>30.7</v>
      </c>
      <c r="AU10" s="64">
        <v>33.200000000000003</v>
      </c>
      <c r="AV10" s="64">
        <v>45.3</v>
      </c>
      <c r="AW10" s="64">
        <v>33.1</v>
      </c>
      <c r="AX10" s="64">
        <v>40.4</v>
      </c>
      <c r="AY10" s="64">
        <v>29.6</v>
      </c>
      <c r="AZ10" s="64">
        <v>35.1</v>
      </c>
      <c r="BA10" s="64">
        <v>31.7</v>
      </c>
      <c r="BB10" s="64">
        <v>28.9</v>
      </c>
      <c r="BC10" s="64">
        <v>30</v>
      </c>
      <c r="BD10" s="60">
        <f t="shared" si="10"/>
        <v>0.96416938110749195</v>
      </c>
      <c r="BE10" s="60">
        <f t="shared" si="6"/>
        <v>1.0572289156626506</v>
      </c>
      <c r="BF10" s="60">
        <f t="shared" si="6"/>
        <v>0.69977924944812364</v>
      </c>
      <c r="BG10" s="60">
        <f t="shared" si="6"/>
        <v>0.87311178247734134</v>
      </c>
      <c r="BH10" s="60">
        <f t="shared" si="6"/>
        <v>0.74257425742574257</v>
      </c>
      <c r="BI10" s="61">
        <f t="shared" si="11"/>
        <v>0.86737271722427001</v>
      </c>
      <c r="BJ10" s="61">
        <f t="shared" si="12"/>
        <v>6.6749581685465867E-2</v>
      </c>
      <c r="BK10" s="62">
        <f>TTEST(AT10:AX10,AY10:BC10,2,1)</f>
        <v>0.12942715386766593</v>
      </c>
      <c r="BL10" s="28"/>
      <c r="BM10" s="71">
        <v>6196.7</v>
      </c>
      <c r="BN10" s="72">
        <v>6053.9</v>
      </c>
      <c r="BO10" s="72">
        <v>5923.5</v>
      </c>
      <c r="BP10" s="72">
        <v>6025.4</v>
      </c>
      <c r="BQ10" s="72">
        <v>6099.4</v>
      </c>
      <c r="BR10" s="72">
        <v>5931.9</v>
      </c>
      <c r="BS10" s="72">
        <v>5807.9</v>
      </c>
      <c r="BT10" s="72">
        <v>6562</v>
      </c>
      <c r="BU10" s="72">
        <v>7362.4</v>
      </c>
      <c r="BV10" s="72">
        <v>6942.4</v>
      </c>
      <c r="BW10" s="60">
        <f t="shared" si="13"/>
        <v>0.95726757790436845</v>
      </c>
      <c r="BX10" s="60">
        <f t="shared" si="7"/>
        <v>0.95936503741389845</v>
      </c>
      <c r="BY10" s="60">
        <f t="shared" si="7"/>
        <v>1.1077910019414197</v>
      </c>
      <c r="BZ10" s="60">
        <f t="shared" si="7"/>
        <v>1.2218939821422645</v>
      </c>
      <c r="CA10" s="60">
        <f t="shared" si="7"/>
        <v>1.1382103157687642</v>
      </c>
      <c r="CB10" s="61">
        <f t="shared" si="14"/>
        <v>1.0769055830341432</v>
      </c>
      <c r="CC10" s="61">
        <f t="shared" si="15"/>
        <v>5.1895494683456854E-2</v>
      </c>
      <c r="CD10" s="62">
        <f>TTEST(BM10:BQ10,BR10:BV10,2,1)</f>
        <v>0.215493674618459</v>
      </c>
      <c r="CF10" s="75">
        <f t="shared" si="8"/>
        <v>4.9542498426581889E-3</v>
      </c>
      <c r="CG10" s="61">
        <f t="shared" si="8"/>
        <v>5.4840681213763039E-3</v>
      </c>
      <c r="CH10" s="61">
        <f t="shared" si="8"/>
        <v>7.6475056976449728E-3</v>
      </c>
      <c r="CI10" s="61">
        <f t="shared" si="8"/>
        <v>5.4934112258107348E-3</v>
      </c>
      <c r="CJ10" s="61">
        <f t="shared" si="8"/>
        <v>6.6236023215398235E-3</v>
      </c>
      <c r="CK10" s="61">
        <f t="shared" si="8"/>
        <v>4.9899694870109076E-3</v>
      </c>
      <c r="CL10" s="61">
        <f t="shared" si="8"/>
        <v>6.0434924843747314E-3</v>
      </c>
      <c r="CM10" s="61">
        <f t="shared" si="8"/>
        <v>4.8308442548003656E-3</v>
      </c>
      <c r="CN10" s="61">
        <f t="shared" si="8"/>
        <v>3.9253504292078674E-3</v>
      </c>
      <c r="CO10" s="61">
        <f t="shared" si="8"/>
        <v>4.3212721825305368E-3</v>
      </c>
      <c r="CP10" s="60">
        <f t="shared" si="16"/>
        <v>1.0072098996794949</v>
      </c>
      <c r="CQ10" s="60">
        <f t="shared" si="9"/>
        <v>1.1020090105769933</v>
      </c>
      <c r="CR10" s="60">
        <f t="shared" si="9"/>
        <v>0.63168887292074982</v>
      </c>
      <c r="CS10" s="60">
        <f t="shared" si="9"/>
        <v>0.71455608689272154</v>
      </c>
      <c r="CT10" s="60">
        <f t="shared" si="9"/>
        <v>0.65240513737937511</v>
      </c>
      <c r="CU10" s="61">
        <f t="shared" si="17"/>
        <v>0.82157380148986692</v>
      </c>
      <c r="CV10" s="61">
        <f t="shared" si="18"/>
        <v>9.727070003321478E-2</v>
      </c>
      <c r="CW10" s="62">
        <f>TTEST(CF10:CJ10,CK10:CO10,2,1)</f>
        <v>0.13645917916279918</v>
      </c>
    </row>
    <row r="11" spans="1:101" ht="11.25" customHeight="1" x14ac:dyDescent="0.2">
      <c r="A11" s="26" t="s">
        <v>232</v>
      </c>
      <c r="B11" s="26" t="s">
        <v>233</v>
      </c>
      <c r="C11" s="26" t="s">
        <v>1561</v>
      </c>
      <c r="D11" s="26" t="s">
        <v>1563</v>
      </c>
      <c r="E11" s="26" t="s">
        <v>1564</v>
      </c>
      <c r="F11" s="27">
        <v>4.9542498426581889E-3</v>
      </c>
      <c r="G11" s="27">
        <v>5.4840681213763039E-3</v>
      </c>
      <c r="H11" s="27">
        <v>7.6475056976449728E-3</v>
      </c>
      <c r="I11" s="27">
        <v>5.4934112258107348E-3</v>
      </c>
      <c r="J11" s="27">
        <v>6.6236023215398235E-3</v>
      </c>
      <c r="K11" s="27">
        <v>4.9899694870109076E-3</v>
      </c>
      <c r="L11" s="27">
        <v>6.0434924843747314E-3</v>
      </c>
      <c r="M11" s="27">
        <v>4.8308442548003656E-3</v>
      </c>
      <c r="N11" s="27">
        <v>3.9253504292078674E-3</v>
      </c>
      <c r="O11" s="27">
        <v>4.3212721825305368E-3</v>
      </c>
      <c r="P11" s="28">
        <f t="shared" si="0"/>
        <v>1.0072098996794949</v>
      </c>
      <c r="Q11" s="28">
        <f t="shared" si="0"/>
        <v>1.1020090105769933</v>
      </c>
      <c r="R11" s="28">
        <f t="shared" si="0"/>
        <v>0.63168887292074982</v>
      </c>
      <c r="S11" s="28">
        <f t="shared" si="0"/>
        <v>0.71455608689272154</v>
      </c>
      <c r="T11" s="28">
        <f t="shared" si="0"/>
        <v>0.65240513737937511</v>
      </c>
      <c r="U11" s="28">
        <f t="shared" si="1"/>
        <v>0.82157380148986692</v>
      </c>
      <c r="V11" s="28">
        <f t="shared" si="4"/>
        <v>0.2175038974932593</v>
      </c>
      <c r="W11" s="27">
        <f t="shared" si="5"/>
        <v>0.13645917916279918</v>
      </c>
      <c r="X11" s="27">
        <f t="shared" si="2"/>
        <v>-8.5353418059503666E-2</v>
      </c>
      <c r="Y11" s="27">
        <f t="shared" si="3"/>
        <v>0.86499724544171297</v>
      </c>
      <c r="AM11" s="79" t="s">
        <v>236</v>
      </c>
      <c r="AN11" s="80" t="s">
        <v>237</v>
      </c>
      <c r="AO11" s="80" t="s">
        <v>1640</v>
      </c>
      <c r="AP11" s="80" t="s">
        <v>1642</v>
      </c>
      <c r="AQ11" s="88" t="s">
        <v>1643</v>
      </c>
      <c r="AT11" s="63">
        <v>65.5</v>
      </c>
      <c r="AU11" s="64">
        <v>61.3</v>
      </c>
      <c r="AV11" s="64">
        <v>84.2</v>
      </c>
      <c r="AW11" s="64">
        <v>69.5</v>
      </c>
      <c r="AX11" s="64">
        <v>98.6</v>
      </c>
      <c r="AY11" s="64">
        <v>54.4</v>
      </c>
      <c r="AZ11" s="64">
        <v>55.7</v>
      </c>
      <c r="BA11" s="64">
        <v>80.099999999999994</v>
      </c>
      <c r="BB11" s="64">
        <v>77.2</v>
      </c>
      <c r="BC11" s="64">
        <v>67.3</v>
      </c>
      <c r="BD11" s="60">
        <f t="shared" si="10"/>
        <v>0.83053435114503815</v>
      </c>
      <c r="BE11" s="60">
        <f t="shared" si="6"/>
        <v>0.90864600326264278</v>
      </c>
      <c r="BF11" s="60">
        <f t="shared" si="6"/>
        <v>0.95130641330166266</v>
      </c>
      <c r="BG11" s="60">
        <f t="shared" si="6"/>
        <v>1.1107913669064748</v>
      </c>
      <c r="BH11" s="60">
        <f t="shared" si="6"/>
        <v>0.68255578093306291</v>
      </c>
      <c r="BI11" s="61">
        <f t="shared" si="11"/>
        <v>0.89676678310977631</v>
      </c>
      <c r="BJ11" s="61">
        <f t="shared" si="12"/>
        <v>7.0425598364434655E-2</v>
      </c>
      <c r="BK11" s="62">
        <f>TTEST(AT11:AX11,AY11:BC11,2,1)</f>
        <v>0.23684444976744451</v>
      </c>
      <c r="BL11" s="28"/>
      <c r="BM11" s="71">
        <v>1947.2</v>
      </c>
      <c r="BN11" s="72">
        <v>1887.6</v>
      </c>
      <c r="BO11" s="72">
        <v>1455.6</v>
      </c>
      <c r="BP11" s="72">
        <v>1519.2</v>
      </c>
      <c r="BQ11" s="72">
        <v>1680.5</v>
      </c>
      <c r="BR11" s="72">
        <v>1550.5</v>
      </c>
      <c r="BS11" s="72">
        <v>1781.7</v>
      </c>
      <c r="BT11" s="72">
        <v>1913.2</v>
      </c>
      <c r="BU11" s="72">
        <v>1938.2</v>
      </c>
      <c r="BV11" s="72">
        <v>1875.7</v>
      </c>
      <c r="BW11" s="60">
        <f t="shared" si="13"/>
        <v>0.79627156943303201</v>
      </c>
      <c r="BX11" s="60">
        <f t="shared" si="7"/>
        <v>0.94389701207883037</v>
      </c>
      <c r="BY11" s="60">
        <f t="shared" si="7"/>
        <v>1.3143720802418248</v>
      </c>
      <c r="BZ11" s="60">
        <f t="shared" si="7"/>
        <v>1.2758030542390733</v>
      </c>
      <c r="CA11" s="60">
        <f t="shared" si="7"/>
        <v>1.116155905980363</v>
      </c>
      <c r="CB11" s="61">
        <f t="shared" si="14"/>
        <v>1.0892999243946246</v>
      </c>
      <c r="CC11" s="61">
        <f t="shared" si="15"/>
        <v>9.8277606871511547E-2</v>
      </c>
      <c r="CD11" s="62">
        <f>TTEST(BM11:BQ11,BR11:BV11,2,1)</f>
        <v>0.5217133928729476</v>
      </c>
      <c r="CF11" s="75">
        <f t="shared" si="8"/>
        <v>3.3638044371405093E-2</v>
      </c>
      <c r="CG11" s="61">
        <f t="shared" si="8"/>
        <v>3.2475100656918839E-2</v>
      </c>
      <c r="CH11" s="61">
        <f t="shared" si="8"/>
        <v>5.7845561967573518E-2</v>
      </c>
      <c r="CI11" s="61">
        <f t="shared" si="8"/>
        <v>4.5747761979989469E-2</v>
      </c>
      <c r="CJ11" s="61">
        <f t="shared" si="8"/>
        <v>5.8673013983933348E-2</v>
      </c>
      <c r="CK11" s="61">
        <f t="shared" si="8"/>
        <v>3.5085456304417929E-2</v>
      </c>
      <c r="CL11" s="61">
        <f t="shared" si="8"/>
        <v>3.1262277600044901E-2</v>
      </c>
      <c r="CM11" s="61">
        <f t="shared" si="8"/>
        <v>4.1867029061258623E-2</v>
      </c>
      <c r="CN11" s="61">
        <f t="shared" si="8"/>
        <v>3.9830770818285011E-2</v>
      </c>
      <c r="CO11" s="61">
        <f t="shared" si="8"/>
        <v>3.5879938156421598E-2</v>
      </c>
      <c r="CP11" s="60">
        <f t="shared" si="16"/>
        <v>1.0430290155108792</v>
      </c>
      <c r="CQ11" s="60">
        <f t="shared" si="9"/>
        <v>0.96265375526663544</v>
      </c>
      <c r="CR11" s="60">
        <f t="shared" si="9"/>
        <v>0.72377253564807653</v>
      </c>
      <c r="CS11" s="60">
        <f t="shared" si="9"/>
        <v>0.87066053276458399</v>
      </c>
      <c r="CT11" s="60">
        <f t="shared" si="9"/>
        <v>0.6115236924124392</v>
      </c>
      <c r="CU11" s="61">
        <f t="shared" si="17"/>
        <v>0.8423279063205229</v>
      </c>
      <c r="CV11" s="61">
        <f t="shared" si="18"/>
        <v>7.8386205402822762E-2</v>
      </c>
      <c r="CW11" s="62">
        <f>TTEST(CF11:CJ11,CK11:CO11,2,1)</f>
        <v>0.12375838372464411</v>
      </c>
    </row>
    <row r="12" spans="1:101" ht="11.25" customHeight="1" x14ac:dyDescent="0.2">
      <c r="A12" s="26" t="s">
        <v>236</v>
      </c>
      <c r="B12" s="26" t="s">
        <v>237</v>
      </c>
      <c r="C12" s="26" t="s">
        <v>1640</v>
      </c>
      <c r="D12" s="26" t="s">
        <v>1642</v>
      </c>
      <c r="E12" s="26" t="s">
        <v>1643</v>
      </c>
      <c r="F12" s="27">
        <v>3.3638044371405093E-2</v>
      </c>
      <c r="G12" s="27">
        <v>3.2475100656918839E-2</v>
      </c>
      <c r="H12" s="27">
        <v>5.7845561967573518E-2</v>
      </c>
      <c r="I12" s="27">
        <v>4.5747761979989469E-2</v>
      </c>
      <c r="J12" s="27">
        <v>5.8673013983933348E-2</v>
      </c>
      <c r="K12" s="27">
        <v>3.5085456304417929E-2</v>
      </c>
      <c r="L12" s="27">
        <v>3.1262277600044901E-2</v>
      </c>
      <c r="M12" s="27">
        <v>4.1867029061258623E-2</v>
      </c>
      <c r="N12" s="27">
        <v>3.9830770818285011E-2</v>
      </c>
      <c r="O12" s="27">
        <v>3.5879938156421598E-2</v>
      </c>
      <c r="P12" s="28">
        <f t="shared" si="0"/>
        <v>1.0430290155108792</v>
      </c>
      <c r="Q12" s="28">
        <f t="shared" si="0"/>
        <v>0.96265375526663544</v>
      </c>
      <c r="R12" s="28">
        <f t="shared" si="0"/>
        <v>0.72377253564807653</v>
      </c>
      <c r="S12" s="28">
        <f t="shared" si="0"/>
        <v>0.87066053276458399</v>
      </c>
      <c r="T12" s="28">
        <f t="shared" si="0"/>
        <v>0.6115236924124392</v>
      </c>
      <c r="U12" s="28">
        <f t="shared" si="1"/>
        <v>0.8423279063205229</v>
      </c>
      <c r="V12" s="28">
        <f t="shared" si="4"/>
        <v>0.17527688377897299</v>
      </c>
      <c r="W12" s="27">
        <f t="shared" si="5"/>
        <v>0.12375838372464411</v>
      </c>
      <c r="X12" s="27">
        <f t="shared" si="2"/>
        <v>-7.4518810895485052E-2</v>
      </c>
      <c r="Y12" s="27">
        <f t="shared" si="3"/>
        <v>0.90742537112552724</v>
      </c>
      <c r="AM12" s="79"/>
      <c r="AN12" s="80"/>
      <c r="AO12" s="80"/>
      <c r="AP12" s="80"/>
      <c r="AQ12" s="88"/>
      <c r="AT12" s="63"/>
      <c r="AU12" s="64"/>
      <c r="AV12" s="64"/>
      <c r="AW12" s="64"/>
      <c r="AX12" s="64"/>
      <c r="AY12" s="64"/>
      <c r="AZ12" s="64"/>
      <c r="BA12" s="64"/>
      <c r="BB12" s="64"/>
      <c r="BC12" s="64"/>
      <c r="BD12" s="60"/>
      <c r="BE12" s="60"/>
      <c r="BF12" s="60"/>
      <c r="BG12" s="60"/>
      <c r="BH12" s="60"/>
      <c r="BI12" s="61"/>
      <c r="BJ12" s="61"/>
      <c r="BK12" s="62"/>
      <c r="BL12" s="28"/>
      <c r="BM12" s="71"/>
      <c r="BN12" s="72"/>
      <c r="BO12" s="72"/>
      <c r="BP12" s="72"/>
      <c r="BQ12" s="72"/>
      <c r="BR12" s="72"/>
      <c r="BS12" s="72"/>
      <c r="BT12" s="72"/>
      <c r="BU12" s="72"/>
      <c r="BV12" s="72"/>
      <c r="BW12" s="60"/>
      <c r="BX12" s="60"/>
      <c r="BY12" s="60"/>
      <c r="BZ12" s="60"/>
      <c r="CA12" s="60"/>
      <c r="CB12" s="61"/>
      <c r="CC12" s="61"/>
      <c r="CD12" s="62"/>
      <c r="CF12" s="75"/>
      <c r="CG12" s="61"/>
      <c r="CH12" s="61"/>
      <c r="CI12" s="61"/>
      <c r="CJ12" s="61"/>
      <c r="CK12" s="61"/>
      <c r="CL12" s="61"/>
      <c r="CM12" s="61"/>
      <c r="CN12" s="61"/>
      <c r="CO12" s="61"/>
      <c r="CP12" s="60"/>
      <c r="CQ12" s="60"/>
      <c r="CR12" s="60"/>
      <c r="CS12" s="60"/>
      <c r="CT12" s="60"/>
      <c r="CU12" s="61"/>
      <c r="CV12" s="61"/>
      <c r="CW12" s="62"/>
    </row>
    <row r="13" spans="1:101" ht="11.25" customHeight="1" x14ac:dyDescent="0.2">
      <c r="A13" s="26" t="s">
        <v>52</v>
      </c>
      <c r="B13" s="26" t="s">
        <v>53</v>
      </c>
      <c r="C13" s="26" t="s">
        <v>965</v>
      </c>
      <c r="D13" s="26" t="s">
        <v>967</v>
      </c>
      <c r="E13" s="26" t="s">
        <v>968</v>
      </c>
      <c r="F13" s="27">
        <v>1.432146829810901E-2</v>
      </c>
      <c r="G13" s="27">
        <v>1.3466293397633694E-2</v>
      </c>
      <c r="H13" s="27">
        <v>1.5913893291072373E-2</v>
      </c>
      <c r="I13" s="27">
        <v>1.6515346211371153E-2</v>
      </c>
      <c r="J13" s="27">
        <v>1.7338957542870466E-2</v>
      </c>
      <c r="K13" s="27">
        <v>1.3097518599367398E-2</v>
      </c>
      <c r="L13" s="27">
        <v>1.4581750654174051E-2</v>
      </c>
      <c r="M13" s="27">
        <v>1.252696200431392E-2</v>
      </c>
      <c r="N13" s="27">
        <v>1.2605556235466893E-2</v>
      </c>
      <c r="O13" s="27">
        <v>1.2428750745930819E-2</v>
      </c>
      <c r="P13" s="28">
        <f t="shared" si="0"/>
        <v>0.91453741521019738</v>
      </c>
      <c r="Q13" s="28">
        <f t="shared" si="0"/>
        <v>1.0828332803692191</v>
      </c>
      <c r="R13" s="28">
        <f t="shared" si="0"/>
        <v>0.78717142154908715</v>
      </c>
      <c r="S13" s="28">
        <f t="shared" si="0"/>
        <v>0.76326321435439903</v>
      </c>
      <c r="T13" s="28">
        <f t="shared" si="0"/>
        <v>0.71681072608897101</v>
      </c>
      <c r="U13" s="28">
        <f t="shared" si="1"/>
        <v>0.85292321151437478</v>
      </c>
      <c r="V13" s="28">
        <f t="shared" si="4"/>
        <v>0.14793898363933405</v>
      </c>
      <c r="W13" s="27">
        <f t="shared" si="5"/>
        <v>8.449103148244759E-2</v>
      </c>
      <c r="X13" s="27">
        <f t="shared" si="2"/>
        <v>-6.9090066507422915E-2</v>
      </c>
      <c r="Y13" s="27">
        <f t="shared" si="3"/>
        <v>1.0731893879070857</v>
      </c>
      <c r="AM13" s="83" t="s">
        <v>3772</v>
      </c>
      <c r="AN13" s="80"/>
      <c r="AO13" s="80"/>
      <c r="AP13" s="80"/>
      <c r="AQ13" s="88"/>
      <c r="AT13" s="63"/>
      <c r="AU13" s="64"/>
      <c r="AV13" s="64"/>
      <c r="AW13" s="64"/>
      <c r="AX13" s="64"/>
      <c r="AY13" s="64"/>
      <c r="AZ13" s="64"/>
      <c r="BA13" s="64"/>
      <c r="BB13" s="64"/>
      <c r="BC13" s="64"/>
      <c r="BD13" s="60"/>
      <c r="BE13" s="60"/>
      <c r="BF13" s="60"/>
      <c r="BG13" s="60"/>
      <c r="BH13" s="60"/>
      <c r="BI13" s="61"/>
      <c r="BJ13" s="61"/>
      <c r="BK13" s="62"/>
      <c r="BL13" s="28"/>
      <c r="BM13" s="71"/>
      <c r="BN13" s="72"/>
      <c r="BO13" s="72"/>
      <c r="BP13" s="72"/>
      <c r="BQ13" s="72"/>
      <c r="BR13" s="72"/>
      <c r="BS13" s="72"/>
      <c r="BT13" s="72"/>
      <c r="BU13" s="72"/>
      <c r="BV13" s="72"/>
      <c r="BW13" s="60"/>
      <c r="BX13" s="60"/>
      <c r="BY13" s="60"/>
      <c r="BZ13" s="60"/>
      <c r="CA13" s="60"/>
      <c r="CB13" s="61"/>
      <c r="CC13" s="61"/>
      <c r="CD13" s="62"/>
      <c r="CF13" s="75"/>
      <c r="CG13" s="61"/>
      <c r="CH13" s="61"/>
      <c r="CI13" s="61"/>
      <c r="CJ13" s="61"/>
      <c r="CK13" s="61"/>
      <c r="CL13" s="61"/>
      <c r="CM13" s="61"/>
      <c r="CN13" s="61"/>
      <c r="CO13" s="61"/>
      <c r="CP13" s="60"/>
      <c r="CQ13" s="60"/>
      <c r="CR13" s="60"/>
      <c r="CS13" s="60"/>
      <c r="CT13" s="60"/>
      <c r="CU13" s="61"/>
      <c r="CV13" s="61"/>
      <c r="CW13" s="62"/>
    </row>
    <row r="14" spans="1:101" ht="11.25" customHeight="1" x14ac:dyDescent="0.2">
      <c r="A14" s="26" t="s">
        <v>904</v>
      </c>
      <c r="B14" s="26" t="s">
        <v>905</v>
      </c>
      <c r="C14" s="26" t="s">
        <v>3695</v>
      </c>
      <c r="D14" s="26" t="s">
        <v>3697</v>
      </c>
      <c r="E14" s="26" t="s">
        <v>3698</v>
      </c>
      <c r="F14" s="27">
        <v>4.5939782529662559E-3</v>
      </c>
      <c r="G14" s="27">
        <v>4.7780211029265374E-3</v>
      </c>
      <c r="H14" s="27">
        <v>6.2823989838305472E-3</v>
      </c>
      <c r="I14" s="27">
        <v>6.4919410387105671E-3</v>
      </c>
      <c r="J14" s="27">
        <v>5.9446498151663509E-3</v>
      </c>
      <c r="K14" s="27">
        <v>4.4611411129373089E-3</v>
      </c>
      <c r="L14" s="27">
        <v>4.9405218726016886E-3</v>
      </c>
      <c r="M14" s="27">
        <v>5.6724611161939617E-3</v>
      </c>
      <c r="N14" s="27">
        <v>3.9858860428646104E-3</v>
      </c>
      <c r="O14" s="27">
        <v>4.50770672439978E-3</v>
      </c>
      <c r="P14" s="28">
        <f t="shared" si="0"/>
        <v>0.97108450830319537</v>
      </c>
      <c r="Q14" s="28">
        <f t="shared" si="0"/>
        <v>1.0340100569199284</v>
      </c>
      <c r="R14" s="28">
        <f t="shared" si="0"/>
        <v>0.90291322324379186</v>
      </c>
      <c r="S14" s="28">
        <f t="shared" si="0"/>
        <v>0.61397446758947916</v>
      </c>
      <c r="T14" s="28">
        <f t="shared" si="0"/>
        <v>0.75827960679861162</v>
      </c>
      <c r="U14" s="28">
        <f t="shared" si="1"/>
        <v>0.85605237257100131</v>
      </c>
      <c r="V14" s="28">
        <f t="shared" si="4"/>
        <v>0.169748707508147</v>
      </c>
      <c r="W14" s="27">
        <f t="shared" si="5"/>
        <v>0.13447205872116028</v>
      </c>
      <c r="X14" s="27">
        <f t="shared" si="2"/>
        <v>-6.7499664735450673E-2</v>
      </c>
      <c r="Y14" s="27">
        <f t="shared" si="3"/>
        <v>0.87136794617338742</v>
      </c>
      <c r="AM14" s="83" t="s">
        <v>21</v>
      </c>
      <c r="AN14" s="87" t="s">
        <v>22</v>
      </c>
      <c r="AO14" s="87" t="s">
        <v>3762</v>
      </c>
      <c r="AP14" s="87" t="s">
        <v>49</v>
      </c>
      <c r="AQ14" s="91" t="s">
        <v>3763</v>
      </c>
      <c r="AR14" s="31"/>
      <c r="AT14" s="63"/>
      <c r="AU14" s="64"/>
      <c r="AV14" s="64"/>
      <c r="AW14" s="64"/>
      <c r="AX14" s="64"/>
      <c r="AY14" s="64"/>
      <c r="AZ14" s="64"/>
      <c r="BA14" s="64"/>
      <c r="BB14" s="64"/>
      <c r="BC14" s="64"/>
      <c r="BD14" s="60"/>
      <c r="BE14" s="60"/>
      <c r="BF14" s="60"/>
      <c r="BG14" s="60"/>
      <c r="BH14" s="60"/>
      <c r="BI14" s="61"/>
      <c r="BJ14" s="61"/>
      <c r="BK14" s="62"/>
      <c r="BL14" s="28"/>
      <c r="BM14" s="71"/>
      <c r="BN14" s="72"/>
      <c r="BO14" s="72"/>
      <c r="BP14" s="72"/>
      <c r="BQ14" s="72"/>
      <c r="BR14" s="72"/>
      <c r="BS14" s="72"/>
      <c r="BT14" s="72"/>
      <c r="BU14" s="72"/>
      <c r="BV14" s="72"/>
      <c r="BW14" s="60"/>
      <c r="BX14" s="60"/>
      <c r="BY14" s="60"/>
      <c r="BZ14" s="60"/>
      <c r="CA14" s="60"/>
      <c r="CB14" s="61"/>
      <c r="CC14" s="61"/>
      <c r="CD14" s="62"/>
      <c r="CF14" s="75"/>
      <c r="CG14" s="61"/>
      <c r="CH14" s="61"/>
      <c r="CI14" s="61"/>
      <c r="CJ14" s="61"/>
      <c r="CK14" s="61"/>
      <c r="CL14" s="61"/>
      <c r="CM14" s="61"/>
      <c r="CN14" s="61"/>
      <c r="CO14" s="61"/>
      <c r="CP14" s="60"/>
      <c r="CQ14" s="60"/>
      <c r="CR14" s="60"/>
      <c r="CS14" s="60"/>
      <c r="CT14" s="60"/>
      <c r="CU14" s="61"/>
      <c r="CV14" s="61"/>
      <c r="CW14" s="62"/>
    </row>
    <row r="15" spans="1:101" ht="11.25" customHeight="1" x14ac:dyDescent="0.2">
      <c r="A15" s="26" t="s">
        <v>590</v>
      </c>
      <c r="B15" s="26" t="s">
        <v>591</v>
      </c>
      <c r="C15" s="26" t="s">
        <v>2787</v>
      </c>
      <c r="D15" s="26" t="s">
        <v>2789</v>
      </c>
      <c r="E15" s="26" t="s">
        <v>2790</v>
      </c>
      <c r="F15" s="27">
        <v>3.8751853349508025E-3</v>
      </c>
      <c r="G15" s="27">
        <v>4.490799337941778E-3</v>
      </c>
      <c r="H15" s="27">
        <v>3.7658336186237591E-3</v>
      </c>
      <c r="I15" s="27">
        <v>4.0174177979697212E-3</v>
      </c>
      <c r="J15" s="27">
        <v>4.1483560446594538E-3</v>
      </c>
      <c r="K15" s="27">
        <v>3.3576179917643332E-3</v>
      </c>
      <c r="L15" s="27">
        <v>3.5005164696430622E-3</v>
      </c>
      <c r="M15" s="27">
        <v>3.1513122261066524E-3</v>
      </c>
      <c r="N15" s="27">
        <v>3.885106463232937E-3</v>
      </c>
      <c r="O15" s="27">
        <v>3.874990288244892E-3</v>
      </c>
      <c r="P15" s="28">
        <f t="shared" si="0"/>
        <v>0.86644062194433336</v>
      </c>
      <c r="Q15" s="28">
        <f t="shared" si="0"/>
        <v>0.77948627988517916</v>
      </c>
      <c r="R15" s="28">
        <f t="shared" si="0"/>
        <v>0.83681663749613922</v>
      </c>
      <c r="S15" s="28">
        <f t="shared" si="0"/>
        <v>0.96706557759473</v>
      </c>
      <c r="T15" s="28">
        <f t="shared" si="0"/>
        <v>0.934102629217063</v>
      </c>
      <c r="U15" s="28">
        <f t="shared" si="1"/>
        <v>0.87678234922748888</v>
      </c>
      <c r="V15" s="28">
        <f t="shared" si="4"/>
        <v>7.5178804142774558E-2</v>
      </c>
      <c r="W15" s="27">
        <f t="shared" si="5"/>
        <v>2.7076192940994479E-2</v>
      </c>
      <c r="X15" s="27">
        <f t="shared" si="2"/>
        <v>-5.710820168619099E-2</v>
      </c>
      <c r="Y15" s="27">
        <f t="shared" si="3"/>
        <v>1.5674123998447347</v>
      </c>
      <c r="AM15" s="79" t="s">
        <v>470</v>
      </c>
      <c r="AN15" s="80" t="s">
        <v>471</v>
      </c>
      <c r="AO15" s="80" t="s">
        <v>2420</v>
      </c>
      <c r="AP15" s="80" t="s">
        <v>2422</v>
      </c>
      <c r="AQ15" s="88" t="s">
        <v>2423</v>
      </c>
      <c r="AT15" s="63">
        <v>37</v>
      </c>
      <c r="AU15" s="64">
        <v>34</v>
      </c>
      <c r="AV15" s="64">
        <v>27.4</v>
      </c>
      <c r="AW15" s="64">
        <v>34.299999999999997</v>
      </c>
      <c r="AX15" s="64">
        <v>45.3</v>
      </c>
      <c r="AY15" s="64">
        <v>36.200000000000003</v>
      </c>
      <c r="AZ15" s="64">
        <v>43.1</v>
      </c>
      <c r="BA15" s="64">
        <v>30.7</v>
      </c>
      <c r="BB15" s="64">
        <v>70.599999999999994</v>
      </c>
      <c r="BC15" s="64">
        <v>25</v>
      </c>
      <c r="BD15" s="60">
        <f t="shared" si="10"/>
        <v>0.97837837837837849</v>
      </c>
      <c r="BE15" s="60">
        <f t="shared" si="6"/>
        <v>1.2676470588235293</v>
      </c>
      <c r="BF15" s="60">
        <f t="shared" si="6"/>
        <v>1.1204379562043796</v>
      </c>
      <c r="BG15" s="60">
        <f t="shared" si="6"/>
        <v>2.0583090379008748</v>
      </c>
      <c r="BH15" s="60">
        <f t="shared" si="6"/>
        <v>0.55187637969094927</v>
      </c>
      <c r="BI15" s="61">
        <f t="shared" si="11"/>
        <v>1.1953297621996222</v>
      </c>
      <c r="BJ15" s="61">
        <f t="shared" si="12"/>
        <v>0.24664467992335484</v>
      </c>
      <c r="BK15" s="62">
        <f>TTEST(AT15:AX15,AY15:BC15,2,1)</f>
        <v>0.57856921023817698</v>
      </c>
      <c r="BL15" s="28"/>
      <c r="BM15" s="71">
        <v>426.4</v>
      </c>
      <c r="BN15" s="72">
        <v>508.6</v>
      </c>
      <c r="BO15" s="72">
        <v>524.29999999999995</v>
      </c>
      <c r="BP15" s="72">
        <v>577.9</v>
      </c>
      <c r="BQ15" s="72">
        <v>403.4</v>
      </c>
      <c r="BR15" s="72">
        <v>431.9</v>
      </c>
      <c r="BS15" s="72">
        <v>482.3</v>
      </c>
      <c r="BT15" s="72">
        <v>360.1</v>
      </c>
      <c r="BU15" s="72">
        <v>344.2</v>
      </c>
      <c r="BV15" s="72">
        <v>406.2</v>
      </c>
      <c r="BW15" s="60">
        <f t="shared" si="13"/>
        <v>1.0128986866791745</v>
      </c>
      <c r="BX15" s="60">
        <f t="shared" si="7"/>
        <v>0.94828942194258747</v>
      </c>
      <c r="BY15" s="60">
        <f t="shared" si="7"/>
        <v>0.68682052260156412</v>
      </c>
      <c r="BZ15" s="60">
        <f t="shared" si="7"/>
        <v>0.59560477591278771</v>
      </c>
      <c r="CA15" s="60">
        <f t="shared" si="7"/>
        <v>1.0069410014873574</v>
      </c>
      <c r="CB15" s="61">
        <f t="shared" si="14"/>
        <v>0.85011088172469429</v>
      </c>
      <c r="CC15" s="61">
        <f t="shared" si="15"/>
        <v>8.7227197863994049E-2</v>
      </c>
      <c r="CD15" s="62">
        <f>TTEST(BM15:BQ15,BR15:BV15,2,1)</f>
        <v>0.16377597209606201</v>
      </c>
      <c r="CF15" s="75">
        <f t="shared" ref="CF15:CO19" si="19">AT15/BM15</f>
        <v>8.6772983114446534E-2</v>
      </c>
      <c r="CG15" s="61">
        <f t="shared" si="19"/>
        <v>6.685017695635076E-2</v>
      </c>
      <c r="CH15" s="61">
        <f t="shared" si="19"/>
        <v>5.2260156399008204E-2</v>
      </c>
      <c r="CI15" s="61">
        <f t="shared" si="19"/>
        <v>5.9352829209205746E-2</v>
      </c>
      <c r="CJ15" s="61">
        <f t="shared" si="19"/>
        <v>0.11229548834903322</v>
      </c>
      <c r="CK15" s="61">
        <f t="shared" si="19"/>
        <v>8.3815698078258866E-2</v>
      </c>
      <c r="CL15" s="61">
        <f t="shared" si="19"/>
        <v>8.9363466721957288E-2</v>
      </c>
      <c r="CM15" s="61">
        <f t="shared" si="19"/>
        <v>8.5254096084420986E-2</v>
      </c>
      <c r="CN15" s="61">
        <f t="shared" si="19"/>
        <v>0.20511330621731549</v>
      </c>
      <c r="CO15" s="61">
        <f t="shared" si="19"/>
        <v>6.1546036435253575E-2</v>
      </c>
      <c r="CP15" s="60">
        <f t="shared" si="16"/>
        <v>0.96591928812350214</v>
      </c>
      <c r="CQ15" s="60">
        <f t="shared" si="9"/>
        <v>1.33677232867022</v>
      </c>
      <c r="CR15" s="60">
        <f t="shared" si="9"/>
        <v>1.6313402400387562</v>
      </c>
      <c r="CS15" s="60">
        <f t="shared" si="9"/>
        <v>3.4558303108742456</v>
      </c>
      <c r="CT15" s="60">
        <f t="shared" si="9"/>
        <v>0.54807220966846115</v>
      </c>
      <c r="CU15" s="61">
        <f t="shared" si="17"/>
        <v>1.5875868754750371</v>
      </c>
      <c r="CV15" s="61">
        <f t="shared" si="18"/>
        <v>0.50110962659393299</v>
      </c>
      <c r="CW15" s="62">
        <f>TTEST(CF15:CJ15,CK15:CO15,2,1)</f>
        <v>0.41465822320350409</v>
      </c>
    </row>
    <row r="16" spans="1:101" ht="11.25" customHeight="1" x14ac:dyDescent="0.2">
      <c r="A16" s="26" t="s">
        <v>384</v>
      </c>
      <c r="B16" s="26" t="s">
        <v>385</v>
      </c>
      <c r="C16" s="26" t="s">
        <v>2164</v>
      </c>
      <c r="D16" s="26" t="s">
        <v>2165</v>
      </c>
      <c r="E16" s="26" t="s">
        <v>2166</v>
      </c>
      <c r="F16" s="27">
        <v>8.2339912343762822E-4</v>
      </c>
      <c r="G16" s="27">
        <v>7.3410954234764351E-4</v>
      </c>
      <c r="H16" s="27">
        <v>7.0953641457693537E-4</v>
      </c>
      <c r="I16" s="27">
        <v>7.5829955553790348E-4</v>
      </c>
      <c r="J16" s="27">
        <v>7.7024639561761575E-4</v>
      </c>
      <c r="K16" s="27">
        <v>6.1352908920833909E-4</v>
      </c>
      <c r="L16" s="27">
        <v>8.4189464773558049E-4</v>
      </c>
      <c r="M16" s="27">
        <v>6.4069076321055061E-4</v>
      </c>
      <c r="N16" s="27">
        <v>5.7759993885084292E-4</v>
      </c>
      <c r="O16" s="27">
        <v>6.4264258130778123E-4</v>
      </c>
      <c r="P16" s="28">
        <f t="shared" si="0"/>
        <v>0.74511749131685034</v>
      </c>
      <c r="Q16" s="28">
        <f t="shared" si="0"/>
        <v>1.1468242805334554</v>
      </c>
      <c r="R16" s="28">
        <f t="shared" si="0"/>
        <v>0.90297093996587285</v>
      </c>
      <c r="S16" s="28">
        <f t="shared" si="0"/>
        <v>0.76170417697412418</v>
      </c>
      <c r="T16" s="28">
        <f t="shared" si="0"/>
        <v>0.83433377288638078</v>
      </c>
      <c r="U16" s="28">
        <f t="shared" si="1"/>
        <v>0.87819013233533672</v>
      </c>
      <c r="V16" s="28">
        <f t="shared" si="4"/>
        <v>0.1627721412382323</v>
      </c>
      <c r="W16" s="27">
        <f t="shared" si="5"/>
        <v>0.16391605624642447</v>
      </c>
      <c r="X16" s="27">
        <f t="shared" si="2"/>
        <v>-5.641144709543084E-2</v>
      </c>
      <c r="Y16" s="27">
        <f t="shared" si="3"/>
        <v>0.78537850342957805</v>
      </c>
      <c r="AM16" s="79" t="s">
        <v>742</v>
      </c>
      <c r="AN16" s="80" t="s">
        <v>743</v>
      </c>
      <c r="AO16" s="80" t="s">
        <v>3253</v>
      </c>
      <c r="AP16" s="80" t="s">
        <v>3255</v>
      </c>
      <c r="AQ16" s="88" t="s">
        <v>3256</v>
      </c>
      <c r="AT16" s="63">
        <v>4.5999999999999996</v>
      </c>
      <c r="AU16" s="64">
        <v>5.2</v>
      </c>
      <c r="AV16" s="64">
        <v>4.9000000000000004</v>
      </c>
      <c r="AW16" s="64">
        <v>4.5999999999999996</v>
      </c>
      <c r="AX16" s="64">
        <v>12.9</v>
      </c>
      <c r="AY16" s="64">
        <v>7.3</v>
      </c>
      <c r="AZ16" s="64">
        <v>10</v>
      </c>
      <c r="BA16" s="64">
        <v>12.6</v>
      </c>
      <c r="BB16" s="64">
        <v>9.1</v>
      </c>
      <c r="BC16" s="64">
        <v>7.9</v>
      </c>
      <c r="BD16" s="60">
        <f t="shared" si="10"/>
        <v>1.5869565217391306</v>
      </c>
      <c r="BE16" s="60">
        <f t="shared" si="6"/>
        <v>1.9230769230769229</v>
      </c>
      <c r="BF16" s="60">
        <f t="shared" si="6"/>
        <v>2.5714285714285712</v>
      </c>
      <c r="BG16" s="60">
        <f t="shared" si="6"/>
        <v>1.9782608695652175</v>
      </c>
      <c r="BH16" s="60">
        <f t="shared" si="6"/>
        <v>0.61240310077519378</v>
      </c>
      <c r="BI16" s="61">
        <f t="shared" si="11"/>
        <v>1.7344251973170071</v>
      </c>
      <c r="BJ16" s="61">
        <f t="shared" si="12"/>
        <v>0.32220339479681592</v>
      </c>
      <c r="BK16" s="62">
        <f>TTEST(AT16:AX16,AY16:BC16,2,1)</f>
        <v>0.24158339121326147</v>
      </c>
      <c r="BL16" s="28"/>
      <c r="BM16" s="71">
        <v>801</v>
      </c>
      <c r="BN16" s="72">
        <v>796.3</v>
      </c>
      <c r="BO16" s="72">
        <v>846.4</v>
      </c>
      <c r="BP16" s="72">
        <v>816.4</v>
      </c>
      <c r="BQ16" s="72">
        <v>830.7</v>
      </c>
      <c r="BR16" s="72">
        <v>839.1</v>
      </c>
      <c r="BS16" s="72">
        <v>811.4</v>
      </c>
      <c r="BT16" s="72">
        <v>893.7</v>
      </c>
      <c r="BU16" s="72">
        <v>962</v>
      </c>
      <c r="BV16" s="72">
        <v>902.3</v>
      </c>
      <c r="BW16" s="60">
        <f t="shared" si="13"/>
        <v>1.047565543071161</v>
      </c>
      <c r="BX16" s="60">
        <f t="shared" si="7"/>
        <v>1.0189627024990582</v>
      </c>
      <c r="BY16" s="60">
        <f t="shared" si="7"/>
        <v>1.0558837429111532</v>
      </c>
      <c r="BZ16" s="60">
        <f t="shared" si="7"/>
        <v>1.1783439490445859</v>
      </c>
      <c r="CA16" s="60">
        <f t="shared" si="7"/>
        <v>1.0861923678825085</v>
      </c>
      <c r="CB16" s="61">
        <f t="shared" si="14"/>
        <v>1.0773896610816933</v>
      </c>
      <c r="CC16" s="61">
        <f t="shared" si="15"/>
        <v>2.7418012260006064E-2</v>
      </c>
      <c r="CD16" s="62">
        <f>TTEST(BM16:BQ16,BR16:BV16,2,1)</f>
        <v>4.7170249197439271E-2</v>
      </c>
      <c r="CF16" s="75">
        <f t="shared" si="19"/>
        <v>5.7428214731585518E-3</v>
      </c>
      <c r="CG16" s="61">
        <f t="shared" si="19"/>
        <v>6.5302021851061168E-3</v>
      </c>
      <c r="CH16" s="61">
        <f t="shared" si="19"/>
        <v>5.7892249527410214E-3</v>
      </c>
      <c r="CI16" s="61">
        <f t="shared" si="19"/>
        <v>5.6344928956393921E-3</v>
      </c>
      <c r="CJ16" s="61">
        <f t="shared" si="19"/>
        <v>1.5529071867100036E-2</v>
      </c>
      <c r="CK16" s="61">
        <f t="shared" si="19"/>
        <v>8.6997974019783104E-3</v>
      </c>
      <c r="CL16" s="61">
        <f t="shared" si="19"/>
        <v>1.2324377618930245E-2</v>
      </c>
      <c r="CM16" s="61">
        <f t="shared" si="19"/>
        <v>1.4098690835850955E-2</v>
      </c>
      <c r="CN16" s="61">
        <f t="shared" si="19"/>
        <v>9.4594594594594582E-3</v>
      </c>
      <c r="CO16" s="61">
        <f t="shared" si="19"/>
        <v>8.7554028593594159E-3</v>
      </c>
      <c r="CP16" s="60">
        <f t="shared" si="16"/>
        <v>1.5148995041270927</v>
      </c>
      <c r="CQ16" s="60">
        <f t="shared" si="9"/>
        <v>1.8872888265296448</v>
      </c>
      <c r="CR16" s="60">
        <f t="shared" si="9"/>
        <v>2.4353330456049482</v>
      </c>
      <c r="CS16" s="60">
        <f t="shared" si="9"/>
        <v>1.6788484136310222</v>
      </c>
      <c r="CT16" s="60">
        <f t="shared" si="9"/>
        <v>0.56380722133874939</v>
      </c>
      <c r="CU16" s="61">
        <f t="shared" si="17"/>
        <v>1.6160354022462915</v>
      </c>
      <c r="CV16" s="61">
        <f t="shared" si="18"/>
        <v>0.30546563944100846</v>
      </c>
      <c r="CW16" s="62">
        <f>TTEST(CF16:CJ16,CK16:CO16,2,1)</f>
        <v>0.33369813420429578</v>
      </c>
    </row>
    <row r="17" spans="1:101" ht="11.25" customHeight="1" x14ac:dyDescent="0.2">
      <c r="A17" s="26" t="s">
        <v>552</v>
      </c>
      <c r="B17" s="26" t="s">
        <v>553</v>
      </c>
      <c r="C17" s="26" t="s">
        <v>2677</v>
      </c>
      <c r="D17" s="26" t="s">
        <v>2679</v>
      </c>
      <c r="E17" s="26" t="s">
        <v>2680</v>
      </c>
      <c r="F17" s="27">
        <v>7.3067331670822938E-2</v>
      </c>
      <c r="G17" s="27">
        <v>6.9045771916214124E-2</v>
      </c>
      <c r="H17" s="27">
        <v>6.3036546480255085E-2</v>
      </c>
      <c r="I17" s="27">
        <v>6.7643467643467639E-2</v>
      </c>
      <c r="J17" s="27">
        <v>7.2280178837555886E-2</v>
      </c>
      <c r="K17" s="27">
        <v>5.6280378613456132E-2</v>
      </c>
      <c r="L17" s="27">
        <v>6.5316455696202536E-2</v>
      </c>
      <c r="M17" s="27">
        <v>6.1166429587482217E-2</v>
      </c>
      <c r="N17" s="27">
        <v>6.6019876952200657E-2</v>
      </c>
      <c r="O17" s="27">
        <v>5.2838535266650284E-2</v>
      </c>
      <c r="P17" s="28">
        <f t="shared" si="0"/>
        <v>0.77025364587016754</v>
      </c>
      <c r="Q17" s="28">
        <f t="shared" si="0"/>
        <v>0.94598776845398946</v>
      </c>
      <c r="R17" s="28">
        <f t="shared" si="0"/>
        <v>0.97033281489558376</v>
      </c>
      <c r="S17" s="28">
        <f t="shared" si="0"/>
        <v>0.97599781992513257</v>
      </c>
      <c r="T17" s="28">
        <f t="shared" si="0"/>
        <v>0.73102385904994516</v>
      </c>
      <c r="U17" s="28">
        <f t="shared" si="1"/>
        <v>0.87871918163896368</v>
      </c>
      <c r="V17" s="28">
        <f t="shared" si="4"/>
        <v>0.11827926149759606</v>
      </c>
      <c r="W17" s="27">
        <f t="shared" si="5"/>
        <v>8.9054991751952001E-2</v>
      </c>
      <c r="X17" s="27">
        <f t="shared" si="2"/>
        <v>-5.6149893242494753E-2</v>
      </c>
      <c r="Y17" s="27">
        <f t="shared" si="3"/>
        <v>1.0503417322415143</v>
      </c>
      <c r="AM17" s="79" t="s">
        <v>760</v>
      </c>
      <c r="AN17" s="80" t="s">
        <v>761</v>
      </c>
      <c r="AO17" s="80" t="s">
        <v>3292</v>
      </c>
      <c r="AP17" s="80" t="s">
        <v>3294</v>
      </c>
      <c r="AQ17" s="88" t="s">
        <v>3295</v>
      </c>
      <c r="AT17" s="63">
        <v>10.4</v>
      </c>
      <c r="AU17" s="64">
        <v>8.3000000000000007</v>
      </c>
      <c r="AV17" s="64">
        <v>5.7</v>
      </c>
      <c r="AW17" s="64">
        <v>12.2</v>
      </c>
      <c r="AX17" s="64">
        <v>14.1</v>
      </c>
      <c r="AY17" s="64">
        <v>12.1</v>
      </c>
      <c r="AZ17" s="77" t="s">
        <v>3795</v>
      </c>
      <c r="BA17" s="64">
        <v>16.3</v>
      </c>
      <c r="BB17" s="64">
        <v>17.3</v>
      </c>
      <c r="BC17" s="64">
        <v>15.3</v>
      </c>
      <c r="BD17" s="60">
        <f t="shared" si="10"/>
        <v>1.1634615384615383</v>
      </c>
      <c r="BE17" s="60"/>
      <c r="BF17" s="60">
        <f t="shared" si="6"/>
        <v>2.8596491228070176</v>
      </c>
      <c r="BG17" s="60">
        <f t="shared" si="6"/>
        <v>1.418032786885246</v>
      </c>
      <c r="BH17" s="60">
        <f t="shared" si="6"/>
        <v>1.0851063829787235</v>
      </c>
      <c r="BI17" s="61">
        <f t="shared" si="11"/>
        <v>1.6315624577831311</v>
      </c>
      <c r="BJ17" s="61">
        <f t="shared" si="12"/>
        <v>0.37162028017171994</v>
      </c>
      <c r="BK17" s="62">
        <f>TTEST(AT17:AX17,AY17:BC17,2,1)</f>
        <v>0.12087808293934361</v>
      </c>
      <c r="BL17" s="28"/>
      <c r="BM17" s="71">
        <v>331.1</v>
      </c>
      <c r="BN17" s="72">
        <v>343.3</v>
      </c>
      <c r="BO17" s="72">
        <v>360.6</v>
      </c>
      <c r="BP17" s="72">
        <v>373.6</v>
      </c>
      <c r="BQ17" s="72">
        <v>423.1</v>
      </c>
      <c r="BR17" s="72">
        <v>297.89999999999998</v>
      </c>
      <c r="BS17" s="72">
        <v>369.7</v>
      </c>
      <c r="BT17" s="72">
        <v>403.5</v>
      </c>
      <c r="BU17" s="72">
        <v>327.8</v>
      </c>
      <c r="BV17" s="72">
        <v>354.7</v>
      </c>
      <c r="BW17" s="60">
        <f t="shared" si="13"/>
        <v>0.89972817879794609</v>
      </c>
      <c r="BX17" s="60">
        <f t="shared" si="7"/>
        <v>1.076900669967958</v>
      </c>
      <c r="BY17" s="60">
        <f t="shared" si="7"/>
        <v>1.1189683860232944</v>
      </c>
      <c r="BZ17" s="60">
        <f t="shared" si="7"/>
        <v>0.87740899357601709</v>
      </c>
      <c r="CA17" s="60">
        <f t="shared" si="7"/>
        <v>0.83833609075868587</v>
      </c>
      <c r="CB17" s="61">
        <f t="shared" si="14"/>
        <v>0.96226846382478026</v>
      </c>
      <c r="CC17" s="61">
        <f t="shared" si="15"/>
        <v>5.6642324430678112E-2</v>
      </c>
      <c r="CD17" s="62">
        <f>TTEST(BM17:BQ17,BR17:BV17,2,1)</f>
        <v>0.50669473153263689</v>
      </c>
      <c r="CF17" s="75">
        <f t="shared" si="19"/>
        <v>3.1410450015101177E-2</v>
      </c>
      <c r="CG17" s="61">
        <f t="shared" si="19"/>
        <v>2.4177104573259542E-2</v>
      </c>
      <c r="CH17" s="61">
        <f t="shared" si="19"/>
        <v>1.5806988352745424E-2</v>
      </c>
      <c r="CI17" s="61">
        <f t="shared" si="19"/>
        <v>3.2655246252676656E-2</v>
      </c>
      <c r="CJ17" s="61">
        <f t="shared" si="19"/>
        <v>3.3325454975183168E-2</v>
      </c>
      <c r="CK17" s="61">
        <f t="shared" si="19"/>
        <v>4.061765693185633E-2</v>
      </c>
      <c r="CL17" s="61"/>
      <c r="CM17" s="61">
        <f t="shared" si="19"/>
        <v>4.0396530359355642E-2</v>
      </c>
      <c r="CN17" s="61">
        <f t="shared" si="19"/>
        <v>5.2776082977425261E-2</v>
      </c>
      <c r="CO17" s="61">
        <f t="shared" si="19"/>
        <v>4.3135043698900484E-2</v>
      </c>
      <c r="CP17" s="60">
        <f t="shared" si="16"/>
        <v>1.2931255971286184</v>
      </c>
      <c r="CQ17" s="60"/>
      <c r="CR17" s="60">
        <f t="shared" si="9"/>
        <v>2.5556120785234464</v>
      </c>
      <c r="CS17" s="60">
        <f t="shared" si="9"/>
        <v>1.6161593934726295</v>
      </c>
      <c r="CT17" s="60">
        <f t="shared" si="9"/>
        <v>1.2943572332627515</v>
      </c>
      <c r="CU17" s="61">
        <f t="shared" si="17"/>
        <v>1.6898135755968613</v>
      </c>
      <c r="CV17" s="61">
        <f t="shared" si="18"/>
        <v>0.26693058488026461</v>
      </c>
      <c r="CW17" s="62">
        <f>TTEST(CF17:CJ17,CK17:CO17,2,1)</f>
        <v>2.5112196087416411E-2</v>
      </c>
    </row>
    <row r="18" spans="1:101" ht="11.25" customHeight="1" x14ac:dyDescent="0.2">
      <c r="A18" s="26" t="s">
        <v>224</v>
      </c>
      <c r="B18" s="26" t="s">
        <v>225</v>
      </c>
      <c r="C18" s="26" t="s">
        <v>1538</v>
      </c>
      <c r="D18" s="26" t="s">
        <v>1540</v>
      </c>
      <c r="E18" s="26" t="s">
        <v>1541</v>
      </c>
      <c r="F18" s="27">
        <v>2.8515025224830006E-3</v>
      </c>
      <c r="G18" s="27">
        <v>2.7115969458329798E-3</v>
      </c>
      <c r="H18" s="27">
        <v>2.249294186996494E-3</v>
      </c>
      <c r="I18" s="27">
        <v>2.1873616815407263E-3</v>
      </c>
      <c r="J18" s="27">
        <v>2.9774171855001409E-3</v>
      </c>
      <c r="K18" s="27">
        <v>1.9018102416003381E-3</v>
      </c>
      <c r="L18" s="27">
        <v>2.1330885912538324E-3</v>
      </c>
      <c r="M18" s="27">
        <v>2.503134924257347E-3</v>
      </c>
      <c r="N18" s="27">
        <v>2.5812329183115702E-3</v>
      </c>
      <c r="O18" s="27">
        <v>1.9861252289430911E-3</v>
      </c>
      <c r="P18" s="28">
        <f t="shared" si="0"/>
        <v>0.66695022241968782</v>
      </c>
      <c r="Q18" s="28">
        <f t="shared" si="0"/>
        <v>0.78665400273880504</v>
      </c>
      <c r="R18" s="28">
        <f t="shared" si="0"/>
        <v>1.1128535069927021</v>
      </c>
      <c r="S18" s="28">
        <f t="shared" si="0"/>
        <v>1.1800668083814152</v>
      </c>
      <c r="T18" s="28">
        <f t="shared" si="0"/>
        <v>0.6670631306272472</v>
      </c>
      <c r="U18" s="28">
        <f t="shared" si="1"/>
        <v>0.88271753423197141</v>
      </c>
      <c r="V18" s="28">
        <f t="shared" si="4"/>
        <v>0.24681456273864599</v>
      </c>
      <c r="W18" s="27">
        <f t="shared" si="5"/>
        <v>0.27297478638593287</v>
      </c>
      <c r="X18" s="27">
        <f t="shared" si="2"/>
        <v>-5.4178246535401986E-2</v>
      </c>
      <c r="Y18" s="27">
        <f t="shared" si="3"/>
        <v>0.56387746519057413</v>
      </c>
      <c r="AM18" s="79" t="s">
        <v>532</v>
      </c>
      <c r="AN18" s="80" t="s">
        <v>533</v>
      </c>
      <c r="AO18" s="80" t="s">
        <v>2609</v>
      </c>
      <c r="AP18" s="80" t="s">
        <v>2611</v>
      </c>
      <c r="AQ18" s="88" t="s">
        <v>2612</v>
      </c>
      <c r="AT18" s="63">
        <v>422.2</v>
      </c>
      <c r="AU18" s="64">
        <v>510.6</v>
      </c>
      <c r="AV18" s="64">
        <v>326.7</v>
      </c>
      <c r="AW18" s="64">
        <v>114.6</v>
      </c>
      <c r="AX18" s="64">
        <v>759.7</v>
      </c>
      <c r="AY18" s="64">
        <v>377.9</v>
      </c>
      <c r="AZ18" s="64">
        <v>409.3</v>
      </c>
      <c r="BA18" s="64">
        <v>522.79999999999995</v>
      </c>
      <c r="BB18" s="64">
        <v>536</v>
      </c>
      <c r="BC18" s="64">
        <v>614.6</v>
      </c>
      <c r="BD18" s="60">
        <f t="shared" si="10"/>
        <v>0.89507342491710085</v>
      </c>
      <c r="BE18" s="60">
        <f t="shared" si="6"/>
        <v>0.80160595377986676</v>
      </c>
      <c r="BF18" s="60">
        <f t="shared" si="6"/>
        <v>1.6002448729721457</v>
      </c>
      <c r="BG18" s="60">
        <f>BB18/AW18</f>
        <v>4.677137870855149</v>
      </c>
      <c r="BH18" s="60">
        <f t="shared" si="6"/>
        <v>0.80900355403448732</v>
      </c>
      <c r="BI18" s="61">
        <f t="shared" si="11"/>
        <v>1.7566131353117498</v>
      </c>
      <c r="BJ18" s="61">
        <f t="shared" si="12"/>
        <v>0.74519021304230715</v>
      </c>
      <c r="BK18" s="62">
        <f>TTEST(AT18:AX18,AY18:BC18,2,1)</f>
        <v>0.57348524550365465</v>
      </c>
      <c r="BL18" s="28"/>
      <c r="BM18" s="71">
        <v>8608.7000000000007</v>
      </c>
      <c r="BN18" s="72">
        <v>8403.2000000000007</v>
      </c>
      <c r="BO18" s="72">
        <v>8665</v>
      </c>
      <c r="BP18" s="72">
        <v>9284.6</v>
      </c>
      <c r="BQ18" s="72">
        <v>9095.9</v>
      </c>
      <c r="BR18" s="72">
        <v>9444.5</v>
      </c>
      <c r="BS18" s="72">
        <v>10599.5</v>
      </c>
      <c r="BT18" s="72">
        <v>9972.2000000000007</v>
      </c>
      <c r="BU18" s="72">
        <v>8769.2000000000007</v>
      </c>
      <c r="BV18" s="72">
        <v>8805.6</v>
      </c>
      <c r="BW18" s="60">
        <f t="shared" si="13"/>
        <v>1.0970878297536213</v>
      </c>
      <c r="BX18" s="60">
        <f t="shared" si="7"/>
        <v>1.2613647182025893</v>
      </c>
      <c r="BY18" s="60">
        <f t="shared" si="7"/>
        <v>1.1508597807270631</v>
      </c>
      <c r="BZ18" s="60">
        <f t="shared" si="7"/>
        <v>0.94448872326217614</v>
      </c>
      <c r="CA18" s="60">
        <f t="shared" si="7"/>
        <v>0.96808452159764302</v>
      </c>
      <c r="CB18" s="61">
        <f t="shared" si="14"/>
        <v>1.0843771147086188</v>
      </c>
      <c r="CC18" s="61">
        <f t="shared" si="15"/>
        <v>5.8736210391188655E-2</v>
      </c>
      <c r="CD18" s="62">
        <f>TTEST(BM18:BQ18,BR18:BV18,2,1)</f>
        <v>0.23361562797877816</v>
      </c>
      <c r="CF18" s="75">
        <f t="shared" si="19"/>
        <v>4.9043409574035565E-2</v>
      </c>
      <c r="CG18" s="61">
        <f t="shared" si="19"/>
        <v>6.0762566641279513E-2</v>
      </c>
      <c r="CH18" s="61">
        <f t="shared" si="19"/>
        <v>3.7703404500865546E-2</v>
      </c>
      <c r="CI18" s="61">
        <f t="shared" si="19"/>
        <v>1.2343019623893328E-2</v>
      </c>
      <c r="CJ18" s="61">
        <f t="shared" si="19"/>
        <v>8.3521146890357209E-2</v>
      </c>
      <c r="CK18" s="61">
        <f t="shared" si="19"/>
        <v>4.0012705807612896E-2</v>
      </c>
      <c r="CL18" s="61">
        <f>AZ18/BS18</f>
        <v>3.8615029010802396E-2</v>
      </c>
      <c r="CM18" s="61">
        <f t="shared" si="19"/>
        <v>5.2425743567116573E-2</v>
      </c>
      <c r="CN18" s="61">
        <f t="shared" si="19"/>
        <v>6.1123021484285903E-2</v>
      </c>
      <c r="CO18" s="61">
        <f t="shared" si="19"/>
        <v>6.9796493140728624E-2</v>
      </c>
      <c r="CP18" s="60">
        <f t="shared" si="16"/>
        <v>0.8158630518379848</v>
      </c>
      <c r="CQ18" s="60">
        <f t="shared" si="9"/>
        <v>0.63550687775866566</v>
      </c>
      <c r="CR18" s="60">
        <f t="shared" si="9"/>
        <v>1.3904777104654582</v>
      </c>
      <c r="CS18" s="60">
        <f t="shared" si="9"/>
        <v>4.9520314596247896</v>
      </c>
      <c r="CT18" s="60">
        <f t="shared" si="9"/>
        <v>0.83567450567165114</v>
      </c>
      <c r="CU18" s="61">
        <f t="shared" si="17"/>
        <v>1.7259107210717097</v>
      </c>
      <c r="CV18" s="61">
        <f t="shared" si="18"/>
        <v>0.8163962930258214</v>
      </c>
      <c r="CW18" s="62">
        <f>TTEST(CF18:CJ18,CK18:CO18,2,1)</f>
        <v>0.7861260938156065</v>
      </c>
    </row>
    <row r="19" spans="1:101" ht="11.25" customHeight="1" thickBot="1" x14ac:dyDescent="0.25">
      <c r="A19" s="26" t="s">
        <v>390</v>
      </c>
      <c r="B19" s="26" t="s">
        <v>391</v>
      </c>
      <c r="C19" s="26" t="s">
        <v>2190</v>
      </c>
      <c r="D19" s="26" t="s">
        <v>2192</v>
      </c>
      <c r="E19" s="26" t="s">
        <v>2193</v>
      </c>
      <c r="F19" s="27">
        <v>1.1271568895386249E-3</v>
      </c>
      <c r="G19" s="27">
        <v>1.0218234938247923E-3</v>
      </c>
      <c r="H19" s="27">
        <v>1.4373824340647254E-3</v>
      </c>
      <c r="I19" s="27">
        <v>1.2943871706758306E-3</v>
      </c>
      <c r="J19" s="27">
        <v>1.2565014805752327E-3</v>
      </c>
      <c r="K19" s="27">
        <v>1.1581927929144181E-3</v>
      </c>
      <c r="L19" s="27">
        <v>1.0405299701602079E-3</v>
      </c>
      <c r="M19" s="27">
        <v>9.8843325929948503E-4</v>
      </c>
      <c r="N19" s="27">
        <v>1.0310578568105042E-3</v>
      </c>
      <c r="O19" s="27">
        <v>1.1153692768013854E-3</v>
      </c>
      <c r="P19" s="28">
        <f t="shared" si="0"/>
        <v>1.0275346792126667</v>
      </c>
      <c r="Q19" s="28">
        <f t="shared" si="0"/>
        <v>1.0183069546242232</v>
      </c>
      <c r="R19" s="28">
        <f t="shared" si="0"/>
        <v>0.687661986034105</v>
      </c>
      <c r="S19" s="28">
        <f t="shared" si="0"/>
        <v>0.79656062742970801</v>
      </c>
      <c r="T19" s="28">
        <f t="shared" si="0"/>
        <v>0.88767844212229952</v>
      </c>
      <c r="U19" s="28">
        <f t="shared" si="1"/>
        <v>0.88354853788460053</v>
      </c>
      <c r="V19" s="28">
        <f t="shared" si="4"/>
        <v>0.14564282821933994</v>
      </c>
      <c r="W19" s="27">
        <f t="shared" si="5"/>
        <v>0.14956190944011175</v>
      </c>
      <c r="X19" s="27">
        <f t="shared" si="2"/>
        <v>-5.3769587462904396E-2</v>
      </c>
      <c r="Y19" s="27">
        <f t="shared" si="3"/>
        <v>0.82517899889351665</v>
      </c>
      <c r="AM19" s="85" t="s">
        <v>536</v>
      </c>
      <c r="AN19" s="89" t="s">
        <v>537</v>
      </c>
      <c r="AO19" s="89" t="s">
        <v>2622</v>
      </c>
      <c r="AP19" s="89" t="s">
        <v>2624</v>
      </c>
      <c r="AQ19" s="90" t="s">
        <v>2625</v>
      </c>
      <c r="AT19" s="65">
        <v>5.9</v>
      </c>
      <c r="AU19" s="66">
        <v>8.3000000000000007</v>
      </c>
      <c r="AV19" s="66">
        <v>5</v>
      </c>
      <c r="AW19" s="66">
        <v>4.5999999999999996</v>
      </c>
      <c r="AX19" s="66">
        <v>2.2000000000000002</v>
      </c>
      <c r="AY19" s="66">
        <v>7.9</v>
      </c>
      <c r="AZ19" s="66">
        <v>5.7</v>
      </c>
      <c r="BA19" s="66">
        <v>8.5</v>
      </c>
      <c r="BB19" s="66">
        <v>8.6999999999999993</v>
      </c>
      <c r="BC19" s="66">
        <v>7.8</v>
      </c>
      <c r="BD19" s="67">
        <f t="shared" si="10"/>
        <v>1.3389830508474576</v>
      </c>
      <c r="BE19" s="67">
        <f t="shared" si="6"/>
        <v>0.68674698795180722</v>
      </c>
      <c r="BF19" s="67">
        <f t="shared" si="6"/>
        <v>1.7</v>
      </c>
      <c r="BG19" s="67">
        <f t="shared" si="6"/>
        <v>1.8913043478260869</v>
      </c>
      <c r="BH19" s="67">
        <f t="shared" si="6"/>
        <v>3.545454545454545</v>
      </c>
      <c r="BI19" s="68">
        <f t="shared" si="11"/>
        <v>1.832497786415979</v>
      </c>
      <c r="BJ19" s="68">
        <f t="shared" si="12"/>
        <v>0.47494928254554103</v>
      </c>
      <c r="BK19" s="69">
        <f>TTEST(AT19:AX19,AY19:BC19,2,1)</f>
        <v>0.14712814380394731</v>
      </c>
      <c r="BL19" s="28"/>
      <c r="BM19" s="73">
        <v>197494</v>
      </c>
      <c r="BN19" s="74">
        <v>194220.2</v>
      </c>
      <c r="BO19" s="74">
        <v>198168.1</v>
      </c>
      <c r="BP19" s="74">
        <v>200809.1</v>
      </c>
      <c r="BQ19" s="74">
        <v>200068.1</v>
      </c>
      <c r="BR19" s="74">
        <v>215273</v>
      </c>
      <c r="BS19" s="74">
        <v>185600.4</v>
      </c>
      <c r="BT19" s="74">
        <v>201808.6</v>
      </c>
      <c r="BU19" s="74">
        <v>201052.2</v>
      </c>
      <c r="BV19" s="74">
        <v>202670.7</v>
      </c>
      <c r="BW19" s="67">
        <f t="shared" si="13"/>
        <v>1.0900229880401431</v>
      </c>
      <c r="BX19" s="67">
        <f t="shared" si="7"/>
        <v>0.9556184166219579</v>
      </c>
      <c r="BY19" s="67">
        <f t="shared" si="7"/>
        <v>1.0183707670407094</v>
      </c>
      <c r="BZ19" s="67">
        <f t="shared" si="7"/>
        <v>1.0012106025075558</v>
      </c>
      <c r="CA19" s="67">
        <f t="shared" si="7"/>
        <v>1.0130085705817169</v>
      </c>
      <c r="CB19" s="68">
        <f t="shared" si="14"/>
        <v>1.0156462689584165</v>
      </c>
      <c r="CC19" s="68">
        <f t="shared" si="15"/>
        <v>2.1631005762443312E-2</v>
      </c>
      <c r="CD19" s="69">
        <f>TTEST(BM19:BQ19,BR19:BV19,2,1)</f>
        <v>0.50257315768885258</v>
      </c>
      <c r="CF19" s="76">
        <f t="shared" si="19"/>
        <v>2.9874325295958361E-5</v>
      </c>
      <c r="CG19" s="68">
        <f t="shared" si="19"/>
        <v>4.2734998728247626E-5</v>
      </c>
      <c r="CH19" s="68">
        <f t="shared" si="19"/>
        <v>2.5231104299834333E-5</v>
      </c>
      <c r="CI19" s="68">
        <f t="shared" si="19"/>
        <v>2.2907328402945879E-5</v>
      </c>
      <c r="CJ19" s="68">
        <f t="shared" si="19"/>
        <v>1.0996255774908644E-5</v>
      </c>
      <c r="CK19" s="68">
        <f t="shared" si="19"/>
        <v>3.669758864325763E-5</v>
      </c>
      <c r="CL19" s="68">
        <f>AZ19/BS19</f>
        <v>3.0711140708748477E-5</v>
      </c>
      <c r="CM19" s="68">
        <f t="shared" si="19"/>
        <v>4.2119116826537621E-5</v>
      </c>
      <c r="CN19" s="68">
        <f t="shared" si="19"/>
        <v>4.3272344197178634E-5</v>
      </c>
      <c r="CO19" s="68">
        <f t="shared" si="19"/>
        <v>3.8486076181707566E-5</v>
      </c>
      <c r="CP19" s="67">
        <f t="shared" si="16"/>
        <v>1.2283989104256816</v>
      </c>
      <c r="CQ19" s="67">
        <f t="shared" si="9"/>
        <v>0.71864143261220137</v>
      </c>
      <c r="CR19" s="67">
        <f t="shared" si="9"/>
        <v>1.6693330710385981</v>
      </c>
      <c r="CS19" s="67">
        <f t="shared" si="9"/>
        <v>1.8890174985055794</v>
      </c>
      <c r="CT19" s="67">
        <f t="shared" si="9"/>
        <v>3.4999255173315849</v>
      </c>
      <c r="CU19" s="68">
        <f t="shared" si="17"/>
        <v>1.8010632859827289</v>
      </c>
      <c r="CV19" s="68">
        <f t="shared" si="18"/>
        <v>0.46961703705357555</v>
      </c>
      <c r="CW19" s="69">
        <f>TTEST(CF19:CJ19,CK19:CO19,2,1)</f>
        <v>0.15699354236192123</v>
      </c>
    </row>
    <row r="20" spans="1:101" ht="11.25" customHeight="1" x14ac:dyDescent="0.2">
      <c r="A20" s="26" t="s">
        <v>186</v>
      </c>
      <c r="B20" s="26" t="s">
        <v>187</v>
      </c>
      <c r="C20" s="26" t="s">
        <v>1437</v>
      </c>
      <c r="D20" s="26" t="s">
        <v>1439</v>
      </c>
      <c r="E20" s="26" t="s">
        <v>1440</v>
      </c>
      <c r="F20" s="27">
        <v>1.1709960913260146E-3</v>
      </c>
      <c r="G20" s="27">
        <v>1.1463619012150273E-3</v>
      </c>
      <c r="H20" s="27">
        <v>1.3249810964738853E-3</v>
      </c>
      <c r="I20" s="27">
        <v>1.2234893247424618E-3</v>
      </c>
      <c r="J20" s="27">
        <v>1.452156947632038E-3</v>
      </c>
      <c r="K20" s="27">
        <v>1.1034594642977021E-3</v>
      </c>
      <c r="L20" s="27">
        <v>1.2207988154458447E-3</v>
      </c>
      <c r="M20" s="27">
        <v>9.1915832834164955E-4</v>
      </c>
      <c r="N20" s="27">
        <v>1.1962020950415588E-3</v>
      </c>
      <c r="O20" s="27">
        <v>1.0756663620572989E-3</v>
      </c>
      <c r="P20" s="28">
        <f t="shared" si="0"/>
        <v>0.94232548893324208</v>
      </c>
      <c r="Q20" s="28">
        <f t="shared" si="0"/>
        <v>1.0649331717600887</v>
      </c>
      <c r="R20" s="28">
        <f t="shared" si="0"/>
        <v>0.69371429583996758</v>
      </c>
      <c r="S20" s="28">
        <f t="shared" si="0"/>
        <v>0.97769720654763637</v>
      </c>
      <c r="T20" s="28">
        <f t="shared" si="0"/>
        <v>0.74073698701186264</v>
      </c>
      <c r="U20" s="28">
        <f t="shared" si="1"/>
        <v>0.88388143001855946</v>
      </c>
      <c r="V20" s="28">
        <f t="shared" si="4"/>
        <v>0.1594135436696128</v>
      </c>
      <c r="W20" s="27">
        <f t="shared" si="5"/>
        <v>0.17346949538865744</v>
      </c>
      <c r="X20" s="27">
        <f t="shared" si="2"/>
        <v>-5.3605990351638412E-2</v>
      </c>
      <c r="Y20" s="27">
        <f t="shared" si="3"/>
        <v>0.76077688484509276</v>
      </c>
    </row>
    <row r="21" spans="1:101" ht="11.25" customHeight="1" x14ac:dyDescent="0.2">
      <c r="A21" s="26" t="s">
        <v>578</v>
      </c>
      <c r="B21" s="26" t="s">
        <v>579</v>
      </c>
      <c r="C21" s="26" t="s">
        <v>2747</v>
      </c>
      <c r="D21" s="26" t="s">
        <v>2749</v>
      </c>
      <c r="E21" s="26" t="s">
        <v>2750</v>
      </c>
      <c r="F21" s="27">
        <v>1.1442845973932577E-4</v>
      </c>
      <c r="G21" s="27">
        <v>1.0022008087780693E-4</v>
      </c>
      <c r="H21" s="27">
        <v>1.3216292176678628E-4</v>
      </c>
      <c r="I21" s="27">
        <v>1.1549282085214027E-4</v>
      </c>
      <c r="J21" s="27">
        <v>1.3427361151559526E-4</v>
      </c>
      <c r="K21" s="27">
        <v>8.6516221227243891E-5</v>
      </c>
      <c r="L21" s="27">
        <v>1.1460504794945381E-4</v>
      </c>
      <c r="M21" s="27">
        <v>1.2178016505561657E-4</v>
      </c>
      <c r="N21" s="27">
        <v>1.0424802306205922E-4</v>
      </c>
      <c r="O21" s="27">
        <v>9.3558851116209074E-5</v>
      </c>
      <c r="P21" s="28">
        <f t="shared" si="0"/>
        <v>0.75607258390379917</v>
      </c>
      <c r="Q21" s="28">
        <f t="shared" si="0"/>
        <v>1.1435337803128067</v>
      </c>
      <c r="R21" s="28">
        <f t="shared" si="0"/>
        <v>0.92143971567539151</v>
      </c>
      <c r="S21" s="28">
        <f t="shared" si="0"/>
        <v>0.90263639153400532</v>
      </c>
      <c r="T21" s="28">
        <f t="shared" si="0"/>
        <v>0.69677764722476865</v>
      </c>
      <c r="U21" s="28">
        <f t="shared" si="1"/>
        <v>0.88409202373015428</v>
      </c>
      <c r="V21" s="28">
        <f t="shared" si="4"/>
        <v>0.17358313667276845</v>
      </c>
      <c r="W21" s="27">
        <f t="shared" si="5"/>
        <v>0.17779417156109981</v>
      </c>
      <c r="X21" s="27">
        <f t="shared" si="2"/>
        <v>-5.3502527613430675E-2</v>
      </c>
      <c r="Y21" s="27">
        <f t="shared" si="3"/>
        <v>0.75008248015062962</v>
      </c>
    </row>
    <row r="22" spans="1:101" ht="11.25" customHeight="1" x14ac:dyDescent="0.2">
      <c r="A22" s="26" t="s">
        <v>458</v>
      </c>
      <c r="B22" s="26" t="s">
        <v>459</v>
      </c>
      <c r="C22" s="26" t="s">
        <v>2393</v>
      </c>
      <c r="D22" s="26" t="s">
        <v>2395</v>
      </c>
      <c r="E22" s="26" t="s">
        <v>2396</v>
      </c>
      <c r="F22" s="27">
        <v>6.7890843042572981E-3</v>
      </c>
      <c r="G22" s="27">
        <v>6.2526368169967868E-3</v>
      </c>
      <c r="H22" s="27">
        <v>6.9179389312977102E-3</v>
      </c>
      <c r="I22" s="27">
        <v>6.2982283227962215E-3</v>
      </c>
      <c r="J22" s="27">
        <v>7.1037091599146056E-3</v>
      </c>
      <c r="K22" s="27">
        <v>5.8886261417906991E-3</v>
      </c>
      <c r="L22" s="27">
        <v>6.2182226147566421E-3</v>
      </c>
      <c r="M22" s="27">
        <v>5.7790186008570867E-3</v>
      </c>
      <c r="N22" s="27">
        <v>6.1733687730429572E-3</v>
      </c>
      <c r="O22" s="27">
        <v>5.327080463956837E-3</v>
      </c>
      <c r="P22" s="28">
        <f t="shared" si="0"/>
        <v>0.86736677258493611</v>
      </c>
      <c r="Q22" s="28">
        <f t="shared" si="0"/>
        <v>0.99449604970712591</v>
      </c>
      <c r="R22" s="28">
        <f t="shared" si="0"/>
        <v>0.83536710257906577</v>
      </c>
      <c r="S22" s="28">
        <f t="shared" si="0"/>
        <v>0.98017544881608376</v>
      </c>
      <c r="T22" s="28">
        <f t="shared" si="0"/>
        <v>0.74990126200787122</v>
      </c>
      <c r="U22" s="28">
        <f t="shared" si="1"/>
        <v>0.8854613271390166</v>
      </c>
      <c r="V22" s="28">
        <f t="shared" si="4"/>
        <v>0.10255816772409741</v>
      </c>
      <c r="W22" s="27">
        <f t="shared" si="5"/>
        <v>7.1080806497358498E-2</v>
      </c>
      <c r="X22" s="27">
        <f t="shared" si="2"/>
        <v>-5.2830402036743412E-2</v>
      </c>
      <c r="Y22" s="27">
        <f t="shared" si="3"/>
        <v>1.1482476532448254</v>
      </c>
    </row>
    <row r="23" spans="1:101" ht="11.25" customHeight="1" thickBot="1" x14ac:dyDescent="0.25">
      <c r="A23" s="26" t="s">
        <v>256</v>
      </c>
      <c r="B23" s="26" t="s">
        <v>257</v>
      </c>
      <c r="C23" s="26" t="s">
        <v>1754</v>
      </c>
      <c r="D23" s="26" t="s">
        <v>1756</v>
      </c>
      <c r="E23" s="26" t="s">
        <v>1757</v>
      </c>
      <c r="F23" s="27">
        <v>9.0137734642877887E-2</v>
      </c>
      <c r="G23" s="27">
        <v>7.4819337154248683E-2</v>
      </c>
      <c r="H23" s="27">
        <v>0.10634186332493997</v>
      </c>
      <c r="I23" s="27">
        <v>9.698378636146876E-2</v>
      </c>
      <c r="J23" s="27">
        <v>0.10631584878021295</v>
      </c>
      <c r="K23" s="27">
        <v>9.7690001763357431E-2</v>
      </c>
      <c r="L23" s="27">
        <v>8.0195023537323468E-2</v>
      </c>
      <c r="M23" s="27">
        <v>6.8036853295535077E-2</v>
      </c>
      <c r="N23" s="27">
        <v>8.7880002290032636E-2</v>
      </c>
      <c r="O23" s="27">
        <v>7.8185434854680075E-2</v>
      </c>
      <c r="P23" s="28">
        <f t="shared" si="0"/>
        <v>1.0837858545081183</v>
      </c>
      <c r="Q23" s="28">
        <f t="shared" si="0"/>
        <v>1.0718488907752843</v>
      </c>
      <c r="R23" s="28">
        <f t="shared" si="0"/>
        <v>0.63979369148009502</v>
      </c>
      <c r="S23" s="28">
        <f t="shared" si="0"/>
        <v>0.9061308656530962</v>
      </c>
      <c r="T23" s="28">
        <f t="shared" si="0"/>
        <v>0.7354071453289438</v>
      </c>
      <c r="U23" s="28">
        <f t="shared" si="1"/>
        <v>0.88739328954910746</v>
      </c>
      <c r="V23" s="28">
        <f t="shared" si="4"/>
        <v>0.19833705790395736</v>
      </c>
      <c r="W23" s="27">
        <f t="shared" si="5"/>
        <v>0.23929603070063946</v>
      </c>
      <c r="X23" s="27">
        <f t="shared" si="2"/>
        <v>-5.1883859733519215E-2</v>
      </c>
      <c r="Y23" s="27">
        <f t="shared" si="3"/>
        <v>0.62106450514379741</v>
      </c>
    </row>
    <row r="24" spans="1:101" ht="11.25" customHeight="1" x14ac:dyDescent="0.2">
      <c r="A24" s="26" t="s">
        <v>108</v>
      </c>
      <c r="B24" s="26" t="s">
        <v>109</v>
      </c>
      <c r="C24" s="26" t="s">
        <v>1187</v>
      </c>
      <c r="D24" s="26" t="s">
        <v>1189</v>
      </c>
      <c r="E24" s="26" t="s">
        <v>1190</v>
      </c>
      <c r="F24" s="27">
        <v>1.519604765417759E-3</v>
      </c>
      <c r="G24" s="27">
        <v>1.5404031617802885E-3</v>
      </c>
      <c r="H24" s="27">
        <v>1.4868098855267482E-3</v>
      </c>
      <c r="I24" s="27">
        <v>1.4887517122223991E-3</v>
      </c>
      <c r="J24" s="27">
        <v>1.5083611566306025E-3</v>
      </c>
      <c r="K24" s="27">
        <v>1.3045957848437308E-3</v>
      </c>
      <c r="L24" s="27">
        <v>1.3743018640020794E-3</v>
      </c>
      <c r="M24" s="27">
        <v>1.3388077989638641E-3</v>
      </c>
      <c r="N24" s="27">
        <v>1.3298759698320698E-3</v>
      </c>
      <c r="O24" s="27">
        <v>1.3582210855789228E-3</v>
      </c>
      <c r="P24" s="28">
        <f t="shared" si="0"/>
        <v>0.85850993266994691</v>
      </c>
      <c r="Q24" s="28">
        <f t="shared" si="0"/>
        <v>0.89217024354439711</v>
      </c>
      <c r="R24" s="28">
        <f t="shared" si="0"/>
        <v>0.9004566165428407</v>
      </c>
      <c r="S24" s="28">
        <f t="shared" si="0"/>
        <v>0.89328257956918777</v>
      </c>
      <c r="T24" s="28">
        <f t="shared" si="0"/>
        <v>0.90046145752847107</v>
      </c>
      <c r="U24" s="28">
        <f t="shared" si="1"/>
        <v>0.88897616597096873</v>
      </c>
      <c r="V24" s="28">
        <f t="shared" si="4"/>
        <v>1.7468910732143014E-2</v>
      </c>
      <c r="W24" s="27">
        <f t="shared" si="5"/>
        <v>1.6668565693599656E-4</v>
      </c>
      <c r="X24" s="27">
        <f t="shared" si="2"/>
        <v>-5.1109882591143907E-2</v>
      </c>
      <c r="Y24" s="27">
        <f t="shared" si="3"/>
        <v>3.778101768987506</v>
      </c>
      <c r="AM24" s="78" t="s">
        <v>3796</v>
      </c>
      <c r="AN24" s="54"/>
      <c r="AO24" s="54"/>
      <c r="AP24" s="54"/>
      <c r="AQ24" s="54"/>
      <c r="AR24" s="54"/>
      <c r="AS24" s="54"/>
      <c r="AT24" s="55"/>
    </row>
    <row r="25" spans="1:101" ht="11.25" customHeight="1" x14ac:dyDescent="0.2">
      <c r="A25" s="26" t="s">
        <v>242</v>
      </c>
      <c r="B25" s="26" t="s">
        <v>243</v>
      </c>
      <c r="C25" s="26" t="s">
        <v>1690</v>
      </c>
      <c r="D25" s="26" t="s">
        <v>1691</v>
      </c>
      <c r="E25" s="26" t="s">
        <v>1692</v>
      </c>
      <c r="F25" s="27">
        <v>2.8812426925004173E-2</v>
      </c>
      <c r="G25" s="27">
        <v>2.4218650066089625E-2</v>
      </c>
      <c r="H25" s="27">
        <v>2.022176536011594E-2</v>
      </c>
      <c r="I25" s="27">
        <v>2.513647844862707E-2</v>
      </c>
      <c r="J25" s="27">
        <v>2.0866476747197455E-2</v>
      </c>
      <c r="K25" s="27">
        <v>2.3067255847893948E-2</v>
      </c>
      <c r="L25" s="27">
        <v>2.151583534355303E-2</v>
      </c>
      <c r="M25" s="27">
        <v>1.9163326653306615E-2</v>
      </c>
      <c r="N25" s="27">
        <v>2.4233432245301684E-2</v>
      </c>
      <c r="O25" s="27">
        <v>1.8120900382237744E-2</v>
      </c>
      <c r="P25" s="28">
        <f t="shared" si="0"/>
        <v>0.80060093194980342</v>
      </c>
      <c r="Q25" s="28">
        <f t="shared" si="0"/>
        <v>0.88839944773300927</v>
      </c>
      <c r="R25" s="28">
        <f t="shared" si="0"/>
        <v>0.94765844188376758</v>
      </c>
      <c r="S25" s="28">
        <f t="shared" si="0"/>
        <v>0.96407427535360635</v>
      </c>
      <c r="T25" s="28">
        <f t="shared" si="0"/>
        <v>0.86842166033954604</v>
      </c>
      <c r="U25" s="28">
        <f t="shared" si="1"/>
        <v>0.89383095145194658</v>
      </c>
      <c r="V25" s="28">
        <f t="shared" si="4"/>
        <v>6.5571512722360642E-2</v>
      </c>
      <c r="W25" s="27">
        <f t="shared" si="5"/>
        <v>3.9146009266274394E-2</v>
      </c>
      <c r="X25" s="27">
        <f t="shared" si="2"/>
        <v>-4.8744610727293157E-2</v>
      </c>
      <c r="Y25" s="27">
        <f t="shared" si="3"/>
        <v>1.407312505431729</v>
      </c>
      <c r="AM25" s="79"/>
      <c r="AN25" s="80"/>
      <c r="AO25" s="80"/>
      <c r="AP25" s="80"/>
      <c r="AQ25" s="80"/>
      <c r="AR25" s="80"/>
      <c r="AS25" s="80"/>
      <c r="AT25" s="81"/>
    </row>
    <row r="26" spans="1:101" ht="11.25" customHeight="1" x14ac:dyDescent="0.2">
      <c r="A26" s="26" t="s">
        <v>782</v>
      </c>
      <c r="B26" s="26" t="s">
        <v>783</v>
      </c>
      <c r="C26" s="26" t="s">
        <v>3341</v>
      </c>
      <c r="D26" s="26" t="s">
        <v>3342</v>
      </c>
      <c r="E26" s="26" t="s">
        <v>3343</v>
      </c>
      <c r="F26" s="27">
        <v>4.7289164310712305E-3</v>
      </c>
      <c r="G26" s="27">
        <v>4.5491259827795836E-3</v>
      </c>
      <c r="H26" s="27">
        <v>4.6178509347706651E-3</v>
      </c>
      <c r="I26" s="27">
        <v>4.6314949700147091E-3</v>
      </c>
      <c r="J26" s="27">
        <v>3.8729796482724916E-3</v>
      </c>
      <c r="K26" s="27">
        <v>4.1565454273554368E-3</v>
      </c>
      <c r="L26" s="27">
        <v>4.0597951242753909E-3</v>
      </c>
      <c r="M26" s="27">
        <v>3.8348597478335866E-3</v>
      </c>
      <c r="N26" s="27">
        <v>3.8961745486197782E-3</v>
      </c>
      <c r="O26" s="27">
        <v>4.0627842989799977E-3</v>
      </c>
      <c r="P26" s="28">
        <f t="shared" si="0"/>
        <v>0.87896360359530912</v>
      </c>
      <c r="Q26" s="28">
        <f t="shared" si="0"/>
        <v>0.89243409385527628</v>
      </c>
      <c r="R26" s="28">
        <f t="shared" si="0"/>
        <v>0.83044251579420814</v>
      </c>
      <c r="S26" s="28">
        <f t="shared" si="0"/>
        <v>0.84123475764185152</v>
      </c>
      <c r="T26" s="28">
        <f t="shared" si="0"/>
        <v>1.0490073968739202</v>
      </c>
      <c r="U26" s="28">
        <f t="shared" si="1"/>
        <v>0.89841647355211296</v>
      </c>
      <c r="V26" s="28">
        <f t="shared" si="4"/>
        <v>8.8008574541096771E-2</v>
      </c>
      <c r="W26" s="27">
        <f t="shared" si="5"/>
        <v>5.2561206655363506E-2</v>
      </c>
      <c r="X26" s="27">
        <f t="shared" si="2"/>
        <v>-4.6522293359257172E-2</v>
      </c>
      <c r="Y26" s="27">
        <f t="shared" si="3"/>
        <v>1.2793346731714377</v>
      </c>
      <c r="AM26" s="82" t="s">
        <v>3773</v>
      </c>
      <c r="AN26" s="96" t="s">
        <v>3792</v>
      </c>
      <c r="AO26" s="96"/>
      <c r="AP26" s="96" t="s">
        <v>3793</v>
      </c>
      <c r="AQ26" s="96"/>
      <c r="AR26" s="96" t="s">
        <v>3794</v>
      </c>
      <c r="AS26" s="96"/>
      <c r="AT26" s="81" t="s">
        <v>4</v>
      </c>
    </row>
    <row r="27" spans="1:101" ht="11.25" customHeight="1" x14ac:dyDescent="0.2">
      <c r="A27" s="26" t="s">
        <v>236</v>
      </c>
      <c r="B27" s="26" t="s">
        <v>237</v>
      </c>
      <c r="C27" s="26" t="s">
        <v>1633</v>
      </c>
      <c r="D27" s="26" t="s">
        <v>1635</v>
      </c>
      <c r="E27" s="26" t="s">
        <v>1636</v>
      </c>
      <c r="F27" s="27">
        <v>3.7541084634346751E-2</v>
      </c>
      <c r="G27" s="27">
        <v>3.7825810553083282E-2</v>
      </c>
      <c r="H27" s="27">
        <v>4.1357515801044249E-2</v>
      </c>
      <c r="I27" s="27">
        <v>4.2390731964191686E-2</v>
      </c>
      <c r="J27" s="27">
        <v>5.0996727164534364E-2</v>
      </c>
      <c r="K27" s="27">
        <v>3.6375362786197997E-2</v>
      </c>
      <c r="L27" s="27">
        <v>3.3844081495201211E-2</v>
      </c>
      <c r="M27" s="27">
        <v>3.8835458916997696E-2</v>
      </c>
      <c r="N27" s="27">
        <v>3.312351666494686E-2</v>
      </c>
      <c r="O27" s="27">
        <v>4.6489310657354586E-2</v>
      </c>
      <c r="P27" s="28">
        <f t="shared" si="0"/>
        <v>0.96894810420362165</v>
      </c>
      <c r="Q27" s="28">
        <f t="shared" si="0"/>
        <v>0.8947351292764959</v>
      </c>
      <c r="R27" s="28">
        <f t="shared" si="0"/>
        <v>0.9390181727505289</v>
      </c>
      <c r="S27" s="28">
        <f t="shared" si="0"/>
        <v>0.78138581548737984</v>
      </c>
      <c r="T27" s="28">
        <f t="shared" si="0"/>
        <v>0.91161361213167313</v>
      </c>
      <c r="U27" s="28">
        <f t="shared" si="1"/>
        <v>0.89914016676993991</v>
      </c>
      <c r="V27" s="28">
        <f t="shared" si="4"/>
        <v>7.1596930678312021E-2</v>
      </c>
      <c r="W27" s="27">
        <f t="shared" si="5"/>
        <v>3.5540600982504847E-2</v>
      </c>
      <c r="X27" s="27">
        <f t="shared" si="2"/>
        <v>-4.6172600914497632E-2</v>
      </c>
      <c r="Y27" s="27">
        <f t="shared" si="3"/>
        <v>1.4492752326596197</v>
      </c>
      <c r="AM27" s="83" t="s">
        <v>3774</v>
      </c>
      <c r="AN27" s="80"/>
      <c r="AO27" s="80"/>
      <c r="AP27" s="80"/>
      <c r="AQ27" s="80"/>
      <c r="AR27" s="80"/>
      <c r="AS27" s="80"/>
      <c r="AT27" s="81"/>
    </row>
    <row r="28" spans="1:101" ht="11.25" customHeight="1" x14ac:dyDescent="0.2">
      <c r="A28" s="26" t="s">
        <v>266</v>
      </c>
      <c r="B28" s="26" t="s">
        <v>267</v>
      </c>
      <c r="C28" s="26" t="s">
        <v>1799</v>
      </c>
      <c r="D28" s="26" t="s">
        <v>1801</v>
      </c>
      <c r="E28" s="26" t="s">
        <v>1802</v>
      </c>
      <c r="F28" s="27">
        <v>8.867998605280714E-4</v>
      </c>
      <c r="G28" s="27">
        <v>8.004139651565772E-4</v>
      </c>
      <c r="H28" s="27">
        <v>1.0797004701921401E-3</v>
      </c>
      <c r="I28" s="27">
        <v>9.0152530625594164E-4</v>
      </c>
      <c r="J28" s="27">
        <v>9.0727503670009341E-4</v>
      </c>
      <c r="K28" s="27">
        <v>8.3412916559613096E-4</v>
      </c>
      <c r="L28" s="27">
        <v>7.9463238882244872E-4</v>
      </c>
      <c r="M28" s="27">
        <v>7.4215391247344192E-4</v>
      </c>
      <c r="N28" s="27">
        <v>7.6962690639726045E-4</v>
      </c>
      <c r="O28" s="27">
        <v>9.2916345802409792E-4</v>
      </c>
      <c r="P28" s="28">
        <f t="shared" si="0"/>
        <v>0.94060588270663903</v>
      </c>
      <c r="Q28" s="28">
        <f t="shared" si="0"/>
        <v>0.99277676729066378</v>
      </c>
      <c r="R28" s="28">
        <f t="shared" si="0"/>
        <v>0.68737018549354767</v>
      </c>
      <c r="S28" s="28">
        <f t="shared" si="0"/>
        <v>0.85369417924998836</v>
      </c>
      <c r="T28" s="28">
        <f t="shared" si="0"/>
        <v>1.0241254530749753</v>
      </c>
      <c r="U28" s="28">
        <f t="shared" si="1"/>
        <v>0.8997144935631628</v>
      </c>
      <c r="V28" s="28">
        <f t="shared" si="4"/>
        <v>0.13510991251858015</v>
      </c>
      <c r="W28" s="27">
        <f t="shared" si="5"/>
        <v>0.1921662175671969</v>
      </c>
      <c r="X28" s="27">
        <f t="shared" si="2"/>
        <v>-4.58952833845368E-2</v>
      </c>
      <c r="Y28" s="27">
        <f t="shared" si="3"/>
        <v>0.71632295804982637</v>
      </c>
      <c r="AM28" s="79" t="s">
        <v>3775</v>
      </c>
      <c r="AN28" s="61">
        <f>BI7</f>
        <v>0.68387067675358859</v>
      </c>
      <c r="AO28" s="61">
        <f>BJ7</f>
        <v>0.12997293984742209</v>
      </c>
      <c r="AP28" s="61">
        <f>CB7</f>
        <v>0.92883076192007741</v>
      </c>
      <c r="AQ28" s="61">
        <f>CC7</f>
        <v>6.4172547982790054E-2</v>
      </c>
      <c r="AR28" s="61">
        <f>CU7</f>
        <v>0.71571274686940267</v>
      </c>
      <c r="AS28" s="61">
        <f>CV7</f>
        <v>9.2326548402239486E-2</v>
      </c>
      <c r="AT28" s="84">
        <f>CW7</f>
        <v>4.3002224305794708E-2</v>
      </c>
    </row>
    <row r="29" spans="1:101" ht="11.25" customHeight="1" x14ac:dyDescent="0.2">
      <c r="A29" s="26" t="s">
        <v>678</v>
      </c>
      <c r="B29" s="26" t="s">
        <v>679</v>
      </c>
      <c r="C29" s="26" t="s">
        <v>3084</v>
      </c>
      <c r="D29" s="26" t="s">
        <v>3086</v>
      </c>
      <c r="E29" s="26" t="s">
        <v>3087</v>
      </c>
      <c r="F29" s="27">
        <v>5.2972948921690825E-4</v>
      </c>
      <c r="G29" s="27">
        <v>5.0038687318436023E-4</v>
      </c>
      <c r="H29" s="27">
        <v>5.7238705310258672E-4</v>
      </c>
      <c r="I29" s="27">
        <v>5.1473273178528043E-4</v>
      </c>
      <c r="J29" s="27">
        <v>5.741787581661818E-4</v>
      </c>
      <c r="K29" s="27">
        <v>5.0957911842812518E-4</v>
      </c>
      <c r="L29" s="27">
        <v>4.7319443712064661E-4</v>
      </c>
      <c r="M29" s="27">
        <v>4.7122604817477866E-4</v>
      </c>
      <c r="N29" s="27">
        <v>4.6228566435241954E-4</v>
      </c>
      <c r="O29" s="27">
        <v>5.011084426380935E-4</v>
      </c>
      <c r="P29" s="28">
        <f t="shared" si="0"/>
        <v>0.96196101746464768</v>
      </c>
      <c r="Q29" s="28">
        <f t="shared" si="0"/>
        <v>0.94565717543574535</v>
      </c>
      <c r="R29" s="28">
        <f t="shared" si="0"/>
        <v>0.82326468710382006</v>
      </c>
      <c r="S29" s="28">
        <f t="shared" si="0"/>
        <v>0.89810815556462598</v>
      </c>
      <c r="T29" s="28">
        <f t="shared" si="0"/>
        <v>0.87273943090221406</v>
      </c>
      <c r="U29" s="28">
        <f t="shared" si="1"/>
        <v>0.90034609329421045</v>
      </c>
      <c r="V29" s="28">
        <f t="shared" si="4"/>
        <v>5.6031625889672282E-2</v>
      </c>
      <c r="W29" s="27">
        <f t="shared" si="5"/>
        <v>2.1325729441375559E-2</v>
      </c>
      <c r="X29" s="27">
        <f t="shared" si="2"/>
        <v>-4.5590515543692894E-2</v>
      </c>
      <c r="Y29" s="27">
        <f t="shared" si="3"/>
        <v>1.6710961049695221</v>
      </c>
      <c r="AM29" s="79" t="s">
        <v>3776</v>
      </c>
      <c r="AN29" s="61">
        <f t="shared" ref="AN29:AO32" si="20">BI8</f>
        <v>0.72116437598964112</v>
      </c>
      <c r="AO29" s="61">
        <f t="shared" si="20"/>
        <v>0.12476013756914532</v>
      </c>
      <c r="AP29" s="61">
        <f t="shared" ref="AP29:AQ32" si="21">CB8</f>
        <v>0.99841931941538919</v>
      </c>
      <c r="AQ29" s="61">
        <f t="shared" si="21"/>
        <v>1.1301173847783489E-2</v>
      </c>
      <c r="AR29" s="61">
        <f t="shared" ref="AR29:AT32" si="22">CU8</f>
        <v>0.72156451020956713</v>
      </c>
      <c r="AS29" s="61">
        <f t="shared" si="22"/>
        <v>0.12376261327019683</v>
      </c>
      <c r="AT29" s="84">
        <f t="shared" si="22"/>
        <v>9.5174412337086942E-2</v>
      </c>
    </row>
    <row r="30" spans="1:101" ht="11.25" customHeight="1" x14ac:dyDescent="0.2">
      <c r="A30" s="26" t="s">
        <v>254</v>
      </c>
      <c r="B30" s="26" t="s">
        <v>255</v>
      </c>
      <c r="C30" s="26" t="s">
        <v>1738</v>
      </c>
      <c r="D30" s="26" t="s">
        <v>1740</v>
      </c>
      <c r="E30" s="26" t="s">
        <v>1741</v>
      </c>
      <c r="F30" s="27">
        <v>0.38334858188472098</v>
      </c>
      <c r="G30" s="27">
        <v>0.41287188828172439</v>
      </c>
      <c r="H30" s="27">
        <v>0.44205495818399043</v>
      </c>
      <c r="I30" s="27">
        <v>0.40377608479629024</v>
      </c>
      <c r="J30" s="27">
        <v>0.39409722222222221</v>
      </c>
      <c r="K30" s="27">
        <v>0.36446392447741061</v>
      </c>
      <c r="L30" s="27">
        <v>0.40488215488215495</v>
      </c>
      <c r="M30" s="27">
        <v>0.32806595671590516</v>
      </c>
      <c r="N30" s="27">
        <v>0.3706270627062706</v>
      </c>
      <c r="O30" s="27">
        <v>0.35987800745509996</v>
      </c>
      <c r="P30" s="28">
        <f t="shared" si="0"/>
        <v>0.95073763592794691</v>
      </c>
      <c r="Q30" s="28">
        <f t="shared" si="0"/>
        <v>0.98064839572192519</v>
      </c>
      <c r="R30" s="28">
        <f t="shared" si="0"/>
        <v>0.74213839397625037</v>
      </c>
      <c r="S30" s="28">
        <f t="shared" si="0"/>
        <v>0.91790246292881927</v>
      </c>
      <c r="T30" s="28">
        <f t="shared" si="0"/>
        <v>0.91317062684642103</v>
      </c>
      <c r="U30" s="28">
        <f t="shared" si="1"/>
        <v>0.90091950308027258</v>
      </c>
      <c r="V30" s="28">
        <f t="shared" si="4"/>
        <v>9.2855390593851547E-2</v>
      </c>
      <c r="W30" s="27">
        <f t="shared" si="5"/>
        <v>9.0186814625905234E-2</v>
      </c>
      <c r="X30" s="27">
        <f t="shared" si="2"/>
        <v>-4.5314011384762182E-2</v>
      </c>
      <c r="Y30" s="27">
        <f t="shared" si="3"/>
        <v>1.0448569519679014</v>
      </c>
      <c r="AM30" s="79" t="s">
        <v>3777</v>
      </c>
      <c r="AN30" s="61">
        <f t="shared" si="20"/>
        <v>0.79441506894655878</v>
      </c>
      <c r="AO30" s="61">
        <f t="shared" si="20"/>
        <v>0.13545304534304606</v>
      </c>
      <c r="AP30" s="61">
        <f t="shared" si="21"/>
        <v>0.99746321273757188</v>
      </c>
      <c r="AQ30" s="61">
        <f t="shared" si="21"/>
        <v>1.9491178406281676E-2</v>
      </c>
      <c r="AR30" s="61">
        <f t="shared" si="22"/>
        <v>0.80147617424343021</v>
      </c>
      <c r="AS30" s="61">
        <f t="shared" si="22"/>
        <v>0.14279796007653187</v>
      </c>
      <c r="AT30" s="84">
        <f t="shared" si="22"/>
        <v>0.17377943243877822</v>
      </c>
    </row>
    <row r="31" spans="1:101" ht="11.25" customHeight="1" x14ac:dyDescent="0.2">
      <c r="A31" s="26" t="s">
        <v>812</v>
      </c>
      <c r="B31" s="26" t="s">
        <v>813</v>
      </c>
      <c r="C31" s="26" t="s">
        <v>3419</v>
      </c>
      <c r="D31" s="26" t="s">
        <v>3421</v>
      </c>
      <c r="E31" s="26" t="s">
        <v>3422</v>
      </c>
      <c r="F31" s="27">
        <v>6.9814502529510963E-2</v>
      </c>
      <c r="G31" s="27">
        <v>5.8060747663551404E-2</v>
      </c>
      <c r="H31" s="27">
        <v>5.2749060150375934E-2</v>
      </c>
      <c r="I31" s="27">
        <v>7.3758339510748713E-2</v>
      </c>
      <c r="J31" s="27">
        <v>5.418938466674085E-2</v>
      </c>
      <c r="K31" s="27">
        <v>6.5865264212371655E-2</v>
      </c>
      <c r="L31" s="27">
        <v>6.0457167271950434E-2</v>
      </c>
      <c r="M31" s="27">
        <v>4.1594753192958238E-2</v>
      </c>
      <c r="N31" s="27">
        <v>5.6301223423209409E-2</v>
      </c>
      <c r="O31" s="27">
        <v>5.3016241299303948E-2</v>
      </c>
      <c r="P31" s="28">
        <f t="shared" si="0"/>
        <v>0.943432407679623</v>
      </c>
      <c r="Q31" s="28">
        <f t="shared" si="0"/>
        <v>1.0412743497945587</v>
      </c>
      <c r="R31" s="28">
        <f t="shared" si="0"/>
        <v>0.78854017634401019</v>
      </c>
      <c r="S31" s="28">
        <f t="shared" si="0"/>
        <v>0.76332010450160281</v>
      </c>
      <c r="T31" s="28">
        <f t="shared" si="0"/>
        <v>0.97835104837134412</v>
      </c>
      <c r="U31" s="28">
        <f t="shared" si="1"/>
        <v>0.90298361733822774</v>
      </c>
      <c r="V31" s="28">
        <f t="shared" si="4"/>
        <v>0.12149473135529996</v>
      </c>
      <c r="W31" s="27">
        <f t="shared" si="5"/>
        <v>0.15436595778453902</v>
      </c>
      <c r="X31" s="27">
        <f t="shared" si="2"/>
        <v>-4.4320128938042748E-2</v>
      </c>
      <c r="Y31" s="27">
        <f t="shared" si="3"/>
        <v>0.81144846809612048</v>
      </c>
      <c r="AM31" s="79" t="s">
        <v>3778</v>
      </c>
      <c r="AN31" s="61">
        <f t="shared" si="20"/>
        <v>0.86737271722427001</v>
      </c>
      <c r="AO31" s="61">
        <f t="shared" si="20"/>
        <v>6.6749581685465867E-2</v>
      </c>
      <c r="AP31" s="61">
        <f t="shared" si="21"/>
        <v>1.0769055830341432</v>
      </c>
      <c r="AQ31" s="61">
        <f t="shared" si="21"/>
        <v>5.1895494683456854E-2</v>
      </c>
      <c r="AR31" s="61">
        <f t="shared" si="22"/>
        <v>0.82157380148986692</v>
      </c>
      <c r="AS31" s="61">
        <f t="shared" si="22"/>
        <v>9.727070003321478E-2</v>
      </c>
      <c r="AT31" s="84">
        <f t="shared" si="22"/>
        <v>0.13645917916279918</v>
      </c>
    </row>
    <row r="32" spans="1:101" ht="11.25" customHeight="1" x14ac:dyDescent="0.2">
      <c r="A32" s="26" t="s">
        <v>390</v>
      </c>
      <c r="B32" s="26" t="s">
        <v>391</v>
      </c>
      <c r="C32" s="26" t="s">
        <v>2190</v>
      </c>
      <c r="D32" s="26" t="s">
        <v>2192</v>
      </c>
      <c r="E32" s="26" t="s">
        <v>2193</v>
      </c>
      <c r="F32" s="27">
        <v>4.6899559403843175E-2</v>
      </c>
      <c r="G32" s="27">
        <v>4.3388765106018801E-2</v>
      </c>
      <c r="H32" s="27">
        <v>5.7697827680211915E-2</v>
      </c>
      <c r="I32" s="27">
        <v>5.5134593356242836E-2</v>
      </c>
      <c r="J32" s="27">
        <v>5.4332784346777518E-2</v>
      </c>
      <c r="K32" s="27">
        <v>4.8777680274839863E-2</v>
      </c>
      <c r="L32" s="27">
        <v>4.4960068757061593E-2</v>
      </c>
      <c r="M32" s="27">
        <v>4.2569956067988822E-2</v>
      </c>
      <c r="N32" s="27">
        <v>4.6771691583304423E-2</v>
      </c>
      <c r="O32" s="27">
        <v>4.6609497771038649E-2</v>
      </c>
      <c r="P32" s="28">
        <f t="shared" si="0"/>
        <v>1.0400455973333256</v>
      </c>
      <c r="Q32" s="28">
        <f t="shared" si="0"/>
        <v>1.0362145280512909</v>
      </c>
      <c r="R32" s="28">
        <f t="shared" si="0"/>
        <v>0.73780864513532873</v>
      </c>
      <c r="S32" s="28">
        <f t="shared" si="0"/>
        <v>0.84831842834311044</v>
      </c>
      <c r="T32" s="28">
        <f t="shared" si="0"/>
        <v>0.85785218503721061</v>
      </c>
      <c r="U32" s="28">
        <f t="shared" si="1"/>
        <v>0.90404787678005327</v>
      </c>
      <c r="V32" s="28">
        <f t="shared" si="4"/>
        <v>0.13118565013031483</v>
      </c>
      <c r="W32" s="27">
        <f t="shared" si="5"/>
        <v>0.16194575913745027</v>
      </c>
      <c r="X32" s="27">
        <f t="shared" si="2"/>
        <v>-4.3808569446308766E-2</v>
      </c>
      <c r="Y32" s="27">
        <f t="shared" si="3"/>
        <v>0.79063042034487541</v>
      </c>
      <c r="AM32" s="79" t="s">
        <v>3779</v>
      </c>
      <c r="AN32" s="61">
        <f t="shared" si="20"/>
        <v>0.89676678310977631</v>
      </c>
      <c r="AO32" s="61">
        <f t="shared" si="20"/>
        <v>7.0425598364434655E-2</v>
      </c>
      <c r="AP32" s="61">
        <f t="shared" si="21"/>
        <v>1.0892999243946246</v>
      </c>
      <c r="AQ32" s="61">
        <f t="shared" si="21"/>
        <v>9.8277606871511547E-2</v>
      </c>
      <c r="AR32" s="61">
        <f t="shared" si="22"/>
        <v>0.8423279063205229</v>
      </c>
      <c r="AS32" s="61">
        <f t="shared" si="22"/>
        <v>7.8386205402822762E-2</v>
      </c>
      <c r="AT32" s="84">
        <f t="shared" si="22"/>
        <v>0.12375838372464411</v>
      </c>
    </row>
    <row r="33" spans="1:46" ht="11.25" customHeight="1" x14ac:dyDescent="0.2">
      <c r="A33" s="26" t="s">
        <v>708</v>
      </c>
      <c r="B33" s="26" t="s">
        <v>709</v>
      </c>
      <c r="C33" s="26" t="s">
        <v>3159</v>
      </c>
      <c r="D33" s="26" t="s">
        <v>3164</v>
      </c>
      <c r="E33" s="26" t="s">
        <v>3162</v>
      </c>
      <c r="F33" s="27">
        <v>3.8639607338044349E-2</v>
      </c>
      <c r="G33" s="27">
        <v>3.6840753624541825E-2</v>
      </c>
      <c r="H33" s="27">
        <v>4.2085674408617546E-2</v>
      </c>
      <c r="I33" s="27">
        <v>3.8507167572911519E-2</v>
      </c>
      <c r="J33" s="27">
        <v>3.5211267605633804E-2</v>
      </c>
      <c r="K33" s="27">
        <v>3.7168615757349859E-2</v>
      </c>
      <c r="L33" s="27">
        <v>3.3206763991415297E-2</v>
      </c>
      <c r="M33" s="27">
        <v>3.0944185336168509E-2</v>
      </c>
      <c r="N33" s="27">
        <v>3.4805550342756848E-2</v>
      </c>
      <c r="O33" s="27">
        <v>3.5961440668597584E-2</v>
      </c>
      <c r="P33" s="28">
        <f t="shared" si="0"/>
        <v>0.96193047284809852</v>
      </c>
      <c r="Q33" s="28">
        <f t="shared" si="0"/>
        <v>0.9013595196731885</v>
      </c>
      <c r="R33" s="28">
        <f t="shared" si="0"/>
        <v>0.73526647180999705</v>
      </c>
      <c r="S33" s="28">
        <f t="shared" si="0"/>
        <v>0.90387199413860209</v>
      </c>
      <c r="T33" s="28">
        <f t="shared" si="0"/>
        <v>1.0213049149881714</v>
      </c>
      <c r="U33" s="28">
        <f t="shared" si="1"/>
        <v>0.90474667469161152</v>
      </c>
      <c r="V33" s="28">
        <f t="shared" si="4"/>
        <v>0.1067609329373517</v>
      </c>
      <c r="W33" s="27">
        <f t="shared" si="5"/>
        <v>0.1273991661820133</v>
      </c>
      <c r="X33" s="27">
        <f t="shared" si="2"/>
        <v>-4.3473004423949496E-2</v>
      </c>
      <c r="Y33" s="27">
        <f t="shared" si="3"/>
        <v>0.89483341441617514</v>
      </c>
      <c r="AM33" s="79"/>
      <c r="AN33" s="61"/>
      <c r="AO33" s="61"/>
      <c r="AP33" s="61"/>
      <c r="AQ33" s="61"/>
      <c r="AR33" s="61"/>
      <c r="AS33" s="61"/>
      <c r="AT33" s="84"/>
    </row>
    <row r="34" spans="1:46" ht="11.25" customHeight="1" x14ac:dyDescent="0.2">
      <c r="A34" s="26" t="s">
        <v>378</v>
      </c>
      <c r="B34" s="26" t="s">
        <v>379</v>
      </c>
      <c r="C34" s="26" t="s">
        <v>2151</v>
      </c>
      <c r="D34" s="26" t="s">
        <v>2153</v>
      </c>
      <c r="E34" s="26" t="s">
        <v>2154</v>
      </c>
      <c r="F34" s="27">
        <v>6.6101707503657869E-4</v>
      </c>
      <c r="G34" s="27">
        <v>9.5638050052360482E-4</v>
      </c>
      <c r="H34" s="27">
        <v>7.0548999486916362E-4</v>
      </c>
      <c r="I34" s="27">
        <v>8.6181697225050152E-4</v>
      </c>
      <c r="J34" s="27">
        <v>7.9824569451963034E-4</v>
      </c>
      <c r="K34" s="27">
        <v>6.1254130466512416E-4</v>
      </c>
      <c r="L34" s="27">
        <v>7.9609422413983745E-4</v>
      </c>
      <c r="M34" s="27">
        <v>8.8433194488945848E-4</v>
      </c>
      <c r="N34" s="27">
        <v>6.68302439424536E-4</v>
      </c>
      <c r="O34" s="27">
        <v>5.8914678632533809E-4</v>
      </c>
      <c r="P34" s="28">
        <f t="shared" si="0"/>
        <v>0.92666487417322463</v>
      </c>
      <c r="Q34" s="28">
        <f t="shared" si="0"/>
        <v>0.83240323668663996</v>
      </c>
      <c r="R34" s="28">
        <f t="shared" si="0"/>
        <v>1.2535003349742215</v>
      </c>
      <c r="S34" s="28">
        <f t="shared" si="0"/>
        <v>0.77545750541366998</v>
      </c>
      <c r="T34" s="28">
        <f t="shared" si="0"/>
        <v>0.73805194361853199</v>
      </c>
      <c r="U34" s="28">
        <f t="shared" si="1"/>
        <v>0.90521557897325755</v>
      </c>
      <c r="V34" s="28">
        <f t="shared" si="4"/>
        <v>0.20727084898472423</v>
      </c>
      <c r="W34" s="27">
        <f t="shared" si="5"/>
        <v>0.29603596354647782</v>
      </c>
      <c r="X34" s="27">
        <f t="shared" si="2"/>
        <v>-4.3247980342697785E-2</v>
      </c>
      <c r="Y34" s="27">
        <f t="shared" si="3"/>
        <v>0.52865552603216437</v>
      </c>
      <c r="AM34" s="83" t="s">
        <v>3780</v>
      </c>
      <c r="AN34" s="61"/>
      <c r="AO34" s="61"/>
      <c r="AP34" s="61"/>
      <c r="AQ34" s="61"/>
      <c r="AR34" s="61"/>
      <c r="AS34" s="61"/>
      <c r="AT34" s="84"/>
    </row>
    <row r="35" spans="1:46" ht="11.25" customHeight="1" x14ac:dyDescent="0.2">
      <c r="A35" s="26" t="s">
        <v>740</v>
      </c>
      <c r="B35" s="26" t="s">
        <v>741</v>
      </c>
      <c r="C35" s="26" t="s">
        <v>3249</v>
      </c>
      <c r="D35" s="26" t="s">
        <v>3251</v>
      </c>
      <c r="E35" s="26" t="s">
        <v>3252</v>
      </c>
      <c r="F35" s="27">
        <v>3.5858178887993551E-2</v>
      </c>
      <c r="G35" s="27">
        <v>2.8686597245549214E-2</v>
      </c>
      <c r="H35" s="27">
        <v>4.5533798283261803E-2</v>
      </c>
      <c r="I35" s="27">
        <v>3.9475600873998547E-2</v>
      </c>
      <c r="J35" s="27">
        <v>4.1757622702626576E-2</v>
      </c>
      <c r="K35" s="27">
        <v>3.2603538263404057E-2</v>
      </c>
      <c r="L35" s="27">
        <v>2.9936597163213279E-2</v>
      </c>
      <c r="M35" s="27">
        <v>3.3818082041432294E-2</v>
      </c>
      <c r="N35" s="27">
        <v>3.5496208817016706E-2</v>
      </c>
      <c r="O35" s="27">
        <v>3.8971263613698987E-2</v>
      </c>
      <c r="P35" s="28">
        <f t="shared" si="0"/>
        <v>0.90923575246931321</v>
      </c>
      <c r="Q35" s="28">
        <f t="shared" si="0"/>
        <v>1.0435743531017088</v>
      </c>
      <c r="R35" s="28">
        <f t="shared" si="0"/>
        <v>0.74270285626191213</v>
      </c>
      <c r="S35" s="28">
        <f t="shared" si="0"/>
        <v>0.89919362925763713</v>
      </c>
      <c r="T35" s="28">
        <f t="shared" si="0"/>
        <v>0.93327304313345583</v>
      </c>
      <c r="U35" s="28">
        <f t="shared" si="1"/>
        <v>0.9055959268448055</v>
      </c>
      <c r="V35" s="28">
        <f t="shared" si="4"/>
        <v>0.10769454381174791</v>
      </c>
      <c r="W35" s="27">
        <f t="shared" si="5"/>
        <v>0.12417234070844752</v>
      </c>
      <c r="X35" s="27">
        <f t="shared" si="2"/>
        <v>-4.3065539504747091E-2</v>
      </c>
      <c r="Y35" s="27">
        <f t="shared" si="3"/>
        <v>0.90597513214219216</v>
      </c>
      <c r="AM35" s="79" t="s">
        <v>3781</v>
      </c>
      <c r="AN35" s="61">
        <f t="shared" ref="AN35:AO39" si="23">BI15</f>
        <v>1.1953297621996222</v>
      </c>
      <c r="AO35" s="61">
        <f t="shared" si="23"/>
        <v>0.24664467992335484</v>
      </c>
      <c r="AP35" s="61">
        <f t="shared" ref="AP35:AQ39" si="24">CB15</f>
        <v>0.85011088172469429</v>
      </c>
      <c r="AQ35" s="61">
        <f t="shared" si="24"/>
        <v>8.7227197863994049E-2</v>
      </c>
      <c r="AR35" s="61">
        <f t="shared" ref="AR35:AT39" si="25">CU15</f>
        <v>1.5875868754750371</v>
      </c>
      <c r="AS35" s="61">
        <f t="shared" si="25"/>
        <v>0.50110962659393299</v>
      </c>
      <c r="AT35" s="84">
        <f t="shared" si="25"/>
        <v>0.41465822320350409</v>
      </c>
    </row>
    <row r="36" spans="1:46" ht="11.25" customHeight="1" x14ac:dyDescent="0.2">
      <c r="A36" s="26" t="s">
        <v>580</v>
      </c>
      <c r="B36" s="26" t="s">
        <v>581</v>
      </c>
      <c r="C36" s="26" t="s">
        <v>2766</v>
      </c>
      <c r="D36" s="26" t="s">
        <v>2767</v>
      </c>
      <c r="E36" s="26" t="s">
        <v>2768</v>
      </c>
      <c r="F36" s="27">
        <v>8.9802968465783157E-4</v>
      </c>
      <c r="G36" s="27">
        <v>9.285666272962099E-4</v>
      </c>
      <c r="H36" s="27">
        <v>8.2349077256918524E-4</v>
      </c>
      <c r="I36" s="27">
        <v>7.1315641840776574E-4</v>
      </c>
      <c r="J36" s="27">
        <v>8.3528885363199224E-4</v>
      </c>
      <c r="K36" s="27">
        <v>7.1212982809150957E-4</v>
      </c>
      <c r="L36" s="27">
        <v>7.3833311305715596E-4</v>
      </c>
      <c r="M36" s="27">
        <v>8.0260348428556178E-4</v>
      </c>
      <c r="N36" s="27">
        <v>7.0800759063447229E-4</v>
      </c>
      <c r="O36" s="27">
        <v>8.1466204619535978E-4</v>
      </c>
      <c r="P36" s="28">
        <f t="shared" si="0"/>
        <v>0.79299141248637695</v>
      </c>
      <c r="Q36" s="28">
        <f t="shared" si="0"/>
        <v>0.79513207922088069</v>
      </c>
      <c r="R36" s="28">
        <f t="shared" si="0"/>
        <v>0.97463567415763774</v>
      </c>
      <c r="S36" s="28">
        <f t="shared" si="0"/>
        <v>0.99278022655283815</v>
      </c>
      <c r="T36" s="28">
        <f t="shared" si="0"/>
        <v>0.9753057791362314</v>
      </c>
      <c r="U36" s="28">
        <f t="shared" si="1"/>
        <v>0.90616903431079299</v>
      </c>
      <c r="V36" s="28">
        <f t="shared" si="4"/>
        <v>0.1026004975085815</v>
      </c>
      <c r="W36" s="27">
        <f t="shared" si="5"/>
        <v>0.11660995820914204</v>
      </c>
      <c r="X36" s="27">
        <f t="shared" si="2"/>
        <v>-4.2790782653109032E-2</v>
      </c>
      <c r="Y36" s="27">
        <f t="shared" si="3"/>
        <v>0.9332643602921743</v>
      </c>
      <c r="AM36" s="79" t="s">
        <v>3782</v>
      </c>
      <c r="AN36" s="61">
        <f t="shared" si="23"/>
        <v>1.7344251973170071</v>
      </c>
      <c r="AO36" s="61">
        <f t="shared" si="23"/>
        <v>0.32220339479681592</v>
      </c>
      <c r="AP36" s="61">
        <f t="shared" si="24"/>
        <v>1.0773896610816933</v>
      </c>
      <c r="AQ36" s="61">
        <f t="shared" si="24"/>
        <v>2.7418012260006064E-2</v>
      </c>
      <c r="AR36" s="61">
        <f t="shared" si="25"/>
        <v>1.6160354022462915</v>
      </c>
      <c r="AS36" s="61">
        <f t="shared" si="25"/>
        <v>0.30546563944100846</v>
      </c>
      <c r="AT36" s="84">
        <f t="shared" si="25"/>
        <v>0.33369813420429578</v>
      </c>
    </row>
    <row r="37" spans="1:46" ht="11.25" customHeight="1" x14ac:dyDescent="0.2">
      <c r="A37" s="26" t="s">
        <v>198</v>
      </c>
      <c r="B37" s="26" t="s">
        <v>199</v>
      </c>
      <c r="C37" s="26" t="s">
        <v>1468</v>
      </c>
      <c r="D37" s="26" t="s">
        <v>1470</v>
      </c>
      <c r="E37" s="26" t="s">
        <v>1471</v>
      </c>
      <c r="F37" s="27">
        <v>4.2859728892249045E-3</v>
      </c>
      <c r="G37" s="27">
        <v>4.7567186649155957E-3</v>
      </c>
      <c r="H37" s="27">
        <v>4.6401169163317506E-3</v>
      </c>
      <c r="I37" s="27">
        <v>4.4940725172927425E-3</v>
      </c>
      <c r="J37" s="27">
        <v>3.8129496402877698E-3</v>
      </c>
      <c r="K37" s="27">
        <v>4.2032340444894409E-3</v>
      </c>
      <c r="L37" s="27">
        <v>4.7471988974247719E-3</v>
      </c>
      <c r="M37" s="27">
        <v>4.2795928720223636E-3</v>
      </c>
      <c r="N37" s="27">
        <v>3.0795799393068201E-3</v>
      </c>
      <c r="O37" s="27">
        <v>3.7513247391175136E-3</v>
      </c>
      <c r="P37" s="28">
        <f t="shared" si="0"/>
        <v>0.98069543441502582</v>
      </c>
      <c r="Q37" s="28">
        <f t="shared" si="0"/>
        <v>0.99799866921686176</v>
      </c>
      <c r="R37" s="28">
        <f t="shared" si="0"/>
        <v>0.92230281029332351</v>
      </c>
      <c r="S37" s="28">
        <f t="shared" si="0"/>
        <v>0.68525372642673299</v>
      </c>
      <c r="T37" s="28">
        <f t="shared" si="0"/>
        <v>0.98383799761761204</v>
      </c>
      <c r="U37" s="28">
        <f t="shared" si="1"/>
        <v>0.91401772759391131</v>
      </c>
      <c r="V37" s="28">
        <f t="shared" si="4"/>
        <v>0.13112512733486109</v>
      </c>
      <c r="W37" s="27">
        <f t="shared" si="5"/>
        <v>0.21820281114961793</v>
      </c>
      <c r="X37" s="27">
        <f t="shared" si="2"/>
        <v>-3.9045380938432607E-2</v>
      </c>
      <c r="Y37" s="27">
        <f t="shared" si="3"/>
        <v>0.66113965861063517</v>
      </c>
      <c r="AM37" s="79" t="s">
        <v>3783</v>
      </c>
      <c r="AN37" s="61">
        <f t="shared" si="23"/>
        <v>1.6315624577831311</v>
      </c>
      <c r="AO37" s="61">
        <f t="shared" si="23"/>
        <v>0.37162028017171994</v>
      </c>
      <c r="AP37" s="61">
        <f t="shared" si="24"/>
        <v>0.96226846382478026</v>
      </c>
      <c r="AQ37" s="61">
        <f t="shared" si="24"/>
        <v>5.6642324430678112E-2</v>
      </c>
      <c r="AR37" s="61">
        <f t="shared" si="25"/>
        <v>1.6898135755968613</v>
      </c>
      <c r="AS37" s="61">
        <f t="shared" si="25"/>
        <v>0.26693058488026461</v>
      </c>
      <c r="AT37" s="84">
        <f t="shared" si="25"/>
        <v>2.5112196087416411E-2</v>
      </c>
    </row>
    <row r="38" spans="1:46" ht="11.25" customHeight="1" x14ac:dyDescent="0.2">
      <c r="A38" s="26" t="s">
        <v>266</v>
      </c>
      <c r="B38" s="26" t="s">
        <v>267</v>
      </c>
      <c r="C38" s="26" t="s">
        <v>1805</v>
      </c>
      <c r="D38" s="26" t="s">
        <v>1806</v>
      </c>
      <c r="E38" s="26" t="s">
        <v>1807</v>
      </c>
      <c r="F38" s="27">
        <v>1.5048828902537127E-3</v>
      </c>
      <c r="G38" s="27">
        <v>1.3829336967840777E-3</v>
      </c>
      <c r="H38" s="27">
        <v>1.662647253870334E-3</v>
      </c>
      <c r="I38" s="27">
        <v>1.6349466456310761E-3</v>
      </c>
      <c r="J38" s="27">
        <v>1.6167313880435334E-3</v>
      </c>
      <c r="K38" s="27">
        <v>1.3699626241619521E-3</v>
      </c>
      <c r="L38" s="27">
        <v>1.4650916363710704E-3</v>
      </c>
      <c r="M38" s="27">
        <v>1.4185222442866545E-3</v>
      </c>
      <c r="N38" s="27">
        <v>1.4617230085026561E-3</v>
      </c>
      <c r="O38" s="27">
        <v>1.4338603621611725E-3</v>
      </c>
      <c r="P38" s="28">
        <f t="shared" si="0"/>
        <v>0.91034500626888382</v>
      </c>
      <c r="Q38" s="28">
        <f t="shared" si="0"/>
        <v>1.0594084443658041</v>
      </c>
      <c r="R38" s="28">
        <f t="shared" si="0"/>
        <v>0.85317089417770253</v>
      </c>
      <c r="S38" s="28">
        <f t="shared" si="0"/>
        <v>0.89404936387905365</v>
      </c>
      <c r="T38" s="28">
        <f t="shared" si="0"/>
        <v>0.88688842980672256</v>
      </c>
      <c r="U38" s="28">
        <f t="shared" si="1"/>
        <v>0.92077242769963341</v>
      </c>
      <c r="V38" s="28">
        <f t="shared" si="4"/>
        <v>8.0250998471108614E-2</v>
      </c>
      <c r="W38" s="27">
        <f t="shared" si="5"/>
        <v>8.0072145987922144E-2</v>
      </c>
      <c r="X38" s="27">
        <f t="shared" si="2"/>
        <v>-3.584769402334223E-2</v>
      </c>
      <c r="Y38" s="27">
        <f t="shared" si="3"/>
        <v>1.0965185319496338</v>
      </c>
      <c r="AM38" s="79" t="s">
        <v>3784</v>
      </c>
      <c r="AN38" s="61">
        <f t="shared" si="23"/>
        <v>1.7566131353117498</v>
      </c>
      <c r="AO38" s="61">
        <f t="shared" si="23"/>
        <v>0.74519021304230715</v>
      </c>
      <c r="AP38" s="61">
        <f t="shared" si="24"/>
        <v>1.0843771147086188</v>
      </c>
      <c r="AQ38" s="61">
        <f t="shared" si="24"/>
        <v>5.8736210391188655E-2</v>
      </c>
      <c r="AR38" s="61">
        <f t="shared" si="25"/>
        <v>1.7259107210717097</v>
      </c>
      <c r="AS38" s="61">
        <f t="shared" si="25"/>
        <v>0.8163962930258214</v>
      </c>
      <c r="AT38" s="84">
        <f t="shared" si="25"/>
        <v>0.7861260938156065</v>
      </c>
    </row>
    <row r="39" spans="1:46" ht="11.25" customHeight="1" thickBot="1" x14ac:dyDescent="0.25">
      <c r="A39" s="26" t="s">
        <v>678</v>
      </c>
      <c r="B39" s="26" t="s">
        <v>679</v>
      </c>
      <c r="C39" s="26" t="s">
        <v>3088</v>
      </c>
      <c r="D39" s="26" t="s">
        <v>3090</v>
      </c>
      <c r="E39" s="26" t="s">
        <v>3091</v>
      </c>
      <c r="F39" s="27">
        <v>9.6806410628742619E-5</v>
      </c>
      <c r="G39" s="27">
        <v>7.1814782725533165E-5</v>
      </c>
      <c r="H39" s="27">
        <v>8.7724537486374705E-5</v>
      </c>
      <c r="I39" s="27">
        <v>7.0390800927901578E-5</v>
      </c>
      <c r="J39" s="27">
        <v>5.9835470587844211E-5</v>
      </c>
      <c r="K39" s="27">
        <v>7.4669870821123476E-5</v>
      </c>
      <c r="L39" s="27">
        <v>8.1872351290669058E-5</v>
      </c>
      <c r="M39" s="27">
        <v>6.6410533750122004E-5</v>
      </c>
      <c r="N39" s="27">
        <v>5.8631352552014188E-5</v>
      </c>
      <c r="O39" s="27">
        <v>6.6968409384814338E-5</v>
      </c>
      <c r="P39" s="28">
        <f t="shared" si="0"/>
        <v>0.77133188118590756</v>
      </c>
      <c r="Q39" s="28">
        <f t="shared" si="0"/>
        <v>1.1400487223302564</v>
      </c>
      <c r="R39" s="28">
        <f t="shared" si="0"/>
        <v>0.75703486906883755</v>
      </c>
      <c r="S39" s="28">
        <f t="shared" si="0"/>
        <v>0.83294055159377833</v>
      </c>
      <c r="T39" s="28">
        <f t="shared" si="0"/>
        <v>1.1192092036194199</v>
      </c>
      <c r="U39" s="28">
        <f t="shared" si="1"/>
        <v>0.92411304555964002</v>
      </c>
      <c r="V39" s="28">
        <f t="shared" si="4"/>
        <v>0.18990810428659347</v>
      </c>
      <c r="W39" s="27">
        <f t="shared" si="5"/>
        <v>0.33080870817317515</v>
      </c>
      <c r="X39" s="27">
        <f t="shared" si="2"/>
        <v>-3.4274898845082752E-2</v>
      </c>
      <c r="Y39" s="27">
        <f t="shared" si="3"/>
        <v>0.48042306664736378</v>
      </c>
      <c r="AM39" s="85" t="s">
        <v>3785</v>
      </c>
      <c r="AN39" s="68">
        <f t="shared" si="23"/>
        <v>1.832497786415979</v>
      </c>
      <c r="AO39" s="68">
        <f t="shared" si="23"/>
        <v>0.47494928254554103</v>
      </c>
      <c r="AP39" s="68">
        <f t="shared" si="24"/>
        <v>1.0156462689584165</v>
      </c>
      <c r="AQ39" s="68">
        <f t="shared" si="24"/>
        <v>2.1631005762443312E-2</v>
      </c>
      <c r="AR39" s="68">
        <f t="shared" si="25"/>
        <v>1.8010632859827289</v>
      </c>
      <c r="AS39" s="68">
        <f t="shared" si="25"/>
        <v>0.46961703705357555</v>
      </c>
      <c r="AT39" s="86">
        <f t="shared" si="25"/>
        <v>0.15699354236192123</v>
      </c>
    </row>
    <row r="40" spans="1:46" ht="11.25" customHeight="1" x14ac:dyDescent="0.2">
      <c r="A40" s="26" t="s">
        <v>236</v>
      </c>
      <c r="B40" s="26" t="s">
        <v>237</v>
      </c>
      <c r="C40" s="26" t="s">
        <v>1659</v>
      </c>
      <c r="D40" s="26" t="s">
        <v>1661</v>
      </c>
      <c r="E40" s="26" t="s">
        <v>1662</v>
      </c>
      <c r="F40" s="27">
        <v>2.9529580936729662E-2</v>
      </c>
      <c r="G40" s="27">
        <v>2.5111252383979658E-2</v>
      </c>
      <c r="H40" s="27">
        <v>3.7785105798296241E-2</v>
      </c>
      <c r="I40" s="27">
        <v>3.9165350184307529E-2</v>
      </c>
      <c r="J40" s="27">
        <v>3.1359714370722998E-2</v>
      </c>
      <c r="K40" s="27">
        <v>3.2828119961302804E-2</v>
      </c>
      <c r="L40" s="27">
        <v>2.4190379974181962E-2</v>
      </c>
      <c r="M40" s="27">
        <v>2.6865983692243359E-2</v>
      </c>
      <c r="N40" s="27">
        <v>3.4671344546486432E-2</v>
      </c>
      <c r="O40" s="27">
        <v>2.9802207175987631E-2</v>
      </c>
      <c r="P40" s="28">
        <f t="shared" si="0"/>
        <v>1.1117028728460665</v>
      </c>
      <c r="Q40" s="28">
        <f t="shared" si="0"/>
        <v>0.96332829618704363</v>
      </c>
      <c r="R40" s="28">
        <f t="shared" si="0"/>
        <v>0.71102047022598958</v>
      </c>
      <c r="S40" s="28">
        <f t="shared" si="0"/>
        <v>0.88525557369785191</v>
      </c>
      <c r="T40" s="28">
        <f t="shared" si="0"/>
        <v>0.95033413964415969</v>
      </c>
      <c r="U40" s="28">
        <f t="shared" si="1"/>
        <v>0.92432827052022226</v>
      </c>
      <c r="V40" s="28">
        <f t="shared" si="4"/>
        <v>0.14520110375872666</v>
      </c>
      <c r="W40" s="27">
        <f t="shared" si="5"/>
        <v>0.28309671267694853</v>
      </c>
      <c r="X40" s="27">
        <f t="shared" si="2"/>
        <v>-3.4173763891694728E-2</v>
      </c>
      <c r="Y40" s="27">
        <f t="shared" si="3"/>
        <v>0.54806517363931417</v>
      </c>
    </row>
    <row r="41" spans="1:46" ht="11.25" customHeight="1" x14ac:dyDescent="0.2">
      <c r="A41" s="26" t="s">
        <v>808</v>
      </c>
      <c r="B41" s="26" t="s">
        <v>809</v>
      </c>
      <c r="C41" s="26" t="s">
        <v>3404</v>
      </c>
      <c r="D41" s="26" t="s">
        <v>3406</v>
      </c>
      <c r="E41" s="26" t="s">
        <v>3407</v>
      </c>
      <c r="F41" s="27">
        <v>4.9626315882906391E-2</v>
      </c>
      <c r="G41" s="27">
        <v>4.8299529235778078E-2</v>
      </c>
      <c r="H41" s="27">
        <v>5.7431786001301131E-2</v>
      </c>
      <c r="I41" s="27">
        <v>5.3327728988177218E-2</v>
      </c>
      <c r="J41" s="27">
        <v>5.5241147430138103E-2</v>
      </c>
      <c r="K41" s="27">
        <v>4.9797805801453592E-2</v>
      </c>
      <c r="L41" s="27">
        <v>4.7493403693931402E-2</v>
      </c>
      <c r="M41" s="27">
        <v>4.8191910898511402E-2</v>
      </c>
      <c r="N41" s="27">
        <v>4.9046661088462014E-2</v>
      </c>
      <c r="O41" s="27">
        <v>4.876491407304704E-2</v>
      </c>
      <c r="P41" s="28">
        <f t="shared" si="0"/>
        <v>1.0034556246115838</v>
      </c>
      <c r="Q41" s="28">
        <f t="shared" si="0"/>
        <v>0.98330986751627514</v>
      </c>
      <c r="R41" s="28">
        <f t="shared" si="0"/>
        <v>0.83911565796368581</v>
      </c>
      <c r="S41" s="28">
        <f t="shared" si="0"/>
        <v>0.91972154110173487</v>
      </c>
      <c r="T41" s="28">
        <f t="shared" si="0"/>
        <v>0.88276432227839996</v>
      </c>
      <c r="U41" s="28">
        <f t="shared" si="1"/>
        <v>0.92567340269433596</v>
      </c>
      <c r="V41" s="28">
        <f t="shared" si="4"/>
        <v>6.8448690884066132E-2</v>
      </c>
      <c r="W41" s="27">
        <f t="shared" si="5"/>
        <v>7.7740079365052742E-2</v>
      </c>
      <c r="X41" s="27">
        <f t="shared" si="2"/>
        <v>-3.3542214642790467E-2</v>
      </c>
      <c r="Y41" s="27">
        <f t="shared" si="3"/>
        <v>1.1093550203321403</v>
      </c>
      <c r="AN41" s="35"/>
      <c r="AO41" s="35"/>
      <c r="AP41" s="35"/>
      <c r="AQ41" s="35"/>
      <c r="AR41" s="35"/>
      <c r="AS41" s="35"/>
      <c r="AT41" s="27"/>
    </row>
    <row r="42" spans="1:46" ht="11.25" customHeight="1" x14ac:dyDescent="0.2">
      <c r="A42" s="26" t="s">
        <v>106</v>
      </c>
      <c r="B42" s="26" t="s">
        <v>107</v>
      </c>
      <c r="C42" s="26" t="s">
        <v>1179</v>
      </c>
      <c r="D42" s="26" t="s">
        <v>1181</v>
      </c>
      <c r="E42" s="26" t="s">
        <v>1182</v>
      </c>
      <c r="F42" s="27">
        <v>0.26823731517270993</v>
      </c>
      <c r="G42" s="27">
        <v>0.28251179016732347</v>
      </c>
      <c r="H42" s="27">
        <v>0.26789064593942641</v>
      </c>
      <c r="I42" s="27">
        <v>0.28040361125862984</v>
      </c>
      <c r="J42" s="27">
        <v>0.24015544041450779</v>
      </c>
      <c r="K42" s="27">
        <v>0.25364040699445561</v>
      </c>
      <c r="L42" s="27">
        <v>0.26261024046697545</v>
      </c>
      <c r="M42" s="27">
        <v>0.23915631910188809</v>
      </c>
      <c r="N42" s="27">
        <v>0.2442699613186306</v>
      </c>
      <c r="O42" s="27">
        <v>0.23834477773762197</v>
      </c>
      <c r="P42" s="28">
        <f t="shared" si="0"/>
        <v>0.94558211198596354</v>
      </c>
      <c r="Q42" s="28">
        <f t="shared" si="0"/>
        <v>0.92955497648943819</v>
      </c>
      <c r="R42" s="28">
        <f t="shared" si="0"/>
        <v>0.89273859586707804</v>
      </c>
      <c r="S42" s="28">
        <f t="shared" si="0"/>
        <v>0.87113700220261636</v>
      </c>
      <c r="T42" s="28">
        <f t="shared" si="0"/>
        <v>0.99246045530444527</v>
      </c>
      <c r="U42" s="28">
        <f t="shared" si="1"/>
        <v>0.92629462836990828</v>
      </c>
      <c r="V42" s="28">
        <f t="shared" si="4"/>
        <v>4.7246493493625925E-2</v>
      </c>
      <c r="W42" s="27">
        <f t="shared" si="5"/>
        <v>2.6551808704789164E-2</v>
      </c>
      <c r="X42" s="27">
        <f t="shared" si="2"/>
        <v>-3.3250854437310254E-2</v>
      </c>
      <c r="Y42" s="27">
        <f t="shared" si="3"/>
        <v>1.5759058895070208</v>
      </c>
      <c r="AN42" s="35"/>
      <c r="AO42" s="35"/>
      <c r="AP42" s="35"/>
      <c r="AQ42" s="35"/>
      <c r="AR42" s="35"/>
    </row>
    <row r="43" spans="1:46" ht="11.25" customHeight="1" x14ac:dyDescent="0.2">
      <c r="A43" s="26" t="s">
        <v>134</v>
      </c>
      <c r="B43" s="26" t="s">
        <v>135</v>
      </c>
      <c r="C43" s="26" t="s">
        <v>1268</v>
      </c>
      <c r="D43" s="26" t="s">
        <v>1270</v>
      </c>
      <c r="E43" s="26" t="s">
        <v>1271</v>
      </c>
      <c r="F43" s="27">
        <v>4.5931847367869469E-4</v>
      </c>
      <c r="G43" s="27">
        <v>4.247517298026974E-4</v>
      </c>
      <c r="H43" s="27">
        <v>5.4881735439601682E-4</v>
      </c>
      <c r="I43" s="27">
        <v>4.575013410782123E-4</v>
      </c>
      <c r="J43" s="27">
        <v>4.8798524854163928E-4</v>
      </c>
      <c r="K43" s="27">
        <v>4.0821015734423849E-4</v>
      </c>
      <c r="L43" s="27">
        <v>4.7735352240276766E-4</v>
      </c>
      <c r="M43" s="27">
        <v>4.3743863160121779E-4</v>
      </c>
      <c r="N43" s="27">
        <v>4.5550183218343352E-4</v>
      </c>
      <c r="O43" s="27">
        <v>4.050121077303785E-4</v>
      </c>
      <c r="P43" s="28">
        <f t="shared" si="0"/>
        <v>0.88873010936153241</v>
      </c>
      <c r="Q43" s="28">
        <f t="shared" si="0"/>
        <v>1.1238412675199803</v>
      </c>
      <c r="R43" s="28">
        <f t="shared" si="0"/>
        <v>0.79705684978316094</v>
      </c>
      <c r="S43" s="28">
        <f t="shared" si="0"/>
        <v>0.9956295015659048</v>
      </c>
      <c r="T43" s="28">
        <f t="shared" si="0"/>
        <v>0.82996793231100963</v>
      </c>
      <c r="U43" s="28">
        <f t="shared" si="1"/>
        <v>0.92704513210831752</v>
      </c>
      <c r="V43" s="28">
        <f t="shared" si="4"/>
        <v>0.13343679391127355</v>
      </c>
      <c r="W43" s="27">
        <f t="shared" si="5"/>
        <v>0.25320099467970159</v>
      </c>
      <c r="X43" s="27">
        <f t="shared" si="2"/>
        <v>-3.2899122221765657E-2</v>
      </c>
      <c r="Y43" s="27">
        <f t="shared" si="3"/>
        <v>0.59653459256045993</v>
      </c>
    </row>
    <row r="44" spans="1:46" ht="11.25" customHeight="1" x14ac:dyDescent="0.2">
      <c r="A44" s="26" t="s">
        <v>610</v>
      </c>
      <c r="B44" s="26" t="s">
        <v>611</v>
      </c>
      <c r="C44" s="26" t="s">
        <v>2851</v>
      </c>
      <c r="D44" s="26" t="s">
        <v>2853</v>
      </c>
      <c r="E44" s="26" t="s">
        <v>2854</v>
      </c>
      <c r="F44" s="27">
        <v>1.8176192282354817E-2</v>
      </c>
      <c r="G44" s="27">
        <v>1.8943610417481476E-2</v>
      </c>
      <c r="H44" s="27">
        <v>1.6166956661941647E-2</v>
      </c>
      <c r="I44" s="27">
        <v>2.1542351782574357E-2</v>
      </c>
      <c r="J44" s="27">
        <v>1.5849279354616559E-2</v>
      </c>
      <c r="K44" s="27">
        <v>1.5322879485141114E-2</v>
      </c>
      <c r="L44" s="27">
        <v>1.9014118692611305E-2</v>
      </c>
      <c r="M44" s="27">
        <v>1.6536841797655036E-2</v>
      </c>
      <c r="N44" s="27">
        <v>1.6512507549028957E-2</v>
      </c>
      <c r="O44" s="27">
        <v>1.5925032507945528E-2</v>
      </c>
      <c r="P44" s="28">
        <f t="shared" si="0"/>
        <v>0.8430192224592794</v>
      </c>
      <c r="Q44" s="28">
        <f t="shared" si="0"/>
        <v>1.0037220082959879</v>
      </c>
      <c r="R44" s="28">
        <f t="shared" si="0"/>
        <v>1.0228790825291274</v>
      </c>
      <c r="S44" s="28">
        <f t="shared" si="0"/>
        <v>0.7665136896699436</v>
      </c>
      <c r="T44" s="28">
        <f t="shared" si="0"/>
        <v>1.0047795960708399</v>
      </c>
      <c r="U44" s="28">
        <f t="shared" si="1"/>
        <v>0.92818271980503564</v>
      </c>
      <c r="V44" s="28">
        <f t="shared" si="4"/>
        <v>0.11611455901129743</v>
      </c>
      <c r="W44" s="27">
        <f t="shared" si="5"/>
        <v>0.23914116515988612</v>
      </c>
      <c r="X44" s="27">
        <f t="shared" si="2"/>
        <v>-3.2366521203755827E-2</v>
      </c>
      <c r="Y44" s="27">
        <f t="shared" si="3"/>
        <v>0.62134565908716566</v>
      </c>
    </row>
    <row r="45" spans="1:46" ht="11.25" customHeight="1" x14ac:dyDescent="0.2">
      <c r="A45" s="26" t="s">
        <v>104</v>
      </c>
      <c r="B45" s="26" t="s">
        <v>105</v>
      </c>
      <c r="C45" s="26" t="s">
        <v>1173</v>
      </c>
      <c r="D45" s="26" t="s">
        <v>1175</v>
      </c>
      <c r="E45" s="26" t="s">
        <v>1176</v>
      </c>
      <c r="F45" s="27">
        <v>1.325947154081367E-2</v>
      </c>
      <c r="G45" s="27">
        <v>1.2613250283125706E-2</v>
      </c>
      <c r="H45" s="27">
        <v>2.4288818222369314E-2</v>
      </c>
      <c r="I45" s="27">
        <v>2.0522928865441471E-2</v>
      </c>
      <c r="J45" s="27">
        <v>1.9495991478387618E-2</v>
      </c>
      <c r="K45" s="27">
        <v>1.7994505494505493E-2</v>
      </c>
      <c r="L45" s="27">
        <v>1.3175352934932596E-2</v>
      </c>
      <c r="M45" s="27">
        <v>1.591430365311431E-2</v>
      </c>
      <c r="N45" s="27">
        <v>1.5843319901617036E-2</v>
      </c>
      <c r="O45" s="27">
        <v>1.5834251357126738E-2</v>
      </c>
      <c r="P45" s="28">
        <f t="shared" si="0"/>
        <v>1.3571057820152956</v>
      </c>
      <c r="Q45" s="28">
        <f t="shared" si="0"/>
        <v>1.0445644571533543</v>
      </c>
      <c r="R45" s="28">
        <f t="shared" si="0"/>
        <v>0.65521111432493195</v>
      </c>
      <c r="S45" s="28">
        <f t="shared" si="0"/>
        <v>0.77198142650562795</v>
      </c>
      <c r="T45" s="28">
        <f t="shared" si="0"/>
        <v>0.8121798460303945</v>
      </c>
      <c r="U45" s="28">
        <f t="shared" si="1"/>
        <v>0.92820852520592079</v>
      </c>
      <c r="V45" s="28">
        <f t="shared" si="4"/>
        <v>0.2783382415808216</v>
      </c>
      <c r="W45" s="27">
        <f t="shared" si="5"/>
        <v>0.36930158804396179</v>
      </c>
      <c r="X45" s="27">
        <f t="shared" si="2"/>
        <v>-3.2354447086041078E-2</v>
      </c>
      <c r="Y45" s="27">
        <f t="shared" si="3"/>
        <v>0.43261882482330566</v>
      </c>
    </row>
    <row r="46" spans="1:46" ht="11.25" customHeight="1" x14ac:dyDescent="0.2">
      <c r="A46" s="26" t="s">
        <v>698</v>
      </c>
      <c r="B46" s="26" t="s">
        <v>699</v>
      </c>
      <c r="C46" s="26" t="s">
        <v>3140</v>
      </c>
      <c r="D46" s="26" t="s">
        <v>3142</v>
      </c>
      <c r="E46" s="26" t="s">
        <v>3143</v>
      </c>
      <c r="F46" s="27">
        <v>0.41469936587974626</v>
      </c>
      <c r="G46" s="27">
        <v>0.434393038683553</v>
      </c>
      <c r="H46" s="27">
        <v>0.48003513815684395</v>
      </c>
      <c r="I46" s="27">
        <v>0.47441427725619556</v>
      </c>
      <c r="J46" s="27">
        <v>0.48120706953770159</v>
      </c>
      <c r="K46" s="27">
        <v>0.46007702182284982</v>
      </c>
      <c r="L46" s="27">
        <v>0.43679252172642957</v>
      </c>
      <c r="M46" s="27">
        <v>0.39423313891398998</v>
      </c>
      <c r="N46" s="27">
        <v>0.42964454425772475</v>
      </c>
      <c r="O46" s="27">
        <v>0.40119346190435007</v>
      </c>
      <c r="P46" s="28">
        <f t="shared" si="0"/>
        <v>1.1094230174353874</v>
      </c>
      <c r="Q46" s="28">
        <f t="shared" si="0"/>
        <v>1.0055237603488036</v>
      </c>
      <c r="R46" s="28">
        <f t="shared" si="0"/>
        <v>0.82125891956096864</v>
      </c>
      <c r="S46" s="28">
        <f t="shared" si="0"/>
        <v>0.9056315647636084</v>
      </c>
      <c r="T46" s="28">
        <f t="shared" si="0"/>
        <v>0.83372312524373127</v>
      </c>
      <c r="U46" s="28">
        <f t="shared" si="1"/>
        <v>0.93511207747049985</v>
      </c>
      <c r="V46" s="28">
        <f t="shared" si="4"/>
        <v>0.12191541197308957</v>
      </c>
      <c r="W46" s="27">
        <f t="shared" si="5"/>
        <v>0.26320382233370748</v>
      </c>
      <c r="X46" s="27">
        <f t="shared" si="2"/>
        <v>-2.9136333822745764E-2</v>
      </c>
      <c r="Y46" s="27">
        <f t="shared" si="3"/>
        <v>0.57970780804294753</v>
      </c>
    </row>
    <row r="47" spans="1:46" ht="11.25" customHeight="1" x14ac:dyDescent="0.2">
      <c r="A47" s="26" t="s">
        <v>190</v>
      </c>
      <c r="B47" s="26" t="s">
        <v>191</v>
      </c>
      <c r="C47" s="26" t="s">
        <v>1449</v>
      </c>
      <c r="D47" s="26" t="s">
        <v>1451</v>
      </c>
      <c r="E47" s="26" t="s">
        <v>1452</v>
      </c>
      <c r="F47" s="27">
        <v>4.3102250432134103E-3</v>
      </c>
      <c r="G47" s="27">
        <v>3.9953364442344421E-3</v>
      </c>
      <c r="H47" s="27">
        <v>4.8435316917807185E-3</v>
      </c>
      <c r="I47" s="27">
        <v>5.0817588169292495E-3</v>
      </c>
      <c r="J47" s="27">
        <v>4.9602762565340956E-3</v>
      </c>
      <c r="K47" s="27">
        <v>4.0315008685038265E-3</v>
      </c>
      <c r="L47" s="27">
        <v>4.3971107383390506E-3</v>
      </c>
      <c r="M47" s="27">
        <v>4.890805169276851E-3</v>
      </c>
      <c r="N47" s="27">
        <v>4.0386800363183522E-3</v>
      </c>
      <c r="O47" s="27">
        <v>4.1514485279250182E-3</v>
      </c>
      <c r="P47" s="28">
        <f t="shared" si="0"/>
        <v>0.93533419440628884</v>
      </c>
      <c r="Q47" s="28">
        <f t="shared" si="0"/>
        <v>1.1005608162697782</v>
      </c>
      <c r="R47" s="28">
        <f t="shared" si="0"/>
        <v>1.0097601255662998</v>
      </c>
      <c r="S47" s="28">
        <f t="shared" si="0"/>
        <v>0.79474059706729694</v>
      </c>
      <c r="T47" s="28">
        <f t="shared" si="0"/>
        <v>0.83693897541621376</v>
      </c>
      <c r="U47" s="28">
        <f t="shared" si="1"/>
        <v>0.93546694174517542</v>
      </c>
      <c r="V47" s="28">
        <f t="shared" si="4"/>
        <v>0.12478696488916587</v>
      </c>
      <c r="W47" s="27">
        <f t="shared" si="5"/>
        <v>0.27517707885256665</v>
      </c>
      <c r="X47" s="27">
        <f t="shared" si="2"/>
        <v>-2.8971555327336727E-2</v>
      </c>
      <c r="Y47" s="27">
        <f t="shared" si="3"/>
        <v>0.56038774391917101</v>
      </c>
    </row>
    <row r="48" spans="1:46" ht="11.25" customHeight="1" x14ac:dyDescent="0.2">
      <c r="A48" s="26" t="s">
        <v>210</v>
      </c>
      <c r="B48" s="26" t="s">
        <v>211</v>
      </c>
      <c r="C48" s="26" t="s">
        <v>1496</v>
      </c>
      <c r="D48" s="26" t="s">
        <v>1498</v>
      </c>
      <c r="E48" s="26" t="s">
        <v>1499</v>
      </c>
      <c r="F48" s="27">
        <v>3.4349594541088391E-3</v>
      </c>
      <c r="G48" s="27">
        <v>3.381411533455521E-3</v>
      </c>
      <c r="H48" s="27">
        <v>3.1140437425831971E-3</v>
      </c>
      <c r="I48" s="27">
        <v>3.4669479795922217E-3</v>
      </c>
      <c r="J48" s="27">
        <v>3.5577565455297395E-3</v>
      </c>
      <c r="K48" s="27">
        <v>2.8830225919007509E-3</v>
      </c>
      <c r="L48" s="27">
        <v>3.1574364015132749E-3</v>
      </c>
      <c r="M48" s="27">
        <v>3.2395771954929712E-3</v>
      </c>
      <c r="N48" s="27">
        <v>3.1797265572316488E-3</v>
      </c>
      <c r="O48" s="27">
        <v>3.3687229546140686E-3</v>
      </c>
      <c r="P48" s="28">
        <f t="shared" si="0"/>
        <v>0.83931779411606422</v>
      </c>
      <c r="Q48" s="28">
        <f t="shared" si="0"/>
        <v>0.93376282959756685</v>
      </c>
      <c r="R48" s="28">
        <f t="shared" si="0"/>
        <v>1.0403120390356624</v>
      </c>
      <c r="S48" s="28">
        <f t="shared" si="0"/>
        <v>0.91715438937899618</v>
      </c>
      <c r="T48" s="28">
        <f t="shared" si="0"/>
        <v>0.94686719327291002</v>
      </c>
      <c r="U48" s="28">
        <f t="shared" si="1"/>
        <v>0.93548284908023993</v>
      </c>
      <c r="V48" s="28">
        <f t="shared" si="4"/>
        <v>7.194680510229598E-2</v>
      </c>
      <c r="W48" s="27">
        <f t="shared" si="5"/>
        <v>0.10613913329202625</v>
      </c>
      <c r="X48" s="27">
        <f t="shared" si="2"/>
        <v>-2.8964170342582623E-2</v>
      </c>
      <c r="Y48" s="27">
        <f t="shared" si="3"/>
        <v>0.97412446304191913</v>
      </c>
    </row>
    <row r="49" spans="1:25" ht="11.25" customHeight="1" x14ac:dyDescent="0.2">
      <c r="A49" s="26" t="s">
        <v>350</v>
      </c>
      <c r="B49" s="26" t="s">
        <v>351</v>
      </c>
      <c r="C49" s="26" t="s">
        <v>2060</v>
      </c>
      <c r="D49" s="26" t="s">
        <v>2062</v>
      </c>
      <c r="E49" s="26" t="s">
        <v>2063</v>
      </c>
      <c r="F49" s="27">
        <v>3.7107320755680614E-4</v>
      </c>
      <c r="G49" s="27">
        <v>3.1427147844200306E-4</v>
      </c>
      <c r="H49" s="27">
        <v>3.6644003505939793E-4</v>
      </c>
      <c r="I49" s="27">
        <v>3.3309490485646328E-4</v>
      </c>
      <c r="J49" s="27">
        <v>3.6162883655129982E-4</v>
      </c>
      <c r="K49" s="27">
        <v>3.0105208453340708E-4</v>
      </c>
      <c r="L49" s="27">
        <v>3.6394946616806121E-4</v>
      </c>
      <c r="M49" s="27">
        <v>3.2266790665438466E-4</v>
      </c>
      <c r="N49" s="27">
        <v>3.2429819983057439E-4</v>
      </c>
      <c r="O49" s="27">
        <v>3.100793837580247E-4</v>
      </c>
      <c r="P49" s="28">
        <f t="shared" si="0"/>
        <v>0.81130105435413358</v>
      </c>
      <c r="Q49" s="28">
        <f t="shared" si="0"/>
        <v>1.1580734846583474</v>
      </c>
      <c r="R49" s="28">
        <f t="shared" si="0"/>
        <v>0.88054763612846498</v>
      </c>
      <c r="S49" s="28">
        <f t="shared" si="0"/>
        <v>0.97359099494578116</v>
      </c>
      <c r="T49" s="28">
        <f t="shared" si="0"/>
        <v>0.85745204037133682</v>
      </c>
      <c r="U49" s="28">
        <f t="shared" si="1"/>
        <v>0.9361930420916128</v>
      </c>
      <c r="V49" s="28">
        <f t="shared" si="4"/>
        <v>0.13740824468443186</v>
      </c>
      <c r="W49" s="27">
        <f t="shared" si="5"/>
        <v>0.30393206879522411</v>
      </c>
      <c r="X49" s="27">
        <f t="shared" si="2"/>
        <v>-2.863459092962695E-2</v>
      </c>
      <c r="Y49" s="27">
        <f t="shared" si="3"/>
        <v>0.51722347377321487</v>
      </c>
    </row>
    <row r="50" spans="1:25" ht="11.25" customHeight="1" x14ac:dyDescent="0.2">
      <c r="A50" s="26" t="s">
        <v>322</v>
      </c>
      <c r="B50" s="26" t="s">
        <v>323</v>
      </c>
      <c r="C50" s="26" t="s">
        <v>1969</v>
      </c>
      <c r="D50" s="26" t="s">
        <v>1971</v>
      </c>
      <c r="E50" s="26" t="s">
        <v>1972</v>
      </c>
      <c r="F50" s="27">
        <v>9.7580048503519785E-4</v>
      </c>
      <c r="G50" s="27">
        <v>9.1387328012967656E-4</v>
      </c>
      <c r="H50" s="27">
        <v>9.7271770230713129E-4</v>
      </c>
      <c r="I50" s="27">
        <v>9.6910911966262519E-4</v>
      </c>
      <c r="J50" s="27">
        <v>1.0480802663122048E-3</v>
      </c>
      <c r="K50" s="27">
        <v>9.5865217857537351E-4</v>
      </c>
      <c r="L50" s="27">
        <v>9.5942182937949197E-4</v>
      </c>
      <c r="M50" s="27">
        <v>8.5736625291566067E-4</v>
      </c>
      <c r="N50" s="27">
        <v>9.2493805066079298E-4</v>
      </c>
      <c r="O50" s="27">
        <v>8.5302074395174679E-4</v>
      </c>
      <c r="P50" s="28">
        <f t="shared" si="0"/>
        <v>0.98242642146339387</v>
      </c>
      <c r="Q50" s="28">
        <f t="shared" si="0"/>
        <v>1.0498412091043434</v>
      </c>
      <c r="R50" s="28">
        <f t="shared" si="0"/>
        <v>0.88141323107631808</v>
      </c>
      <c r="S50" s="28">
        <f t="shared" si="0"/>
        <v>0.95442095414682571</v>
      </c>
      <c r="T50" s="28">
        <f t="shared" si="0"/>
        <v>0.81388875582325571</v>
      </c>
      <c r="U50" s="28">
        <f t="shared" si="1"/>
        <v>0.93639811432282727</v>
      </c>
      <c r="V50" s="28">
        <f t="shared" si="4"/>
        <v>9.1302579197912986E-2</v>
      </c>
      <c r="W50" s="27">
        <f t="shared" si="5"/>
        <v>0.19080335740209589</v>
      </c>
      <c r="X50" s="27">
        <f t="shared" si="2"/>
        <v>-2.853946953758257E-2</v>
      </c>
      <c r="Y50" s="27">
        <f t="shared" si="3"/>
        <v>0.7194139876593072</v>
      </c>
    </row>
    <row r="51" spans="1:25" ht="11.25" customHeight="1" x14ac:dyDescent="0.2">
      <c r="A51" s="26" t="s">
        <v>798</v>
      </c>
      <c r="B51" s="26" t="s">
        <v>799</v>
      </c>
      <c r="C51" s="26" t="s">
        <v>3382</v>
      </c>
      <c r="D51" s="26" t="s">
        <v>3384</v>
      </c>
      <c r="E51" s="26" t="s">
        <v>3385</v>
      </c>
      <c r="F51" s="27">
        <v>6.2500895381653989E-3</v>
      </c>
      <c r="G51" s="27">
        <v>6.3867141032758062E-3</v>
      </c>
      <c r="H51" s="27">
        <v>6.1717497851385564E-3</v>
      </c>
      <c r="I51" s="27">
        <v>5.4474948110754982E-3</v>
      </c>
      <c r="J51" s="27">
        <v>7.6943079586118037E-3</v>
      </c>
      <c r="K51" s="27">
        <v>5.8661365348326123E-3</v>
      </c>
      <c r="L51" s="27">
        <v>5.9436006380305748E-3</v>
      </c>
      <c r="M51" s="27">
        <v>5.549633373407397E-3</v>
      </c>
      <c r="N51" s="27">
        <v>6.2033368827733503E-3</v>
      </c>
      <c r="O51" s="27">
        <v>6.0212236014453441E-3</v>
      </c>
      <c r="P51" s="28">
        <f t="shared" si="0"/>
        <v>0.93856839954240256</v>
      </c>
      <c r="Q51" s="28">
        <f t="shared" si="0"/>
        <v>0.93061949257788845</v>
      </c>
      <c r="R51" s="28">
        <f t="shared" si="0"/>
        <v>0.89919934647558097</v>
      </c>
      <c r="S51" s="28">
        <f t="shared" si="0"/>
        <v>1.1387503977353264</v>
      </c>
      <c r="T51" s="28">
        <f t="shared" si="0"/>
        <v>0.78255557664625697</v>
      </c>
      <c r="U51" s="28">
        <f t="shared" si="1"/>
        <v>0.93793864259549109</v>
      </c>
      <c r="V51" s="28">
        <f t="shared" si="4"/>
        <v>0.12847563757458363</v>
      </c>
      <c r="W51" s="27">
        <f t="shared" si="5"/>
        <v>0.28749370407731106</v>
      </c>
      <c r="X51" s="27">
        <f t="shared" si="2"/>
        <v>-2.7825571059929513E-2</v>
      </c>
      <c r="Y51" s="27">
        <f t="shared" si="3"/>
        <v>0.54137166163320838</v>
      </c>
    </row>
    <row r="52" spans="1:25" ht="11.25" customHeight="1" x14ac:dyDescent="0.2">
      <c r="A52" s="26" t="s">
        <v>432</v>
      </c>
      <c r="B52" s="26" t="s">
        <v>433</v>
      </c>
      <c r="C52" s="26" t="s">
        <v>2328</v>
      </c>
      <c r="D52" s="26" t="s">
        <v>2330</v>
      </c>
      <c r="E52" s="26" t="s">
        <v>2331</v>
      </c>
      <c r="F52" s="27">
        <v>2.907530981887512E-3</v>
      </c>
      <c r="G52" s="27">
        <v>3.0806059179028333E-3</v>
      </c>
      <c r="H52" s="27">
        <v>1.6491357894180454E-3</v>
      </c>
      <c r="I52" s="27">
        <v>1.6651266651266652E-3</v>
      </c>
      <c r="J52" s="27">
        <v>2.611401929337133E-3</v>
      </c>
      <c r="K52" s="27">
        <v>1.9612137623446959E-3</v>
      </c>
      <c r="L52" s="27">
        <v>2.4349491615216902E-3</v>
      </c>
      <c r="M52" s="27">
        <v>2.1122710784747417E-3</v>
      </c>
      <c r="N52" s="27">
        <v>1.8994042305855976E-3</v>
      </c>
      <c r="O52" s="27">
        <v>2.1050735650039966E-3</v>
      </c>
      <c r="P52" s="28">
        <f t="shared" si="0"/>
        <v>0.67452893006543801</v>
      </c>
      <c r="Q52" s="28">
        <f t="shared" si="0"/>
        <v>0.79041241444453136</v>
      </c>
      <c r="R52" s="28">
        <f t="shared" si="0"/>
        <v>1.280835145309732</v>
      </c>
      <c r="S52" s="28">
        <f t="shared" si="0"/>
        <v>1.1406965430111056</v>
      </c>
      <c r="T52" s="28">
        <f t="shared" si="0"/>
        <v>0.80610860448369948</v>
      </c>
      <c r="U52" s="28">
        <f t="shared" si="1"/>
        <v>0.93851632746290137</v>
      </c>
      <c r="V52" s="28">
        <f t="shared" si="4"/>
        <v>0.25846418163439305</v>
      </c>
      <c r="W52" s="27">
        <f t="shared" si="5"/>
        <v>0.35619525182871703</v>
      </c>
      <c r="X52" s="27">
        <f t="shared" si="2"/>
        <v>-2.7558167512149637E-2</v>
      </c>
      <c r="Y52" s="27">
        <f t="shared" si="3"/>
        <v>0.44831187408763051</v>
      </c>
    </row>
    <row r="53" spans="1:25" ht="11.25" customHeight="1" x14ac:dyDescent="0.2">
      <c r="A53" s="26" t="s">
        <v>236</v>
      </c>
      <c r="B53" s="26" t="s">
        <v>237</v>
      </c>
      <c r="C53" s="26" t="s">
        <v>1610</v>
      </c>
      <c r="D53" s="26" t="s">
        <v>1611</v>
      </c>
      <c r="E53" s="26" t="s">
        <v>1612</v>
      </c>
      <c r="F53" s="27">
        <v>1.6793344289235828E-2</v>
      </c>
      <c r="G53" s="27">
        <v>1.8383132019495659E-2</v>
      </c>
      <c r="H53" s="27">
        <v>1.9510854630392965E-2</v>
      </c>
      <c r="I53" s="27">
        <v>1.6521853607161664E-2</v>
      </c>
      <c r="J53" s="27">
        <v>1.7911335911930972E-2</v>
      </c>
      <c r="K53" s="27">
        <v>1.5930345049983877E-2</v>
      </c>
      <c r="L53" s="27">
        <v>1.728686086322052E-2</v>
      </c>
      <c r="M53" s="27">
        <v>1.688270959648756E-2</v>
      </c>
      <c r="N53" s="27">
        <v>1.5271901764523785E-2</v>
      </c>
      <c r="O53" s="27">
        <v>1.8179879511648983E-2</v>
      </c>
      <c r="P53" s="28">
        <f t="shared" si="0"/>
        <v>0.94861063857274008</v>
      </c>
      <c r="Q53" s="28">
        <f t="shared" si="0"/>
        <v>0.94036537652492935</v>
      </c>
      <c r="R53" s="28">
        <f t="shared" si="0"/>
        <v>0.8652983129805385</v>
      </c>
      <c r="S53" s="28">
        <f t="shared" si="0"/>
        <v>0.92434554424958304</v>
      </c>
      <c r="T53" s="28">
        <f t="shared" si="0"/>
        <v>1.0149929408413993</v>
      </c>
      <c r="U53" s="28">
        <f t="shared" si="1"/>
        <v>0.93872256263383813</v>
      </c>
      <c r="V53" s="28">
        <f t="shared" si="4"/>
        <v>5.36550616669806E-2</v>
      </c>
      <c r="W53" s="27">
        <f t="shared" si="5"/>
        <v>7.387696268048119E-2</v>
      </c>
      <c r="X53" s="27">
        <f t="shared" si="2"/>
        <v>-2.7462743538626551E-2</v>
      </c>
      <c r="Y53" s="27">
        <f t="shared" si="3"/>
        <v>1.131490968107574</v>
      </c>
    </row>
    <row r="54" spans="1:25" ht="11.25" customHeight="1" x14ac:dyDescent="0.2">
      <c r="A54" s="26" t="s">
        <v>126</v>
      </c>
      <c r="B54" s="26" t="s">
        <v>127</v>
      </c>
      <c r="C54" s="26" t="s">
        <v>1233</v>
      </c>
      <c r="D54" s="26" t="s">
        <v>1235</v>
      </c>
      <c r="E54" s="26" t="s">
        <v>1236</v>
      </c>
      <c r="F54" s="27">
        <v>4.8334764522282842E-4</v>
      </c>
      <c r="G54" s="27">
        <v>4.8072390389251673E-4</v>
      </c>
      <c r="H54" s="27">
        <v>5.5394140168897816E-4</v>
      </c>
      <c r="I54" s="27">
        <v>5.1520364823585594E-4</v>
      </c>
      <c r="J54" s="27">
        <v>4.377848938585186E-4</v>
      </c>
      <c r="K54" s="27">
        <v>5.0213830034610471E-4</v>
      </c>
      <c r="L54" s="27">
        <v>5.2908560846859256E-4</v>
      </c>
      <c r="M54" s="27">
        <v>4.0534504279088671E-4</v>
      </c>
      <c r="N54" s="27">
        <v>4.335909559889355E-4</v>
      </c>
      <c r="O54" s="27">
        <v>4.3322794298891E-4</v>
      </c>
      <c r="P54" s="28">
        <f t="shared" si="0"/>
        <v>1.0388760663447809</v>
      </c>
      <c r="Q54" s="28">
        <f t="shared" si="0"/>
        <v>1.1006018302490921</v>
      </c>
      <c r="R54" s="28">
        <f t="shared" si="0"/>
        <v>0.73174715151274439</v>
      </c>
      <c r="S54" s="28">
        <f t="shared" si="0"/>
        <v>0.84159139298338426</v>
      </c>
      <c r="T54" s="28">
        <f t="shared" si="0"/>
        <v>0.98959089056398253</v>
      </c>
      <c r="U54" s="28">
        <f t="shared" si="1"/>
        <v>0.94048146633079688</v>
      </c>
      <c r="V54" s="28">
        <f t="shared" si="4"/>
        <v>0.15089816482563065</v>
      </c>
      <c r="W54" s="27">
        <f t="shared" si="5"/>
        <v>0.40376978052113527</v>
      </c>
      <c r="X54" s="27">
        <f t="shared" si="2"/>
        <v>-2.6649758486354706E-2</v>
      </c>
      <c r="Y54" s="27">
        <f t="shared" si="3"/>
        <v>0.39386618822554548</v>
      </c>
    </row>
    <row r="55" spans="1:25" ht="11.25" customHeight="1" x14ac:dyDescent="0.2">
      <c r="A55" s="26" t="s">
        <v>234</v>
      </c>
      <c r="B55" s="26" t="s">
        <v>235</v>
      </c>
      <c r="C55" s="26" t="s">
        <v>1579</v>
      </c>
      <c r="D55" s="26" t="s">
        <v>1581</v>
      </c>
      <c r="E55" s="26" t="s">
        <v>1582</v>
      </c>
      <c r="F55" s="27">
        <v>7.0934100512451678E-2</v>
      </c>
      <c r="G55" s="27">
        <v>7.2703727684765518E-2</v>
      </c>
      <c r="H55" s="27">
        <v>6.9620253164556958E-2</v>
      </c>
      <c r="I55" s="27">
        <v>6.2929061784897017E-2</v>
      </c>
      <c r="J55" s="27">
        <v>7.5163761518818692E-2</v>
      </c>
      <c r="K55" s="27">
        <v>6.0766182298546897E-2</v>
      </c>
      <c r="L55" s="27">
        <v>6.9555533056596133E-2</v>
      </c>
      <c r="M55" s="27">
        <v>7.1596704590035309E-2</v>
      </c>
      <c r="N55" s="27">
        <v>6.4371386659763552E-2</v>
      </c>
      <c r="O55" s="27">
        <v>6.3202791779759598E-2</v>
      </c>
      <c r="P55" s="28">
        <f t="shared" si="0"/>
        <v>0.85665683866506603</v>
      </c>
      <c r="Q55" s="28">
        <f t="shared" si="0"/>
        <v>0.95669830518430121</v>
      </c>
      <c r="R55" s="28">
        <f t="shared" si="0"/>
        <v>1.0283890295659617</v>
      </c>
      <c r="S55" s="28">
        <f t="shared" si="0"/>
        <v>1.0229198534660608</v>
      </c>
      <c r="T55" s="28">
        <f t="shared" si="0"/>
        <v>0.84086786641107047</v>
      </c>
      <c r="U55" s="28">
        <f t="shared" si="1"/>
        <v>0.941106378658492</v>
      </c>
      <c r="V55" s="28">
        <f t="shared" si="4"/>
        <v>8.9070615419716101E-2</v>
      </c>
      <c r="W55" s="27">
        <f t="shared" si="5"/>
        <v>0.20463196177873244</v>
      </c>
      <c r="X55" s="27">
        <f t="shared" si="2"/>
        <v>-2.6361282998704546E-2</v>
      </c>
      <c r="Y55" s="27">
        <f t="shared" si="3"/>
        <v>0.68902653220721488</v>
      </c>
    </row>
    <row r="56" spans="1:25" ht="11.25" customHeight="1" x14ac:dyDescent="0.2">
      <c r="A56" s="26" t="s">
        <v>236</v>
      </c>
      <c r="B56" s="26" t="s">
        <v>237</v>
      </c>
      <c r="C56" s="26" t="s">
        <v>1655</v>
      </c>
      <c r="D56" s="26" t="s">
        <v>1657</v>
      </c>
      <c r="E56" s="26" t="s">
        <v>1658</v>
      </c>
      <c r="F56" s="27">
        <v>4.8377156943303204E-2</v>
      </c>
      <c r="G56" s="27">
        <v>6.5956770502225051E-2</v>
      </c>
      <c r="H56" s="27">
        <v>5.8257763121736743E-2</v>
      </c>
      <c r="I56" s="27">
        <v>7.0563454449710378E-2</v>
      </c>
      <c r="J56" s="27">
        <v>4.5522166022017259E-2</v>
      </c>
      <c r="K56" s="27">
        <v>4.7146081909061589E-2</v>
      </c>
      <c r="L56" s="27">
        <v>5.0457428298815742E-2</v>
      </c>
      <c r="M56" s="27">
        <v>7.2705415011499061E-2</v>
      </c>
      <c r="N56" s="27">
        <v>4.2668455267774227E-2</v>
      </c>
      <c r="O56" s="27">
        <v>5.0701071599936018E-2</v>
      </c>
      <c r="P56" s="28">
        <f t="shared" si="0"/>
        <v>0.97455255513083572</v>
      </c>
      <c r="Q56" s="28">
        <f t="shared" si="0"/>
        <v>0.76500756350879184</v>
      </c>
      <c r="R56" s="28">
        <f t="shared" si="0"/>
        <v>1.2479953076737975</v>
      </c>
      <c r="S56" s="28">
        <f t="shared" si="0"/>
        <v>0.60468206383211387</v>
      </c>
      <c r="T56" s="28">
        <f t="shared" si="0"/>
        <v>1.1137666774338886</v>
      </c>
      <c r="U56" s="28">
        <f t="shared" si="1"/>
        <v>0.94120083351588557</v>
      </c>
      <c r="V56" s="28">
        <f t="shared" si="4"/>
        <v>0.25947211215317278</v>
      </c>
      <c r="W56" s="27">
        <f t="shared" si="5"/>
        <v>0.54241395920581303</v>
      </c>
      <c r="X56" s="27">
        <f t="shared" si="2"/>
        <v>-2.6317696889992748E-2</v>
      </c>
      <c r="Y56" s="27">
        <f t="shared" si="3"/>
        <v>0.26566914228249999</v>
      </c>
    </row>
    <row r="57" spans="1:25" ht="11.25" customHeight="1" x14ac:dyDescent="0.2">
      <c r="A57" s="26" t="s">
        <v>352</v>
      </c>
      <c r="B57" s="26" t="s">
        <v>353</v>
      </c>
      <c r="C57" s="26" t="s">
        <v>2069</v>
      </c>
      <c r="D57" s="26" t="s">
        <v>2071</v>
      </c>
      <c r="E57" s="26" t="s">
        <v>2072</v>
      </c>
      <c r="F57" s="27">
        <v>1.5136259383048713E-3</v>
      </c>
      <c r="G57" s="27">
        <v>1.5386371318574707E-3</v>
      </c>
      <c r="H57" s="27">
        <v>1.378667830875057E-3</v>
      </c>
      <c r="I57" s="27">
        <v>1.7864437997244169E-3</v>
      </c>
      <c r="J57" s="27">
        <v>1.5097614267024111E-3</v>
      </c>
      <c r="K57" s="27">
        <v>1.6527442121116599E-3</v>
      </c>
      <c r="L57" s="27">
        <v>1.5595819271976674E-3</v>
      </c>
      <c r="M57" s="27">
        <v>1.2948464696817697E-3</v>
      </c>
      <c r="N57" s="27">
        <v>1.4913484515503691E-3</v>
      </c>
      <c r="O57" s="27">
        <v>1.2672113418317104E-3</v>
      </c>
      <c r="P57" s="28">
        <f t="shared" ref="P57:T107" si="26">K57/F57</f>
        <v>1.0919106037272253</v>
      </c>
      <c r="Q57" s="28">
        <f t="shared" si="26"/>
        <v>1.0136125632915876</v>
      </c>
      <c r="R57" s="28">
        <f t="shared" si="26"/>
        <v>0.93920119167494842</v>
      </c>
      <c r="S57" s="28">
        <f t="shared" si="26"/>
        <v>0.83481408806727075</v>
      </c>
      <c r="T57" s="28">
        <f t="shared" si="26"/>
        <v>0.83934542201116269</v>
      </c>
      <c r="U57" s="28">
        <f t="shared" si="1"/>
        <v>0.94377677375443891</v>
      </c>
      <c r="V57" s="28">
        <f t="shared" si="4"/>
        <v>0.11137816115955836</v>
      </c>
      <c r="W57" s="27">
        <f t="shared" si="5"/>
        <v>0.31645643078630498</v>
      </c>
      <c r="X57" s="27">
        <f t="shared" si="2"/>
        <v>-2.5130714802353116E-2</v>
      </c>
      <c r="Y57" s="27">
        <f t="shared" si="3"/>
        <v>0.49968607449842745</v>
      </c>
    </row>
    <row r="58" spans="1:25" ht="11.25" customHeight="1" x14ac:dyDescent="0.2">
      <c r="A58" s="26" t="s">
        <v>618</v>
      </c>
      <c r="B58" s="26" t="s">
        <v>619</v>
      </c>
      <c r="C58" s="26" t="s">
        <v>2896</v>
      </c>
      <c r="D58" s="26" t="s">
        <v>2897</v>
      </c>
      <c r="E58" s="26" t="s">
        <v>2898</v>
      </c>
      <c r="F58" s="27">
        <v>1.8794497405574997E-3</v>
      </c>
      <c r="G58" s="27">
        <v>1.8412193447873882E-3</v>
      </c>
      <c r="H58" s="27">
        <v>1.7554080010136861E-3</v>
      </c>
      <c r="I58" s="27">
        <v>1.6452785423785898E-3</v>
      </c>
      <c r="J58" s="27">
        <v>1.6787372216669019E-3</v>
      </c>
      <c r="K58" s="27">
        <v>1.6325821321431183E-3</v>
      </c>
      <c r="L58" s="27">
        <v>1.8554318968770482E-3</v>
      </c>
      <c r="M58" s="27">
        <v>1.5966320044809195E-3</v>
      </c>
      <c r="N58" s="27">
        <v>1.6080428193868306E-3</v>
      </c>
      <c r="O58" s="27">
        <v>1.6050309468660276E-3</v>
      </c>
      <c r="P58" s="28">
        <f t="shared" si="26"/>
        <v>0.8686489970510447</v>
      </c>
      <c r="Q58" s="28">
        <f t="shared" si="26"/>
        <v>1.0077190977435126</v>
      </c>
      <c r="R58" s="28">
        <f t="shared" si="26"/>
        <v>0.90955037436249631</v>
      </c>
      <c r="S58" s="28">
        <f t="shared" si="26"/>
        <v>0.97736813431121072</v>
      </c>
      <c r="T58" s="28">
        <f t="shared" si="26"/>
        <v>0.95609421543194972</v>
      </c>
      <c r="U58" s="28">
        <f t="shared" si="1"/>
        <v>0.94387616378004291</v>
      </c>
      <c r="V58" s="28">
        <f t="shared" si="4"/>
        <v>5.5191257293396308E-2</v>
      </c>
      <c r="W58" s="27">
        <f t="shared" si="5"/>
        <v>9.5326792739600583E-2</v>
      </c>
      <c r="X58" s="27">
        <f t="shared" si="2"/>
        <v>-2.5084981247357242E-2</v>
      </c>
      <c r="Y58" s="27">
        <f t="shared" si="3"/>
        <v>1.0207850185264142</v>
      </c>
    </row>
    <row r="59" spans="1:25" ht="11.25" customHeight="1" x14ac:dyDescent="0.2">
      <c r="A59" s="26" t="s">
        <v>378</v>
      </c>
      <c r="B59" s="26" t="s">
        <v>379</v>
      </c>
      <c r="C59" s="26" t="s">
        <v>2142</v>
      </c>
      <c r="D59" s="26" t="s">
        <v>2144</v>
      </c>
      <c r="E59" s="26" t="s">
        <v>2145</v>
      </c>
      <c r="F59" s="27">
        <v>2.1860602144468128E-3</v>
      </c>
      <c r="G59" s="27">
        <v>2.1371631296616869E-3</v>
      </c>
      <c r="H59" s="27">
        <v>2.6295536172396099E-3</v>
      </c>
      <c r="I59" s="27">
        <v>1.9630275479039202E-3</v>
      </c>
      <c r="J59" s="27">
        <v>2.9337823083063429E-3</v>
      </c>
      <c r="K59" s="27">
        <v>2.03382855064592E-3</v>
      </c>
      <c r="L59" s="27">
        <v>1.4423065110187796E-3</v>
      </c>
      <c r="M59" s="27">
        <v>1.9122076257609738E-3</v>
      </c>
      <c r="N59" s="27">
        <v>2.8420948506935142E-3</v>
      </c>
      <c r="O59" s="27">
        <v>2.7789435172332158E-3</v>
      </c>
      <c r="P59" s="28">
        <f t="shared" si="26"/>
        <v>0.93036254774920946</v>
      </c>
      <c r="Q59" s="28">
        <f t="shared" si="26"/>
        <v>0.67486963957079726</v>
      </c>
      <c r="R59" s="28">
        <f t="shared" si="26"/>
        <v>0.72719856831378304</v>
      </c>
      <c r="S59" s="28">
        <f t="shared" si="26"/>
        <v>1.4478120053527745</v>
      </c>
      <c r="T59" s="28">
        <f t="shared" si="26"/>
        <v>0.94722212666061278</v>
      </c>
      <c r="U59" s="28">
        <f t="shared" si="1"/>
        <v>0.94549297752943551</v>
      </c>
      <c r="V59" s="28">
        <f t="shared" si="4"/>
        <v>0.30555104553827095</v>
      </c>
      <c r="W59" s="27">
        <f t="shared" si="5"/>
        <v>0.59273121088417935</v>
      </c>
      <c r="X59" s="27">
        <f t="shared" si="2"/>
        <v>-2.4341692447224339E-2</v>
      </c>
      <c r="Y59" s="27">
        <f t="shared" si="3"/>
        <v>0.22714220392700299</v>
      </c>
    </row>
    <row r="60" spans="1:25" ht="11.25" customHeight="1" x14ac:dyDescent="0.2">
      <c r="A60" s="26" t="s">
        <v>57</v>
      </c>
      <c r="B60" s="26" t="s">
        <v>58</v>
      </c>
      <c r="C60" s="26" t="s">
        <v>974</v>
      </c>
      <c r="D60" s="26" t="s">
        <v>976</v>
      </c>
      <c r="E60" s="26" t="s">
        <v>977</v>
      </c>
      <c r="F60" s="27">
        <v>1.7237841165606404E-2</v>
      </c>
      <c r="G60" s="27">
        <v>1.2121212121212121E-2</v>
      </c>
      <c r="H60" s="27">
        <v>1.7121969988457102E-2</v>
      </c>
      <c r="I60" s="27">
        <v>1.3385826771653543E-2</v>
      </c>
      <c r="J60" s="27">
        <v>1.6820857863751051E-2</v>
      </c>
      <c r="K60" s="27">
        <v>1.3403647549989012E-2</v>
      </c>
      <c r="L60" s="27">
        <v>1.187308085977482E-2</v>
      </c>
      <c r="M60" s="27">
        <v>1.4561403508771931E-2</v>
      </c>
      <c r="N60" s="27">
        <v>1.2915129151291511E-2</v>
      </c>
      <c r="O60" s="27">
        <v>1.9982316534040673E-2</v>
      </c>
      <c r="P60" s="28">
        <f t="shared" si="26"/>
        <v>0.77757112513210058</v>
      </c>
      <c r="Q60" s="28">
        <f t="shared" si="26"/>
        <v>0.97952917093142267</v>
      </c>
      <c r="R60" s="28">
        <f t="shared" si="26"/>
        <v>0.85045140942243247</v>
      </c>
      <c r="S60" s="28">
        <f t="shared" si="26"/>
        <v>0.96483611894942467</v>
      </c>
      <c r="T60" s="28">
        <f t="shared" si="26"/>
        <v>1.187948717948718</v>
      </c>
      <c r="U60" s="28">
        <f t="shared" si="1"/>
        <v>0.95206730847681964</v>
      </c>
      <c r="V60" s="28">
        <f t="shared" si="4"/>
        <v>0.15599033999523459</v>
      </c>
      <c r="W60" s="27">
        <f t="shared" si="5"/>
        <v>0.54348462202811865</v>
      </c>
      <c r="X60" s="27">
        <f t="shared" si="2"/>
        <v>-2.1332347133651383E-2</v>
      </c>
      <c r="Y60" s="27">
        <f t="shared" si="3"/>
        <v>0.26481273982573733</v>
      </c>
    </row>
    <row r="61" spans="1:25" ht="11.25" customHeight="1" x14ac:dyDescent="0.2">
      <c r="A61" s="26" t="s">
        <v>310</v>
      </c>
      <c r="B61" s="26" t="s">
        <v>311</v>
      </c>
      <c r="C61" s="26" t="s">
        <v>1931</v>
      </c>
      <c r="D61" s="26" t="s">
        <v>1933</v>
      </c>
      <c r="E61" s="26" t="s">
        <v>1934</v>
      </c>
      <c r="F61" s="27">
        <v>2.0148495829337559E-3</v>
      </c>
      <c r="G61" s="27">
        <v>1.8304466805822176E-3</v>
      </c>
      <c r="H61" s="27">
        <v>2.0613315784159085E-3</v>
      </c>
      <c r="I61" s="27">
        <v>1.7980225019630135E-3</v>
      </c>
      <c r="J61" s="27">
        <v>1.8547633695627408E-3</v>
      </c>
      <c r="K61" s="27">
        <v>1.8875229890620462E-3</v>
      </c>
      <c r="L61" s="27">
        <v>1.8467325168633156E-3</v>
      </c>
      <c r="M61" s="27">
        <v>1.6190089376473993E-3</v>
      </c>
      <c r="N61" s="27">
        <v>1.8616080359978705E-3</v>
      </c>
      <c r="O61" s="27">
        <v>1.8458753746551872E-3</v>
      </c>
      <c r="P61" s="28">
        <f t="shared" si="26"/>
        <v>0.93680590603378255</v>
      </c>
      <c r="Q61" s="28">
        <f t="shared" si="26"/>
        <v>1.0088971923923606</v>
      </c>
      <c r="R61" s="28">
        <f t="shared" si="26"/>
        <v>0.78541897606379985</v>
      </c>
      <c r="S61" s="28">
        <f t="shared" si="26"/>
        <v>1.0353641480934954</v>
      </c>
      <c r="T61" s="28">
        <f t="shared" si="26"/>
        <v>0.99520801679965842</v>
      </c>
      <c r="U61" s="28">
        <f t="shared" si="1"/>
        <v>0.95233884787661938</v>
      </c>
      <c r="V61" s="28">
        <f t="shared" si="4"/>
        <v>0.1000416517543028</v>
      </c>
      <c r="W61" s="27">
        <f t="shared" si="5"/>
        <v>0.33579782062894042</v>
      </c>
      <c r="X61" s="27">
        <f t="shared" si="2"/>
        <v>-2.1208499535954755E-2</v>
      </c>
      <c r="Y61" s="27">
        <f t="shared" si="3"/>
        <v>0.47392212681588725</v>
      </c>
    </row>
    <row r="62" spans="1:25" ht="11.25" customHeight="1" x14ac:dyDescent="0.2">
      <c r="A62" s="26" t="s">
        <v>61</v>
      </c>
      <c r="B62" s="26" t="s">
        <v>62</v>
      </c>
      <c r="C62" s="26" t="s">
        <v>991</v>
      </c>
      <c r="D62" s="26" t="s">
        <v>993</v>
      </c>
      <c r="E62" s="26" t="s">
        <v>994</v>
      </c>
      <c r="F62" s="27">
        <v>2.444620976455714E-2</v>
      </c>
      <c r="G62" s="27">
        <v>2.3717013021933697E-2</v>
      </c>
      <c r="H62" s="27">
        <v>2.7361097889174481E-2</v>
      </c>
      <c r="I62" s="27">
        <v>2.7172900217546741E-2</v>
      </c>
      <c r="J62" s="27">
        <v>2.6838248939219173E-2</v>
      </c>
      <c r="K62" s="27">
        <v>2.5795768368999883E-2</v>
      </c>
      <c r="L62" s="27">
        <v>2.4823543429942311E-2</v>
      </c>
      <c r="M62" s="27">
        <v>2.3103497231555532E-2</v>
      </c>
      <c r="N62" s="27">
        <v>2.4769483282491862E-2</v>
      </c>
      <c r="O62" s="27">
        <v>2.4521802941033784E-2</v>
      </c>
      <c r="P62" s="28">
        <f t="shared" si="26"/>
        <v>1.0552052288448974</v>
      </c>
      <c r="Q62" s="28">
        <f t="shared" si="26"/>
        <v>1.046655555106593</v>
      </c>
      <c r="R62" s="28">
        <f t="shared" si="26"/>
        <v>0.84439218503350022</v>
      </c>
      <c r="S62" s="28">
        <f t="shared" si="26"/>
        <v>0.91155096011787184</v>
      </c>
      <c r="T62" s="28">
        <f t="shared" si="26"/>
        <v>0.91368863134731837</v>
      </c>
      <c r="U62" s="28">
        <f t="shared" si="1"/>
        <v>0.95429851209003613</v>
      </c>
      <c r="V62" s="28">
        <f t="shared" si="4"/>
        <v>9.2557961869329256E-2</v>
      </c>
      <c r="W62" s="27">
        <f t="shared" si="5"/>
        <v>0.29795944525156992</v>
      </c>
      <c r="X62" s="27">
        <f t="shared" si="2"/>
        <v>-2.0315753309713844E-2</v>
      </c>
      <c r="Y62" s="27">
        <f t="shared" si="3"/>
        <v>0.52584284297750716</v>
      </c>
    </row>
    <row r="63" spans="1:25" ht="11.25" customHeight="1" x14ac:dyDescent="0.2">
      <c r="A63" s="26" t="s">
        <v>256</v>
      </c>
      <c r="B63" s="26" t="s">
        <v>257</v>
      </c>
      <c r="C63" s="26" t="s">
        <v>1742</v>
      </c>
      <c r="D63" s="26" t="s">
        <v>1744</v>
      </c>
      <c r="E63" s="26" t="s">
        <v>1745</v>
      </c>
      <c r="F63" s="27">
        <v>0.14662637298773756</v>
      </c>
      <c r="G63" s="27">
        <v>0.14253675554448045</v>
      </c>
      <c r="H63" s="27">
        <v>0.1318147215553083</v>
      </c>
      <c r="I63" s="27">
        <v>0.13543156890796376</v>
      </c>
      <c r="J63" s="27">
        <v>0.12772550566229082</v>
      </c>
      <c r="K63" s="27">
        <v>0.14012813730676543</v>
      </c>
      <c r="L63" s="27">
        <v>0.13292983635956063</v>
      </c>
      <c r="M63" s="27">
        <v>0.11023278634901597</v>
      </c>
      <c r="N63" s="27">
        <v>0.13436766473922251</v>
      </c>
      <c r="O63" s="27">
        <v>0.13515305558625262</v>
      </c>
      <c r="P63" s="28">
        <f t="shared" si="26"/>
        <v>0.9556816720719431</v>
      </c>
      <c r="Q63" s="28">
        <f t="shared" si="26"/>
        <v>0.93260040788621812</v>
      </c>
      <c r="R63" s="28">
        <f t="shared" si="26"/>
        <v>0.83627067635812791</v>
      </c>
      <c r="S63" s="28">
        <f t="shared" si="26"/>
        <v>0.99214434140193519</v>
      </c>
      <c r="T63" s="28">
        <f t="shared" si="26"/>
        <v>1.0581524409353322</v>
      </c>
      <c r="U63" s="28">
        <f t="shared" si="1"/>
        <v>0.95496990773071144</v>
      </c>
      <c r="V63" s="28">
        <f t="shared" si="4"/>
        <v>8.1576624006989951E-2</v>
      </c>
      <c r="W63" s="27">
        <f t="shared" si="5"/>
        <v>0.26166907791299698</v>
      </c>
      <c r="X63" s="27">
        <f t="shared" si="2"/>
        <v>-2.0010313350710636E-2</v>
      </c>
      <c r="Y63" s="27">
        <f t="shared" si="3"/>
        <v>0.5822475959891199</v>
      </c>
    </row>
    <row r="64" spans="1:25" ht="11.25" customHeight="1" x14ac:dyDescent="0.2">
      <c r="A64" s="26" t="s">
        <v>886</v>
      </c>
      <c r="B64" s="26" t="s">
        <v>887</v>
      </c>
      <c r="C64" s="26" t="s">
        <v>3648</v>
      </c>
      <c r="D64" s="26" t="s">
        <v>3650</v>
      </c>
      <c r="E64" s="26" t="s">
        <v>3651</v>
      </c>
      <c r="F64" s="27">
        <v>4.6658791765102937E-3</v>
      </c>
      <c r="G64" s="27">
        <v>4.704963141624486E-3</v>
      </c>
      <c r="H64" s="27">
        <v>4.9227708167168373E-3</v>
      </c>
      <c r="I64" s="27">
        <v>4.5228882881927883E-3</v>
      </c>
      <c r="J64" s="27">
        <v>4.5771817758788443E-3</v>
      </c>
      <c r="K64" s="27">
        <v>4.657145391643751E-3</v>
      </c>
      <c r="L64" s="27">
        <v>4.8655115877165771E-3</v>
      </c>
      <c r="M64" s="27">
        <v>4.6588700721821212E-3</v>
      </c>
      <c r="N64" s="27">
        <v>3.9383331089268879E-3</v>
      </c>
      <c r="O64" s="27">
        <v>4.2506229361199488E-3</v>
      </c>
      <c r="P64" s="28">
        <f t="shared" si="26"/>
        <v>0.9981281588022014</v>
      </c>
      <c r="Q64" s="28">
        <f t="shared" si="26"/>
        <v>1.03412321016327</v>
      </c>
      <c r="R64" s="28">
        <f t="shared" si="26"/>
        <v>0.94639182802527455</v>
      </c>
      <c r="S64" s="28">
        <f t="shared" si="26"/>
        <v>0.87075621991551089</v>
      </c>
      <c r="T64" s="28">
        <f t="shared" si="26"/>
        <v>0.92865504239315588</v>
      </c>
      <c r="U64" s="28">
        <f t="shared" si="1"/>
        <v>0.95561089185988257</v>
      </c>
      <c r="V64" s="28">
        <f t="shared" si="4"/>
        <v>6.3213579282586058E-2</v>
      </c>
      <c r="W64" s="27">
        <f t="shared" si="5"/>
        <v>0.18870547626598577</v>
      </c>
      <c r="X64" s="27">
        <f t="shared" si="2"/>
        <v>-1.9718908893186088E-2</v>
      </c>
      <c r="Y64" s="27">
        <f t="shared" si="3"/>
        <v>0.72421549635022919</v>
      </c>
    </row>
    <row r="65" spans="1:25" ht="11.25" customHeight="1" x14ac:dyDescent="0.2">
      <c r="A65" s="26" t="s">
        <v>266</v>
      </c>
      <c r="B65" s="26" t="s">
        <v>267</v>
      </c>
      <c r="C65" s="26" t="s">
        <v>1799</v>
      </c>
      <c r="D65" s="26" t="s">
        <v>1804</v>
      </c>
      <c r="E65" s="26" t="s">
        <v>1802</v>
      </c>
      <c r="F65" s="27">
        <v>4.8286664232314105E-4</v>
      </c>
      <c r="G65" s="27">
        <v>4.9271884222593706E-4</v>
      </c>
      <c r="H65" s="27">
        <v>5.3685986233731049E-4</v>
      </c>
      <c r="I65" s="27">
        <v>4.6093023176995514E-4</v>
      </c>
      <c r="J65" s="27">
        <v>5.5091049322671007E-4</v>
      </c>
      <c r="K65" s="27">
        <v>4.7636822552835995E-4</v>
      </c>
      <c r="L65" s="27">
        <v>4.8609241888900631E-4</v>
      </c>
      <c r="M65" s="27">
        <v>4.7868100902518664E-4</v>
      </c>
      <c r="N65" s="27">
        <v>4.8356497332038026E-4</v>
      </c>
      <c r="O65" s="27">
        <v>4.7898204828769912E-4</v>
      </c>
      <c r="P65" s="28">
        <f t="shared" si="26"/>
        <v>0.98654200513103107</v>
      </c>
      <c r="Q65" s="28">
        <f t="shared" si="26"/>
        <v>0.9865513092476943</v>
      </c>
      <c r="R65" s="28">
        <f t="shared" si="26"/>
        <v>0.89163121068721296</v>
      </c>
      <c r="S65" s="28">
        <f t="shared" si="26"/>
        <v>1.0491066543053784</v>
      </c>
      <c r="T65" s="28">
        <f t="shared" si="26"/>
        <v>0.86943714845995679</v>
      </c>
      <c r="U65" s="28">
        <f t="shared" si="1"/>
        <v>0.95665366556625453</v>
      </c>
      <c r="V65" s="28">
        <f t="shared" si="4"/>
        <v>7.44469233096446E-2</v>
      </c>
      <c r="W65" s="27">
        <f t="shared" si="5"/>
        <v>0.24410370098196402</v>
      </c>
      <c r="X65" s="27">
        <f t="shared" si="2"/>
        <v>-1.9245260087971151E-2</v>
      </c>
      <c r="Y65" s="27">
        <f t="shared" si="3"/>
        <v>0.61242563597052191</v>
      </c>
    </row>
    <row r="66" spans="1:25" ht="11.25" customHeight="1" x14ac:dyDescent="0.2">
      <c r="A66" s="26" t="s">
        <v>410</v>
      </c>
      <c r="B66" s="26" t="s">
        <v>411</v>
      </c>
      <c r="C66" s="26" t="s">
        <v>2250</v>
      </c>
      <c r="D66" s="26" t="s">
        <v>2252</v>
      </c>
      <c r="E66" s="26" t="s">
        <v>2253</v>
      </c>
      <c r="F66" s="27">
        <v>6.7391873595579741E-4</v>
      </c>
      <c r="G66" s="27">
        <v>6.0194074705487534E-4</v>
      </c>
      <c r="H66" s="27">
        <v>6.0035586705241577E-4</v>
      </c>
      <c r="I66" s="27">
        <v>6.6446655166065504E-4</v>
      </c>
      <c r="J66" s="27">
        <v>7.1044639954887738E-4</v>
      </c>
      <c r="K66" s="27">
        <v>5.910174829232629E-4</v>
      </c>
      <c r="L66" s="27">
        <v>6.9773149488370383E-4</v>
      </c>
      <c r="M66" s="27">
        <v>5.9177712254402162E-4</v>
      </c>
      <c r="N66" s="27">
        <v>6.2449325337958993E-4</v>
      </c>
      <c r="O66" s="27">
        <v>5.845370930863136E-4</v>
      </c>
      <c r="P66" s="28">
        <f t="shared" si="26"/>
        <v>0.87698627652047945</v>
      </c>
      <c r="Q66" s="28">
        <f t="shared" si="26"/>
        <v>1.1591365068696633</v>
      </c>
      <c r="R66" s="28">
        <f t="shared" si="26"/>
        <v>0.98571056771625565</v>
      </c>
      <c r="S66" s="28">
        <f t="shared" si="26"/>
        <v>0.93984151921392789</v>
      </c>
      <c r="T66" s="28">
        <f t="shared" si="26"/>
        <v>0.82277437602257641</v>
      </c>
      <c r="U66" s="28">
        <f t="shared" si="1"/>
        <v>0.95688984926858045</v>
      </c>
      <c r="V66" s="28">
        <f t="shared" si="4"/>
        <v>0.12883762162331883</v>
      </c>
      <c r="W66" s="27">
        <f t="shared" si="5"/>
        <v>0.43913443645023653</v>
      </c>
      <c r="X66" s="27">
        <f t="shared" si="2"/>
        <v>-1.9138052409273174E-2</v>
      </c>
      <c r="Y66" s="27">
        <f t="shared" si="3"/>
        <v>0.35740250465398332</v>
      </c>
    </row>
    <row r="67" spans="1:25" ht="11.25" customHeight="1" x14ac:dyDescent="0.2">
      <c r="A67" s="26" t="s">
        <v>132</v>
      </c>
      <c r="B67" s="26" t="s">
        <v>133</v>
      </c>
      <c r="C67" s="26" t="s">
        <v>1250</v>
      </c>
      <c r="D67" s="26" t="s">
        <v>1259</v>
      </c>
      <c r="E67" s="26" t="s">
        <v>1253</v>
      </c>
      <c r="F67" s="27">
        <v>8.9693884933419003E-3</v>
      </c>
      <c r="G67" s="27">
        <v>6.8474129663296515E-3</v>
      </c>
      <c r="H67" s="27">
        <v>6.5752228135160058E-3</v>
      </c>
      <c r="I67" s="27">
        <v>6.6374682823478184E-3</v>
      </c>
      <c r="J67" s="27">
        <v>6.791190800330936E-3</v>
      </c>
      <c r="K67" s="27">
        <v>6.8346472547940323E-3</v>
      </c>
      <c r="L67" s="27">
        <v>6.6697102610044036E-3</v>
      </c>
      <c r="M67" s="27">
        <v>6.8600698470264107E-3</v>
      </c>
      <c r="N67" s="27">
        <v>6.7861373678715677E-3</v>
      </c>
      <c r="O67" s="27">
        <v>6.6800605895438667E-3</v>
      </c>
      <c r="P67" s="28">
        <f t="shared" si="26"/>
        <v>0.76199701460890945</v>
      </c>
      <c r="Q67" s="28">
        <f t="shared" si="26"/>
        <v>0.97404819802762677</v>
      </c>
      <c r="R67" s="28">
        <f t="shared" si="26"/>
        <v>1.0433212746684226</v>
      </c>
      <c r="S67" s="28">
        <f t="shared" si="26"/>
        <v>1.0223984626667266</v>
      </c>
      <c r="T67" s="28">
        <f t="shared" si="26"/>
        <v>0.98363612302254066</v>
      </c>
      <c r="U67" s="28">
        <f t="shared" si="1"/>
        <v>0.95708021459884518</v>
      </c>
      <c r="V67" s="28">
        <f t="shared" si="4"/>
        <v>0.11264388312813775</v>
      </c>
      <c r="W67" s="27">
        <f t="shared" si="5"/>
        <v>0.4190482011991144</v>
      </c>
      <c r="X67" s="27">
        <f t="shared" si="2"/>
        <v>-1.9051661703051545E-2</v>
      </c>
      <c r="Y67" s="27">
        <f t="shared" si="3"/>
        <v>0.37773601925134886</v>
      </c>
    </row>
    <row r="68" spans="1:25" ht="11.25" customHeight="1" x14ac:dyDescent="0.2">
      <c r="A68" s="26" t="s">
        <v>410</v>
      </c>
      <c r="B68" s="26" t="s">
        <v>411</v>
      </c>
      <c r="C68" s="26" t="s">
        <v>2259</v>
      </c>
      <c r="D68" s="26" t="s">
        <v>2260</v>
      </c>
      <c r="E68" s="26" t="s">
        <v>2261</v>
      </c>
      <c r="F68" s="27">
        <v>3.3695936797789871E-4</v>
      </c>
      <c r="G68" s="27">
        <v>2.2623963452232556E-4</v>
      </c>
      <c r="H68" s="27">
        <v>2.6893769610040341E-4</v>
      </c>
      <c r="I68" s="27">
        <v>2.9831104807751316E-4</v>
      </c>
      <c r="J68" s="27">
        <v>2.938044261026196E-4</v>
      </c>
      <c r="K68" s="27">
        <v>2.5740408298530556E-4</v>
      </c>
      <c r="L68" s="27">
        <v>2.7021175307533676E-4</v>
      </c>
      <c r="M68" s="27">
        <v>2.7694342638265041E-4</v>
      </c>
      <c r="N68" s="27">
        <v>2.6270582111443086E-4</v>
      </c>
      <c r="O68" s="27">
        <v>2.6936145089969651E-4</v>
      </c>
      <c r="P68" s="28">
        <f t="shared" si="26"/>
        <v>0.76390243883110798</v>
      </c>
      <c r="Q68" s="28">
        <f t="shared" si="26"/>
        <v>1.1943608097045082</v>
      </c>
      <c r="R68" s="28">
        <f t="shared" si="26"/>
        <v>1.0297679737661551</v>
      </c>
      <c r="S68" s="28">
        <f t="shared" si="26"/>
        <v>0.88064395471591572</v>
      </c>
      <c r="T68" s="28">
        <f t="shared" si="26"/>
        <v>0.91680528599529787</v>
      </c>
      <c r="U68" s="28">
        <f t="shared" si="1"/>
        <v>0.95709609260259698</v>
      </c>
      <c r="V68" s="28">
        <f t="shared" si="4"/>
        <v>0.16307039479576751</v>
      </c>
      <c r="W68" s="27">
        <f t="shared" si="5"/>
        <v>0.44699211600872407</v>
      </c>
      <c r="X68" s="27">
        <f t="shared" si="2"/>
        <v>-1.9044456797853146E-2</v>
      </c>
      <c r="Y68" s="27">
        <f t="shared" si="3"/>
        <v>0.34970013683249784</v>
      </c>
    </row>
    <row r="69" spans="1:25" ht="11.25" customHeight="1" x14ac:dyDescent="0.2">
      <c r="A69" s="26" t="s">
        <v>134</v>
      </c>
      <c r="B69" s="26" t="s">
        <v>135</v>
      </c>
      <c r="C69" s="26" t="s">
        <v>1279</v>
      </c>
      <c r="D69" s="26" t="s">
        <v>1281</v>
      </c>
      <c r="E69" s="26" t="s">
        <v>1282</v>
      </c>
      <c r="F69" s="27">
        <v>2.4510356979710259E-3</v>
      </c>
      <c r="G69" s="27">
        <v>2.2070733685776744E-3</v>
      </c>
      <c r="H69" s="27">
        <v>3.0768263140168559E-3</v>
      </c>
      <c r="I69" s="27">
        <v>2.6241770213495754E-3</v>
      </c>
      <c r="J69" s="27">
        <v>2.6739450907127117E-3</v>
      </c>
      <c r="K69" s="27">
        <v>2.3778852758351808E-3</v>
      </c>
      <c r="L69" s="27">
        <v>2.5033245209246141E-3</v>
      </c>
      <c r="M69" s="27">
        <v>2.4673116954914234E-3</v>
      </c>
      <c r="N69" s="27">
        <v>2.3400195187380855E-3</v>
      </c>
      <c r="O69" s="27">
        <v>2.6508160875546175E-3</v>
      </c>
      <c r="P69" s="28">
        <f t="shared" si="26"/>
        <v>0.97015530120740423</v>
      </c>
      <c r="Q69" s="28">
        <f t="shared" si="26"/>
        <v>1.1342280490375614</v>
      </c>
      <c r="R69" s="28">
        <f t="shared" si="26"/>
        <v>0.80190151918920005</v>
      </c>
      <c r="S69" s="28">
        <f t="shared" si="26"/>
        <v>0.89171557394959888</v>
      </c>
      <c r="T69" s="28">
        <f t="shared" si="26"/>
        <v>0.99135023256893828</v>
      </c>
      <c r="U69" s="28">
        <f t="shared" si="1"/>
        <v>0.95787013519054065</v>
      </c>
      <c r="V69" s="28">
        <f t="shared" si="4"/>
        <v>0.12356839315876474</v>
      </c>
      <c r="W69" s="27">
        <f t="shared" si="5"/>
        <v>0.40718805458260238</v>
      </c>
      <c r="X69" s="27">
        <f t="shared" si="2"/>
        <v>-1.8693367114775841E-2</v>
      </c>
      <c r="Y69" s="27">
        <f t="shared" si="3"/>
        <v>0.39020497110586322</v>
      </c>
    </row>
    <row r="70" spans="1:25" ht="11.25" customHeight="1" x14ac:dyDescent="0.2">
      <c r="A70" s="26" t="s">
        <v>550</v>
      </c>
      <c r="B70" s="26" t="s">
        <v>551</v>
      </c>
      <c r="C70" s="26" t="s">
        <v>2674</v>
      </c>
      <c r="D70" s="26" t="s">
        <v>2672</v>
      </c>
      <c r="E70" s="26" t="s">
        <v>2676</v>
      </c>
      <c r="F70" s="27">
        <v>3.0120398426476012E-3</v>
      </c>
      <c r="G70" s="27">
        <v>2.8755886195213107E-3</v>
      </c>
      <c r="H70" s="27">
        <v>2.8010613066458347E-3</v>
      </c>
      <c r="I70" s="27">
        <v>2.9190178394752674E-3</v>
      </c>
      <c r="J70" s="27">
        <v>2.9787801004981396E-3</v>
      </c>
      <c r="K70" s="27">
        <v>2.6326961674095089E-3</v>
      </c>
      <c r="L70" s="27">
        <v>2.8382846960884251E-3</v>
      </c>
      <c r="M70" s="27">
        <v>2.83297766922827E-3</v>
      </c>
      <c r="N70" s="27">
        <v>2.7970459800418799E-3</v>
      </c>
      <c r="O70" s="27">
        <v>2.8636232277499973E-3</v>
      </c>
      <c r="P70" s="28">
        <f t="shared" si="26"/>
        <v>0.87405755067813218</v>
      </c>
      <c r="Q70" s="28">
        <f t="shared" si="26"/>
        <v>0.98702737826278664</v>
      </c>
      <c r="R70" s="28">
        <f t="shared" si="26"/>
        <v>1.0113943820175268</v>
      </c>
      <c r="S70" s="28">
        <f t="shared" si="26"/>
        <v>0.95821476053215437</v>
      </c>
      <c r="T70" s="28">
        <f t="shared" si="26"/>
        <v>0.96134092854692943</v>
      </c>
      <c r="U70" s="28">
        <f t="shared" ref="U70:U133" si="27">AVERAGE(P70:T70)</f>
        <v>0.95840700000750589</v>
      </c>
      <c r="V70" s="28">
        <f t="shared" si="4"/>
        <v>5.1841738007637604E-2</v>
      </c>
      <c r="W70" s="27">
        <f t="shared" ref="W70:W133" si="28">TTEST(F70:J70,K70:O70,2,1)</f>
        <v>0.14883502622942732</v>
      </c>
      <c r="X70" s="27">
        <f t="shared" ref="X70:X133" si="29">LOG(U70)</f>
        <v>-1.8450022945653802E-2</v>
      </c>
      <c r="Y70" s="27">
        <f t="shared" ref="Y70:Y133" si="30">-LOG(W70)</f>
        <v>0.82729485166586481</v>
      </c>
    </row>
    <row r="71" spans="1:25" ht="11.25" customHeight="1" x14ac:dyDescent="0.2">
      <c r="A71" s="26" t="s">
        <v>266</v>
      </c>
      <c r="B71" s="26" t="s">
        <v>267</v>
      </c>
      <c r="C71" s="26" t="s">
        <v>1795</v>
      </c>
      <c r="D71" s="26" t="s">
        <v>1797</v>
      </c>
      <c r="E71" s="26" t="s">
        <v>1798</v>
      </c>
      <c r="F71" s="27">
        <v>1.9184253948730339E-4</v>
      </c>
      <c r="G71" s="27">
        <v>1.8468484801453623E-4</v>
      </c>
      <c r="H71" s="27">
        <v>2.3289726662339424E-4</v>
      </c>
      <c r="I71" s="27">
        <v>2.0606292714421524E-4</v>
      </c>
      <c r="J71" s="27">
        <v>2.2327329560475244E-4</v>
      </c>
      <c r="K71" s="27">
        <v>2.0683559317377905E-4</v>
      </c>
      <c r="L71" s="27">
        <v>2.089743109242457E-4</v>
      </c>
      <c r="M71" s="27">
        <v>1.9934022682471512E-4</v>
      </c>
      <c r="N71" s="27">
        <v>1.8480402919569475E-4</v>
      </c>
      <c r="O71" s="27">
        <v>1.8617555634947789E-4</v>
      </c>
      <c r="P71" s="28">
        <f t="shared" si="26"/>
        <v>1.0781529150236668</v>
      </c>
      <c r="Q71" s="28">
        <f t="shared" si="26"/>
        <v>1.1315184389560624</v>
      </c>
      <c r="R71" s="28">
        <f t="shared" si="26"/>
        <v>0.85591484054236489</v>
      </c>
      <c r="S71" s="28">
        <f t="shared" si="26"/>
        <v>0.89683298086102492</v>
      </c>
      <c r="T71" s="28">
        <f t="shared" si="26"/>
        <v>0.83384605330972272</v>
      </c>
      <c r="U71" s="28">
        <f t="shared" si="27"/>
        <v>0.95925304573856851</v>
      </c>
      <c r="V71" s="28">
        <f t="shared" ref="V71:V134" si="31">STDEV(P71:T71)</f>
        <v>0.13611989891170212</v>
      </c>
      <c r="W71" s="27">
        <f t="shared" si="28"/>
        <v>0.45308901540909796</v>
      </c>
      <c r="X71" s="27">
        <f t="shared" si="29"/>
        <v>-1.8066813192608049E-2</v>
      </c>
      <c r="Y71" s="27">
        <f t="shared" si="30"/>
        <v>0.34381646663353171</v>
      </c>
    </row>
    <row r="72" spans="1:25" ht="11.25" customHeight="1" x14ac:dyDescent="0.2">
      <c r="A72" s="26" t="s">
        <v>190</v>
      </c>
      <c r="B72" s="26" t="s">
        <v>191</v>
      </c>
      <c r="C72" s="26" t="s">
        <v>1453</v>
      </c>
      <c r="D72" s="26" t="s">
        <v>1455</v>
      </c>
      <c r="E72" s="26" t="s">
        <v>1456</v>
      </c>
      <c r="F72" s="27">
        <v>4.9883004207402146E-3</v>
      </c>
      <c r="G72" s="27">
        <v>5.2590817715920122E-3</v>
      </c>
      <c r="H72" s="27">
        <v>5.1860643300332011E-3</v>
      </c>
      <c r="I72" s="27">
        <v>5.2775697071228544E-3</v>
      </c>
      <c r="J72" s="27">
        <v>5.2391434623440267E-3</v>
      </c>
      <c r="K72" s="27">
        <v>4.9909628655931647E-3</v>
      </c>
      <c r="L72" s="27">
        <v>5.1576074710197543E-3</v>
      </c>
      <c r="M72" s="27">
        <v>4.715297806742993E-3</v>
      </c>
      <c r="N72" s="27">
        <v>5.040907760318728E-3</v>
      </c>
      <c r="O72" s="27">
        <v>4.9883928365757465E-3</v>
      </c>
      <c r="P72" s="28">
        <f t="shared" si="26"/>
        <v>1.0005337378722983</v>
      </c>
      <c r="Q72" s="28">
        <f t="shared" si="26"/>
        <v>0.98070493957321758</v>
      </c>
      <c r="R72" s="28">
        <f t="shared" si="26"/>
        <v>0.90922470425907842</v>
      </c>
      <c r="S72" s="28">
        <f t="shared" si="26"/>
        <v>0.95515702114086409</v>
      </c>
      <c r="T72" s="28">
        <f t="shared" si="26"/>
        <v>0.95213900371873139</v>
      </c>
      <c r="U72" s="28">
        <f t="shared" si="27"/>
        <v>0.95955188131283786</v>
      </c>
      <c r="V72" s="28">
        <f t="shared" si="31"/>
        <v>3.4402233725384986E-2</v>
      </c>
      <c r="W72" s="27">
        <f t="shared" si="28"/>
        <v>5.7037356551000465E-2</v>
      </c>
      <c r="X72" s="27">
        <f t="shared" si="29"/>
        <v>-1.7931538741181346E-2</v>
      </c>
      <c r="Y72" s="27">
        <f t="shared" si="30"/>
        <v>1.2438406104688953</v>
      </c>
    </row>
    <row r="73" spans="1:25" ht="11.25" customHeight="1" x14ac:dyDescent="0.2">
      <c r="A73" s="26" t="s">
        <v>656</v>
      </c>
      <c r="B73" s="26" t="s">
        <v>657</v>
      </c>
      <c r="C73" s="26" t="s">
        <v>3018</v>
      </c>
      <c r="D73" s="26" t="s">
        <v>3020</v>
      </c>
      <c r="E73" s="26" t="s">
        <v>3021</v>
      </c>
      <c r="F73" s="27">
        <v>5.8801775147928996E-2</v>
      </c>
      <c r="G73" s="27">
        <v>5.7402061855670101E-2</v>
      </c>
      <c r="H73" s="27">
        <v>7.4715634525314115E-2</v>
      </c>
      <c r="I73" s="27">
        <v>6.7034196228827114E-2</v>
      </c>
      <c r="J73" s="27">
        <v>6.1229241036784114E-2</v>
      </c>
      <c r="K73" s="27">
        <v>6.4594846766669059E-2</v>
      </c>
      <c r="L73" s="27">
        <v>5.3819583902321465E-2</v>
      </c>
      <c r="M73" s="27">
        <v>5.507616117655887E-2</v>
      </c>
      <c r="N73" s="27">
        <v>5.8950445434298442E-2</v>
      </c>
      <c r="O73" s="27">
        <v>7.0259938837920491E-2</v>
      </c>
      <c r="P73" s="28">
        <f t="shared" si="26"/>
        <v>1.0985186519312775</v>
      </c>
      <c r="Q73" s="28">
        <f t="shared" si="26"/>
        <v>0.93758973393052847</v>
      </c>
      <c r="R73" s="28">
        <f t="shared" si="26"/>
        <v>0.73714372535909778</v>
      </c>
      <c r="S73" s="28">
        <f t="shared" si="26"/>
        <v>0.87940855191380118</v>
      </c>
      <c r="T73" s="28">
        <f t="shared" si="26"/>
        <v>1.1474899516672286</v>
      </c>
      <c r="U73" s="28">
        <f t="shared" si="27"/>
        <v>0.9600301229603867</v>
      </c>
      <c r="V73" s="28">
        <f t="shared" si="31"/>
        <v>0.16658482452554815</v>
      </c>
      <c r="W73" s="27">
        <f t="shared" si="28"/>
        <v>0.55488432840114088</v>
      </c>
      <c r="X73" s="27">
        <f t="shared" si="29"/>
        <v>-1.7715139845607537E-2</v>
      </c>
      <c r="Y73" s="27">
        <f t="shared" si="30"/>
        <v>0.2557975407922829</v>
      </c>
    </row>
    <row r="74" spans="1:25" ht="11.25" customHeight="1" x14ac:dyDescent="0.2">
      <c r="A74" s="26" t="s">
        <v>634</v>
      </c>
      <c r="B74" s="26" t="s">
        <v>635</v>
      </c>
      <c r="C74" s="26" t="s">
        <v>2969</v>
      </c>
      <c r="D74" s="26" t="s">
        <v>2971</v>
      </c>
      <c r="E74" s="26" t="s">
        <v>2972</v>
      </c>
      <c r="F74" s="27">
        <v>8.7008700870087018E-3</v>
      </c>
      <c r="G74" s="27">
        <v>8.3708804185894416E-3</v>
      </c>
      <c r="H74" s="27">
        <v>8.1176226962103963E-3</v>
      </c>
      <c r="I74" s="27">
        <v>7.810249812784424E-3</v>
      </c>
      <c r="J74" s="27">
        <v>8.3792029109628682E-3</v>
      </c>
      <c r="K74" s="27">
        <v>7.9137325314084378E-3</v>
      </c>
      <c r="L74" s="27">
        <v>7.6779061631271394E-3</v>
      </c>
      <c r="M74" s="27">
        <v>8.3465788819501469E-3</v>
      </c>
      <c r="N74" s="27">
        <v>7.3436969227913748E-3</v>
      </c>
      <c r="O74" s="27">
        <v>8.4477388976006498E-3</v>
      </c>
      <c r="P74" s="28">
        <f t="shared" si="26"/>
        <v>0.90953346645463173</v>
      </c>
      <c r="Q74" s="28">
        <f t="shared" si="26"/>
        <v>0.91721608471154414</v>
      </c>
      <c r="R74" s="28">
        <f t="shared" si="26"/>
        <v>1.0282048321667667</v>
      </c>
      <c r="S74" s="28">
        <f t="shared" si="26"/>
        <v>0.94026402468851134</v>
      </c>
      <c r="T74" s="28">
        <f t="shared" si="26"/>
        <v>1.0081792966903944</v>
      </c>
      <c r="U74" s="28">
        <f t="shared" si="27"/>
        <v>0.96067954094236963</v>
      </c>
      <c r="V74" s="28">
        <f t="shared" si="31"/>
        <v>5.4170282484973534E-2</v>
      </c>
      <c r="W74" s="27">
        <f t="shared" si="28"/>
        <v>0.18087121899742836</v>
      </c>
      <c r="X74" s="27">
        <f t="shared" si="29"/>
        <v>-1.7421458127779895E-2</v>
      </c>
      <c r="Y74" s="27">
        <f t="shared" si="30"/>
        <v>0.74263053443940796</v>
      </c>
    </row>
    <row r="75" spans="1:25" ht="11.25" customHeight="1" x14ac:dyDescent="0.2">
      <c r="A75" s="26" t="s">
        <v>522</v>
      </c>
      <c r="B75" s="26" t="s">
        <v>523</v>
      </c>
      <c r="C75" s="26" t="s">
        <v>2576</v>
      </c>
      <c r="D75" s="26" t="s">
        <v>2578</v>
      </c>
      <c r="E75" s="26" t="s">
        <v>2579</v>
      </c>
      <c r="F75" s="27">
        <v>1.0841442082336491E-3</v>
      </c>
      <c r="G75" s="27">
        <v>1.0558206729195533E-3</v>
      </c>
      <c r="H75" s="27">
        <v>8.2281260569103652E-4</v>
      </c>
      <c r="I75" s="27">
        <v>9.7648499075225434E-4</v>
      </c>
      <c r="J75" s="27">
        <v>9.0031840528967562E-4</v>
      </c>
      <c r="K75" s="27">
        <v>7.8140104401624023E-4</v>
      </c>
      <c r="L75" s="27">
        <v>1.1352933689703451E-3</v>
      </c>
      <c r="M75" s="27">
        <v>1.0486690663238096E-3</v>
      </c>
      <c r="N75" s="27">
        <v>8.1480507998709696E-4</v>
      </c>
      <c r="O75" s="27">
        <v>8.1024761262085405E-4</v>
      </c>
      <c r="P75" s="28">
        <f t="shared" si="26"/>
        <v>0.72075378725616623</v>
      </c>
      <c r="Q75" s="28">
        <f t="shared" si="26"/>
        <v>1.0752710172183255</v>
      </c>
      <c r="R75" s="28">
        <f t="shared" si="26"/>
        <v>1.2744931945264599</v>
      </c>
      <c r="S75" s="28">
        <f t="shared" si="26"/>
        <v>0.83442662990589944</v>
      </c>
      <c r="T75" s="28">
        <f t="shared" si="26"/>
        <v>0.89995673515100305</v>
      </c>
      <c r="U75" s="28">
        <f t="shared" si="27"/>
        <v>0.96098027281157083</v>
      </c>
      <c r="V75" s="28">
        <f t="shared" si="31"/>
        <v>0.21725629299450894</v>
      </c>
      <c r="W75" s="27">
        <f t="shared" si="28"/>
        <v>0.61834767876397767</v>
      </c>
      <c r="X75" s="27">
        <f t="shared" si="29"/>
        <v>-1.7285527520855642E-2</v>
      </c>
      <c r="Y75" s="27">
        <f t="shared" si="30"/>
        <v>0.20876726518514704</v>
      </c>
    </row>
    <row r="76" spans="1:25" ht="11.25" customHeight="1" x14ac:dyDescent="0.2">
      <c r="A76" s="26" t="s">
        <v>818</v>
      </c>
      <c r="B76" s="26" t="s">
        <v>819</v>
      </c>
      <c r="C76" s="26" t="s">
        <v>3437</v>
      </c>
      <c r="D76" s="26" t="s">
        <v>3439</v>
      </c>
      <c r="E76" s="26" t="s">
        <v>3440</v>
      </c>
      <c r="F76" s="27">
        <v>1.0944826117194778E-2</v>
      </c>
      <c r="G76" s="27">
        <v>1.1304141726022137E-2</v>
      </c>
      <c r="H76" s="27">
        <v>1.0513103557916305E-2</v>
      </c>
      <c r="I76" s="27">
        <v>1.1169257545438089E-2</v>
      </c>
      <c r="J76" s="27">
        <v>1.0867551673215506E-2</v>
      </c>
      <c r="K76" s="27">
        <v>1.0270865484584247E-2</v>
      </c>
      <c r="L76" s="27">
        <v>1.1220693243529438E-2</v>
      </c>
      <c r="M76" s="27">
        <v>1.0358381848074163E-2</v>
      </c>
      <c r="N76" s="27">
        <v>1.0224608096366038E-2</v>
      </c>
      <c r="O76" s="27">
        <v>1.0607243443297923E-2</v>
      </c>
      <c r="P76" s="28">
        <f t="shared" si="26"/>
        <v>0.93842198812535627</v>
      </c>
      <c r="Q76" s="28">
        <f t="shared" si="26"/>
        <v>0.99261788426620656</v>
      </c>
      <c r="R76" s="28">
        <f t="shared" si="26"/>
        <v>0.98528296530232151</v>
      </c>
      <c r="S76" s="28">
        <f t="shared" si="26"/>
        <v>0.91542415015240841</v>
      </c>
      <c r="T76" s="28">
        <f t="shared" si="26"/>
        <v>0.97604720568670988</v>
      </c>
      <c r="U76" s="28">
        <f t="shared" si="27"/>
        <v>0.96155883870660053</v>
      </c>
      <c r="V76" s="28">
        <f t="shared" si="31"/>
        <v>3.3170523866698769E-2</v>
      </c>
      <c r="W76" s="27">
        <f t="shared" si="28"/>
        <v>6.2903250028608096E-2</v>
      </c>
      <c r="X76" s="27">
        <f t="shared" si="29"/>
        <v>-1.7024135716955574E-2</v>
      </c>
      <c r="Y76" s="27">
        <f t="shared" si="30"/>
        <v>1.2013269152379324</v>
      </c>
    </row>
    <row r="77" spans="1:25" ht="11.25" customHeight="1" x14ac:dyDescent="0.2">
      <c r="A77" s="26" t="s">
        <v>560</v>
      </c>
      <c r="B77" s="26" t="s">
        <v>561</v>
      </c>
      <c r="C77" s="26" t="s">
        <v>2711</v>
      </c>
      <c r="D77" s="26" t="s">
        <v>2713</v>
      </c>
      <c r="E77" s="26" t="s">
        <v>2714</v>
      </c>
      <c r="F77" s="27">
        <v>0.62568519968676584</v>
      </c>
      <c r="G77" s="27">
        <v>0.6523500810372771</v>
      </c>
      <c r="H77" s="27">
        <v>0.65317919075144504</v>
      </c>
      <c r="I77" s="27">
        <v>0.67583333333333329</v>
      </c>
      <c r="J77" s="27">
        <v>0.61992031872509956</v>
      </c>
      <c r="K77" s="27">
        <v>0.65432960893854752</v>
      </c>
      <c r="L77" s="27">
        <v>0.58484065460809653</v>
      </c>
      <c r="M77" s="27">
        <v>0.58974358974358987</v>
      </c>
      <c r="N77" s="27">
        <v>0.65700483091787443</v>
      </c>
      <c r="O77" s="27">
        <v>0.61848184818481855</v>
      </c>
      <c r="P77" s="28">
        <f t="shared" si="26"/>
        <v>1.0457808643485922</v>
      </c>
      <c r="Q77" s="28">
        <f t="shared" si="26"/>
        <v>0.89651350035576549</v>
      </c>
      <c r="R77" s="28">
        <f t="shared" si="26"/>
        <v>0.90288177898797395</v>
      </c>
      <c r="S77" s="28">
        <f t="shared" si="26"/>
        <v>0.97214031701781678</v>
      </c>
      <c r="T77" s="28">
        <f t="shared" si="26"/>
        <v>0.99767958801021506</v>
      </c>
      <c r="U77" s="28">
        <f t="shared" si="27"/>
        <v>0.96299920974407272</v>
      </c>
      <c r="V77" s="28">
        <f t="shared" si="31"/>
        <v>6.3587628221839554E-2</v>
      </c>
      <c r="W77" s="27">
        <f t="shared" si="28"/>
        <v>0.25310681882404062</v>
      </c>
      <c r="X77" s="27">
        <f t="shared" si="29"/>
        <v>-1.637406926583862E-2</v>
      </c>
      <c r="Y77" s="27">
        <f t="shared" si="30"/>
        <v>0.59669615457401337</v>
      </c>
    </row>
    <row r="78" spans="1:25" ht="11.25" customHeight="1" x14ac:dyDescent="0.2">
      <c r="A78" s="26" t="s">
        <v>580</v>
      </c>
      <c r="B78" s="26" t="s">
        <v>581</v>
      </c>
      <c r="C78" s="26" t="s">
        <v>2762</v>
      </c>
      <c r="D78" s="26" t="s">
        <v>2764</v>
      </c>
      <c r="E78" s="26" t="s">
        <v>2765</v>
      </c>
      <c r="F78" s="27">
        <v>2.5316794301523973E-4</v>
      </c>
      <c r="G78" s="27">
        <v>2.7367268746579092E-4</v>
      </c>
      <c r="H78" s="27">
        <v>2.3500789299050432E-4</v>
      </c>
      <c r="I78" s="27">
        <v>1.8785169066521599E-4</v>
      </c>
      <c r="J78" s="27">
        <v>2.8038350993261023E-4</v>
      </c>
      <c r="K78" s="27">
        <v>2.3183587769563886E-4</v>
      </c>
      <c r="L78" s="27">
        <v>2.5046217205364294E-4</v>
      </c>
      <c r="M78" s="27">
        <v>2.3853913611168652E-4</v>
      </c>
      <c r="N78" s="27">
        <v>2.0323205052051366E-4</v>
      </c>
      <c r="O78" s="27">
        <v>2.4879460882659671E-4</v>
      </c>
      <c r="P78" s="28">
        <f t="shared" si="26"/>
        <v>0.91573946896461234</v>
      </c>
      <c r="Q78" s="28">
        <f t="shared" si="26"/>
        <v>0.91518877668401133</v>
      </c>
      <c r="R78" s="28">
        <f t="shared" si="26"/>
        <v>1.0150260617898688</v>
      </c>
      <c r="S78" s="28">
        <f t="shared" si="26"/>
        <v>1.0818750142776627</v>
      </c>
      <c r="T78" s="28">
        <f t="shared" si="26"/>
        <v>0.88733680838218387</v>
      </c>
      <c r="U78" s="28">
        <f t="shared" si="27"/>
        <v>0.96303322601966779</v>
      </c>
      <c r="V78" s="28">
        <f t="shared" si="31"/>
        <v>8.2283601099411643E-2</v>
      </c>
      <c r="W78" s="27">
        <f t="shared" si="28"/>
        <v>0.26809862805928125</v>
      </c>
      <c r="X78" s="27">
        <f t="shared" si="29"/>
        <v>-1.6358728838010865E-2</v>
      </c>
      <c r="Y78" s="27">
        <f t="shared" si="30"/>
        <v>0.57170540842595352</v>
      </c>
    </row>
    <row r="79" spans="1:25" ht="11.25" customHeight="1" x14ac:dyDescent="0.2">
      <c r="A79" s="26" t="s">
        <v>732</v>
      </c>
      <c r="B79" s="26" t="s">
        <v>733</v>
      </c>
      <c r="C79" s="26" t="s">
        <v>3223</v>
      </c>
      <c r="D79" s="26" t="s">
        <v>3225</v>
      </c>
      <c r="E79" s="26" t="s">
        <v>3226</v>
      </c>
      <c r="F79" s="27">
        <v>2.2246078130508046E-3</v>
      </c>
      <c r="G79" s="27">
        <v>2.2633615868606254E-3</v>
      </c>
      <c r="H79" s="27">
        <v>2.0138967679842251E-3</v>
      </c>
      <c r="I79" s="27">
        <v>2.3152808536339845E-3</v>
      </c>
      <c r="J79" s="27">
        <v>1.9767171901429472E-3</v>
      </c>
      <c r="K79" s="27">
        <v>2.1545859385254692E-3</v>
      </c>
      <c r="L79" s="27">
        <v>2.2090631402760163E-3</v>
      </c>
      <c r="M79" s="27">
        <v>2.1243806580199137E-3</v>
      </c>
      <c r="N79" s="27">
        <v>2.0038827181528018E-3</v>
      </c>
      <c r="O79" s="27">
        <v>1.8929333813867094E-3</v>
      </c>
      <c r="P79" s="28">
        <f t="shared" si="26"/>
        <v>0.96852394650663931</v>
      </c>
      <c r="Q79" s="28">
        <f t="shared" si="26"/>
        <v>0.97600982233690592</v>
      </c>
      <c r="R79" s="28">
        <f t="shared" si="26"/>
        <v>1.0548607514506692</v>
      </c>
      <c r="S79" s="28">
        <f t="shared" si="26"/>
        <v>0.86550308357086658</v>
      </c>
      <c r="T79" s="28">
        <f t="shared" si="26"/>
        <v>0.95761467084212537</v>
      </c>
      <c r="U79" s="28">
        <f t="shared" si="27"/>
        <v>0.96450245494144116</v>
      </c>
      <c r="V79" s="28">
        <f t="shared" si="31"/>
        <v>6.7382361839728608E-2</v>
      </c>
      <c r="W79" s="27">
        <f t="shared" si="28"/>
        <v>0.29100881302495812</v>
      </c>
      <c r="X79" s="27">
        <f t="shared" si="29"/>
        <v>-1.5696662611942788E-2</v>
      </c>
      <c r="Y79" s="27">
        <f t="shared" si="30"/>
        <v>0.5360938584706163</v>
      </c>
    </row>
    <row r="80" spans="1:25" ht="11.25" customHeight="1" x14ac:dyDescent="0.2">
      <c r="A80" s="26" t="s">
        <v>592</v>
      </c>
      <c r="B80" s="26" t="s">
        <v>593</v>
      </c>
      <c r="C80" s="26" t="s">
        <v>2791</v>
      </c>
      <c r="D80" s="26" t="s">
        <v>2793</v>
      </c>
      <c r="E80" s="26" t="s">
        <v>2794</v>
      </c>
      <c r="F80" s="27">
        <v>1.1667576419213975E-2</v>
      </c>
      <c r="G80" s="27">
        <v>1.2148348399087608E-2</v>
      </c>
      <c r="H80" s="27">
        <v>1.1871618427273203E-2</v>
      </c>
      <c r="I80" s="27">
        <v>1.3440815442780767E-2</v>
      </c>
      <c r="J80" s="27">
        <v>1.0336099001546898E-2</v>
      </c>
      <c r="K80" s="27">
        <v>1.1081918620317972E-2</v>
      </c>
      <c r="L80" s="27">
        <v>1.1425748569789493E-2</v>
      </c>
      <c r="M80" s="27">
        <v>1.2606956609791909E-2</v>
      </c>
      <c r="N80" s="27">
        <v>1.2114044047811048E-2</v>
      </c>
      <c r="O80" s="27">
        <v>1.0113038532631879E-2</v>
      </c>
      <c r="P80" s="28">
        <f t="shared" si="26"/>
        <v>0.94980467426538118</v>
      </c>
      <c r="Q80" s="28">
        <f t="shared" si="26"/>
        <v>0.94051867747286655</v>
      </c>
      <c r="R80" s="28">
        <f t="shared" si="26"/>
        <v>1.0619408538964983</v>
      </c>
      <c r="S80" s="28">
        <f t="shared" si="26"/>
        <v>0.9012878793985416</v>
      </c>
      <c r="T80" s="28">
        <f t="shared" si="26"/>
        <v>0.97841927898701098</v>
      </c>
      <c r="U80" s="28">
        <f t="shared" si="27"/>
        <v>0.96639427280405976</v>
      </c>
      <c r="V80" s="28">
        <f t="shared" si="31"/>
        <v>6.0119367943796284E-2</v>
      </c>
      <c r="W80" s="27">
        <f t="shared" si="28"/>
        <v>0.28011782853110545</v>
      </c>
      <c r="X80" s="27">
        <f t="shared" si="29"/>
        <v>-1.4845652498775232E-2</v>
      </c>
      <c r="Y80" s="27">
        <f t="shared" si="30"/>
        <v>0.5526592489548251</v>
      </c>
    </row>
    <row r="81" spans="1:25" ht="11.25" customHeight="1" x14ac:dyDescent="0.2">
      <c r="A81" s="26" t="s">
        <v>188</v>
      </c>
      <c r="B81" s="26" t="s">
        <v>189</v>
      </c>
      <c r="C81" s="26" t="s">
        <v>1445</v>
      </c>
      <c r="D81" s="26" t="s">
        <v>1447</v>
      </c>
      <c r="E81" s="26" t="s">
        <v>1448</v>
      </c>
      <c r="F81" s="27">
        <v>0.10453336710143091</v>
      </c>
      <c r="G81" s="27">
        <v>0.10590645271423693</v>
      </c>
      <c r="H81" s="27">
        <v>0.11940500338066261</v>
      </c>
      <c r="I81" s="27">
        <v>0.11252703120172999</v>
      </c>
      <c r="J81" s="27">
        <v>9.0559440559440568E-2</v>
      </c>
      <c r="K81" s="27">
        <v>0.1204964272282813</v>
      </c>
      <c r="L81" s="27">
        <v>9.7803237334454493E-2</v>
      </c>
      <c r="M81" s="27">
        <v>7.6225498946767112E-2</v>
      </c>
      <c r="N81" s="27">
        <v>9.4954591321897069E-2</v>
      </c>
      <c r="O81" s="27">
        <v>0.11593576726434794</v>
      </c>
      <c r="P81" s="28">
        <f t="shared" si="26"/>
        <v>1.1527077962710328</v>
      </c>
      <c r="Q81" s="28">
        <f t="shared" si="26"/>
        <v>0.92348704755840505</v>
      </c>
      <c r="R81" s="28">
        <f t="shared" si="26"/>
        <v>0.63837776298000315</v>
      </c>
      <c r="S81" s="28">
        <f t="shared" si="26"/>
        <v>0.84383805657921984</v>
      </c>
      <c r="T81" s="28">
        <f t="shared" si="26"/>
        <v>1.2802173528032244</v>
      </c>
      <c r="U81" s="28">
        <f t="shared" si="27"/>
        <v>0.96772560323837697</v>
      </c>
      <c r="V81" s="28">
        <f t="shared" si="31"/>
        <v>0.25379355744088572</v>
      </c>
      <c r="W81" s="27">
        <f t="shared" si="28"/>
        <v>0.67578043124673437</v>
      </c>
      <c r="X81" s="27">
        <f t="shared" si="29"/>
        <v>-1.4247768614024096E-2</v>
      </c>
      <c r="Y81" s="27">
        <f t="shared" si="30"/>
        <v>0.1701943883595953</v>
      </c>
    </row>
    <row r="82" spans="1:25" ht="11.25" customHeight="1" x14ac:dyDescent="0.2">
      <c r="A82" s="26" t="s">
        <v>820</v>
      </c>
      <c r="B82" s="26" t="s">
        <v>821</v>
      </c>
      <c r="C82" s="26" t="s">
        <v>3441</v>
      </c>
      <c r="D82" s="26" t="s">
        <v>3443</v>
      </c>
      <c r="E82" s="26" t="s">
        <v>3444</v>
      </c>
      <c r="F82" s="27">
        <v>2.1808918975504219E-2</v>
      </c>
      <c r="G82" s="27">
        <v>2.0531566001639794E-2</v>
      </c>
      <c r="H82" s="27">
        <v>1.9117050007943372E-2</v>
      </c>
      <c r="I82" s="27">
        <v>2.1034574645260144E-2</v>
      </c>
      <c r="J82" s="27">
        <v>2.2577594930409249E-2</v>
      </c>
      <c r="K82" s="27">
        <v>1.975548810142716E-2</v>
      </c>
      <c r="L82" s="27">
        <v>2.0296773547428683E-2</v>
      </c>
      <c r="M82" s="27">
        <v>2.2156396075544066E-2</v>
      </c>
      <c r="N82" s="27">
        <v>1.8667033023647198E-2</v>
      </c>
      <c r="O82" s="27">
        <v>2.0322596556996992E-2</v>
      </c>
      <c r="P82" s="28">
        <f t="shared" si="26"/>
        <v>0.90584444481711945</v>
      </c>
      <c r="Q82" s="28">
        <f t="shared" si="26"/>
        <v>0.98856431827010383</v>
      </c>
      <c r="R82" s="28">
        <f t="shared" si="26"/>
        <v>1.1589861441141707</v>
      </c>
      <c r="S82" s="28">
        <f t="shared" si="26"/>
        <v>0.88744523426118149</v>
      </c>
      <c r="T82" s="28">
        <f t="shared" si="26"/>
        <v>0.90012229467475069</v>
      </c>
      <c r="U82" s="28">
        <f t="shared" si="27"/>
        <v>0.96819248722746531</v>
      </c>
      <c r="V82" s="28">
        <f t="shared" si="31"/>
        <v>0.11386195520936468</v>
      </c>
      <c r="W82" s="27">
        <f t="shared" si="28"/>
        <v>0.49387291500465347</v>
      </c>
      <c r="X82" s="27">
        <f t="shared" si="29"/>
        <v>-1.4038291627286118E-2</v>
      </c>
      <c r="Y82" s="27">
        <f t="shared" si="30"/>
        <v>0.30638479077824765</v>
      </c>
    </row>
    <row r="83" spans="1:25" ht="11.25" customHeight="1" x14ac:dyDescent="0.2">
      <c r="A83" s="26" t="s">
        <v>614</v>
      </c>
      <c r="B83" s="26" t="s">
        <v>615</v>
      </c>
      <c r="C83" s="26" t="s">
        <v>2858</v>
      </c>
      <c r="D83" s="26" t="s">
        <v>2860</v>
      </c>
      <c r="E83" s="26" t="s">
        <v>2861</v>
      </c>
      <c r="F83" s="27">
        <v>8.2039690190473021E-3</v>
      </c>
      <c r="G83" s="27">
        <v>8.5362825118789429E-3</v>
      </c>
      <c r="H83" s="27">
        <v>8.2330502078845173E-3</v>
      </c>
      <c r="I83" s="27">
        <v>7.9623502115823194E-3</v>
      </c>
      <c r="J83" s="27">
        <v>8.1011152226127623E-3</v>
      </c>
      <c r="K83" s="27">
        <v>7.8756294648085253E-3</v>
      </c>
      <c r="L83" s="27">
        <v>7.6099713154859387E-3</v>
      </c>
      <c r="M83" s="27">
        <v>7.8889337515917635E-3</v>
      </c>
      <c r="N83" s="27">
        <v>8.0989531156080933E-3</v>
      </c>
      <c r="O83" s="27">
        <v>8.2344181157198541E-3</v>
      </c>
      <c r="P83" s="28">
        <f t="shared" si="26"/>
        <v>0.9599779626816648</v>
      </c>
      <c r="Q83" s="28">
        <f t="shared" si="26"/>
        <v>0.89148541005947668</v>
      </c>
      <c r="R83" s="28">
        <f t="shared" si="26"/>
        <v>0.95820304169125492</v>
      </c>
      <c r="S83" s="28">
        <f t="shared" si="26"/>
        <v>1.0171561034613958</v>
      </c>
      <c r="T83" s="28">
        <f t="shared" si="26"/>
        <v>1.0164548817593659</v>
      </c>
      <c r="U83" s="28">
        <f t="shared" si="27"/>
        <v>0.96865547993063161</v>
      </c>
      <c r="V83" s="28">
        <f t="shared" si="31"/>
        <v>5.1905842042901988E-2</v>
      </c>
      <c r="W83" s="27">
        <f t="shared" si="28"/>
        <v>0.246399362542149</v>
      </c>
      <c r="X83" s="27">
        <f t="shared" si="29"/>
        <v>-1.3830660276363321E-2</v>
      </c>
      <c r="Y83" s="27">
        <f t="shared" si="30"/>
        <v>0.60836042006599378</v>
      </c>
    </row>
    <row r="84" spans="1:25" ht="11.25" customHeight="1" x14ac:dyDescent="0.2">
      <c r="A84" s="26" t="s">
        <v>298</v>
      </c>
      <c r="B84" s="26" t="s">
        <v>299</v>
      </c>
      <c r="C84" s="26" t="s">
        <v>1901</v>
      </c>
      <c r="D84" s="26" t="s">
        <v>1903</v>
      </c>
      <c r="E84" s="26" t="s">
        <v>1904</v>
      </c>
      <c r="F84" s="27">
        <v>8.087923556077356E-2</v>
      </c>
      <c r="G84" s="27">
        <v>8.530201342281879E-2</v>
      </c>
      <c r="H84" s="27">
        <v>8.8296798384770697E-2</v>
      </c>
      <c r="I84" s="27">
        <v>9.0870909854530182E-2</v>
      </c>
      <c r="J84" s="27">
        <v>7.8176341730558596E-2</v>
      </c>
      <c r="K84" s="27">
        <v>8.3747092114857119E-2</v>
      </c>
      <c r="L84" s="27">
        <v>8.6328567772130604E-2</v>
      </c>
      <c r="M84" s="27">
        <v>7.8568687643898696E-2</v>
      </c>
      <c r="N84" s="27">
        <v>7.6600633422343661E-2</v>
      </c>
      <c r="O84" s="27">
        <v>8.3375731366064604E-2</v>
      </c>
      <c r="P84" s="28">
        <f t="shared" si="26"/>
        <v>1.0354585022249452</v>
      </c>
      <c r="Q84" s="28">
        <f t="shared" si="26"/>
        <v>1.0120343507511771</v>
      </c>
      <c r="R84" s="28">
        <f t="shared" si="26"/>
        <v>0.88982487565993229</v>
      </c>
      <c r="S84" s="28">
        <f t="shared" si="26"/>
        <v>0.84296100418680786</v>
      </c>
      <c r="T84" s="28">
        <f t="shared" si="26"/>
        <v>1.0665084796807984</v>
      </c>
      <c r="U84" s="28">
        <f t="shared" si="27"/>
        <v>0.9693574425007323</v>
      </c>
      <c r="V84" s="28">
        <f t="shared" si="31"/>
        <v>9.7378746945079683E-2</v>
      </c>
      <c r="W84" s="27">
        <f t="shared" si="28"/>
        <v>0.4775930507978331</v>
      </c>
      <c r="X84" s="27">
        <f t="shared" si="29"/>
        <v>-1.351605093552696E-2</v>
      </c>
      <c r="Y84" s="27">
        <f t="shared" si="30"/>
        <v>0.32094200102046133</v>
      </c>
    </row>
    <row r="85" spans="1:25" ht="11.25" customHeight="1" x14ac:dyDescent="0.2">
      <c r="A85" s="26" t="s">
        <v>728</v>
      </c>
      <c r="B85" s="26" t="s">
        <v>729</v>
      </c>
      <c r="C85" s="26" t="s">
        <v>3202</v>
      </c>
      <c r="D85" s="26" t="s">
        <v>3204</v>
      </c>
      <c r="E85" s="26" t="s">
        <v>3205</v>
      </c>
      <c r="F85" s="27">
        <v>3.3516476584109951E-3</v>
      </c>
      <c r="G85" s="27">
        <v>3.2258299837322458E-3</v>
      </c>
      <c r="H85" s="27">
        <v>3.1759050538229211E-3</v>
      </c>
      <c r="I85" s="27">
        <v>3.4975903118805323E-3</v>
      </c>
      <c r="J85" s="27">
        <v>3.4830656303917605E-3</v>
      </c>
      <c r="K85" s="27">
        <v>3.2182988472308086E-3</v>
      </c>
      <c r="L85" s="27">
        <v>3.2177506506332288E-3</v>
      </c>
      <c r="M85" s="27">
        <v>3.3857502444180967E-3</v>
      </c>
      <c r="N85" s="27">
        <v>3.2368048937407318E-3</v>
      </c>
      <c r="O85" s="27">
        <v>3.1348516283117305E-3</v>
      </c>
      <c r="P85" s="28">
        <f t="shared" si="26"/>
        <v>0.96021395302529899</v>
      </c>
      <c r="Q85" s="28">
        <f t="shared" si="26"/>
        <v>0.9974954250100716</v>
      </c>
      <c r="R85" s="28">
        <f t="shared" si="26"/>
        <v>1.0660741385648729</v>
      </c>
      <c r="S85" s="28">
        <f t="shared" si="26"/>
        <v>0.92543854628886335</v>
      </c>
      <c r="T85" s="28">
        <f t="shared" si="26"/>
        <v>0.90002657456647917</v>
      </c>
      <c r="U85" s="28">
        <f t="shared" si="27"/>
        <v>0.96984972749111709</v>
      </c>
      <c r="V85" s="28">
        <f t="shared" si="31"/>
        <v>6.5122760474878444E-2</v>
      </c>
      <c r="W85" s="27">
        <f t="shared" si="28"/>
        <v>0.33251937418308669</v>
      </c>
      <c r="X85" s="27">
        <f t="shared" si="29"/>
        <v>-1.3295551895765811E-2</v>
      </c>
      <c r="Y85" s="27">
        <f t="shared" si="30"/>
        <v>0.47818304553176949</v>
      </c>
    </row>
    <row r="86" spans="1:25" ht="11.25" customHeight="1" x14ac:dyDescent="0.2">
      <c r="A86" s="26" t="s">
        <v>378</v>
      </c>
      <c r="B86" s="26" t="s">
        <v>379</v>
      </c>
      <c r="C86" s="26" t="s">
        <v>2146</v>
      </c>
      <c r="D86" s="26" t="s">
        <v>2148</v>
      </c>
      <c r="E86" s="26" t="s">
        <v>2149</v>
      </c>
      <c r="F86" s="27">
        <v>3.6591132468316982E-3</v>
      </c>
      <c r="G86" s="27">
        <v>3.9350516124895809E-3</v>
      </c>
      <c r="H86" s="27">
        <v>3.6446630455936732E-3</v>
      </c>
      <c r="I86" s="27">
        <v>3.4094688989910193E-3</v>
      </c>
      <c r="J86" s="27">
        <v>3.5003532466579197E-3</v>
      </c>
      <c r="K86" s="27">
        <v>3.9360564303676923E-3</v>
      </c>
      <c r="L86" s="27">
        <v>3.5578531992422366E-3</v>
      </c>
      <c r="M86" s="27">
        <v>3.2604934315924386E-3</v>
      </c>
      <c r="N86" s="27">
        <v>3.4114788785064767E-3</v>
      </c>
      <c r="O86" s="27">
        <v>3.4192034950662315E-3</v>
      </c>
      <c r="P86" s="28">
        <f t="shared" si="26"/>
        <v>1.075685873831806</v>
      </c>
      <c r="Q86" s="28">
        <f t="shared" si="26"/>
        <v>0.90414397309297223</v>
      </c>
      <c r="R86" s="28">
        <f t="shared" si="26"/>
        <v>0.89459392838367102</v>
      </c>
      <c r="S86" s="28">
        <f t="shared" si="26"/>
        <v>1.0005895286260134</v>
      </c>
      <c r="T86" s="28">
        <f t="shared" si="26"/>
        <v>0.97681669652365266</v>
      </c>
      <c r="U86" s="28">
        <f t="shared" si="27"/>
        <v>0.97036600009162322</v>
      </c>
      <c r="V86" s="28">
        <f t="shared" si="31"/>
        <v>7.4454873374582481E-2</v>
      </c>
      <c r="W86" s="27">
        <f t="shared" si="28"/>
        <v>0.41623594701156996</v>
      </c>
      <c r="X86" s="27">
        <f t="shared" si="29"/>
        <v>-1.3064428785421005E-2</v>
      </c>
      <c r="Y86" s="27">
        <f t="shared" si="30"/>
        <v>0.38066041592011141</v>
      </c>
    </row>
    <row r="87" spans="1:25" ht="11.25" customHeight="1" x14ac:dyDescent="0.2">
      <c r="A87" s="26" t="s">
        <v>102</v>
      </c>
      <c r="B87" s="26" t="s">
        <v>103</v>
      </c>
      <c r="C87" s="26" t="s">
        <v>1159</v>
      </c>
      <c r="D87" s="26" t="s">
        <v>1161</v>
      </c>
      <c r="E87" s="26" t="s">
        <v>1162</v>
      </c>
      <c r="F87" s="27">
        <v>2.3427367471330956E-3</v>
      </c>
      <c r="G87" s="27">
        <v>1.1678009100793299E-3</v>
      </c>
      <c r="H87" s="27">
        <v>1.4688058505721155E-3</v>
      </c>
      <c r="I87" s="27">
        <v>1.688139054136699E-3</v>
      </c>
      <c r="J87" s="27">
        <v>1.2895874873760261E-3</v>
      </c>
      <c r="K87" s="27">
        <v>1.4150969675697659E-3</v>
      </c>
      <c r="L87" s="27">
        <v>1.5319536915313176E-3</v>
      </c>
      <c r="M87" s="27">
        <v>1.2332861051677557E-3</v>
      </c>
      <c r="N87" s="27">
        <v>1.8823863202348345E-3</v>
      </c>
      <c r="O87" s="27">
        <v>1.2682773439547193E-3</v>
      </c>
      <c r="P87" s="28">
        <f t="shared" si="26"/>
        <v>0.60403584367790319</v>
      </c>
      <c r="Q87" s="28">
        <f t="shared" si="26"/>
        <v>1.3118277938550762</v>
      </c>
      <c r="R87" s="28">
        <f t="shared" si="26"/>
        <v>0.83965222816029617</v>
      </c>
      <c r="S87" s="28">
        <f t="shared" si="26"/>
        <v>1.1150659157029408</v>
      </c>
      <c r="T87" s="28">
        <f t="shared" si="26"/>
        <v>0.98347522472890347</v>
      </c>
      <c r="U87" s="28">
        <f t="shared" si="27"/>
        <v>0.97081140122502396</v>
      </c>
      <c r="V87" s="28">
        <f t="shared" si="31"/>
        <v>0.26878846501869963</v>
      </c>
      <c r="W87" s="27">
        <f t="shared" si="28"/>
        <v>0.60682268138441375</v>
      </c>
      <c r="X87" s="27">
        <f t="shared" si="29"/>
        <v>-1.2865131948632385E-2</v>
      </c>
      <c r="Y87" s="27">
        <f t="shared" si="30"/>
        <v>0.21693819483323079</v>
      </c>
    </row>
    <row r="88" spans="1:25" ht="11.25" customHeight="1" x14ac:dyDescent="0.2">
      <c r="A88" s="26" t="s">
        <v>63</v>
      </c>
      <c r="B88" s="26" t="s">
        <v>64</v>
      </c>
      <c r="C88" s="26" t="s">
        <v>1010</v>
      </c>
      <c r="D88" s="26" t="s">
        <v>1012</v>
      </c>
      <c r="E88" s="26" t="s">
        <v>1013</v>
      </c>
      <c r="F88" s="27">
        <v>1.4079916563457404E-2</v>
      </c>
      <c r="G88" s="27">
        <v>1.4256480218281036E-2</v>
      </c>
      <c r="H88" s="27">
        <v>1.3969171483622351E-2</v>
      </c>
      <c r="I88" s="27">
        <v>1.7053329316059053E-2</v>
      </c>
      <c r="J88" s="27">
        <v>1.6235413495687471E-2</v>
      </c>
      <c r="K88" s="27">
        <v>1.1832363828662084E-2</v>
      </c>
      <c r="L88" s="27">
        <v>1.9863830981961116E-2</v>
      </c>
      <c r="M88" s="27">
        <v>1.4418403715304029E-2</v>
      </c>
      <c r="N88" s="27">
        <v>1.5567412949007096E-2</v>
      </c>
      <c r="O88" s="27">
        <v>1.1007064235255463E-2</v>
      </c>
      <c r="P88" s="28">
        <f t="shared" si="26"/>
        <v>0.84037172914585645</v>
      </c>
      <c r="Q88" s="28">
        <f t="shared" si="26"/>
        <v>1.3933194363423445</v>
      </c>
      <c r="R88" s="28">
        <f t="shared" si="26"/>
        <v>1.0321588314817642</v>
      </c>
      <c r="S88" s="28">
        <f t="shared" si="26"/>
        <v>0.91286649430661759</v>
      </c>
      <c r="T88" s="28">
        <f t="shared" si="26"/>
        <v>0.67796636274026612</v>
      </c>
      <c r="U88" s="28">
        <f t="shared" si="27"/>
        <v>0.97133657080336966</v>
      </c>
      <c r="V88" s="28">
        <f t="shared" si="31"/>
        <v>0.26851699423752406</v>
      </c>
      <c r="W88" s="27">
        <f t="shared" si="28"/>
        <v>0.76257590723877633</v>
      </c>
      <c r="X88" s="27">
        <f t="shared" si="29"/>
        <v>-1.2630259777425169E-2</v>
      </c>
      <c r="Y88" s="27">
        <f t="shared" si="30"/>
        <v>0.1177169199101592</v>
      </c>
    </row>
    <row r="89" spans="1:25" ht="11.25" customHeight="1" x14ac:dyDescent="0.2">
      <c r="A89" s="26" t="s">
        <v>226</v>
      </c>
      <c r="B89" s="26" t="s">
        <v>227</v>
      </c>
      <c r="C89" s="26" t="s">
        <v>1550</v>
      </c>
      <c r="D89" s="26" t="s">
        <v>1551</v>
      </c>
      <c r="E89" s="26" t="s">
        <v>1552</v>
      </c>
      <c r="F89" s="27">
        <v>7.842883593819485E-3</v>
      </c>
      <c r="G89" s="27">
        <v>7.8605974054028107E-3</v>
      </c>
      <c r="H89" s="27">
        <v>7.3251613409272146E-3</v>
      </c>
      <c r="I89" s="27">
        <v>7.8773763215335291E-3</v>
      </c>
      <c r="J89" s="27">
        <v>7.9201640696027233E-3</v>
      </c>
      <c r="K89" s="27">
        <v>7.6481609308746675E-3</v>
      </c>
      <c r="L89" s="27">
        <v>7.352154319935634E-3</v>
      </c>
      <c r="M89" s="27">
        <v>7.0292410267465315E-3</v>
      </c>
      <c r="N89" s="27">
        <v>7.8978518619137253E-3</v>
      </c>
      <c r="O89" s="27">
        <v>7.8568789309772184E-3</v>
      </c>
      <c r="P89" s="28">
        <f t="shared" si="26"/>
        <v>0.97517205749448244</v>
      </c>
      <c r="Q89" s="28">
        <f t="shared" si="26"/>
        <v>0.93531750078973519</v>
      </c>
      <c r="R89" s="28">
        <f t="shared" si="26"/>
        <v>0.95960221210046059</v>
      </c>
      <c r="S89" s="28">
        <f t="shared" si="26"/>
        <v>1.0025992842723819</v>
      </c>
      <c r="T89" s="28">
        <f t="shared" si="26"/>
        <v>0.99200961772138141</v>
      </c>
      <c r="U89" s="28">
        <f t="shared" si="27"/>
        <v>0.97294013447568817</v>
      </c>
      <c r="V89" s="28">
        <f t="shared" si="31"/>
        <v>2.6653585954976657E-2</v>
      </c>
      <c r="W89" s="27">
        <f t="shared" si="28"/>
        <v>8.7499957171157508E-2</v>
      </c>
      <c r="X89" s="27">
        <f t="shared" si="29"/>
        <v>-1.1913881280181319E-2</v>
      </c>
      <c r="Y89" s="27">
        <f t="shared" si="30"/>
        <v>1.0579921595529382</v>
      </c>
    </row>
    <row r="90" spans="1:25" ht="11.25" customHeight="1" x14ac:dyDescent="0.2">
      <c r="A90" s="26" t="s">
        <v>704</v>
      </c>
      <c r="B90" s="26" t="s">
        <v>705</v>
      </c>
      <c r="C90" s="26" t="s">
        <v>3152</v>
      </c>
      <c r="D90" s="26" t="s">
        <v>3153</v>
      </c>
      <c r="E90" s="26" t="s">
        <v>3154</v>
      </c>
      <c r="F90" s="27">
        <v>1.2934694602973994E-2</v>
      </c>
      <c r="G90" s="27">
        <v>1.3688906915432975E-2</v>
      </c>
      <c r="H90" s="27">
        <v>1.3275036600324456E-2</v>
      </c>
      <c r="I90" s="27">
        <v>1.26877364619559E-2</v>
      </c>
      <c r="J90" s="27">
        <v>1.3615241635687734E-2</v>
      </c>
      <c r="K90" s="27">
        <v>1.3514496707774017E-2</v>
      </c>
      <c r="L90" s="27">
        <v>1.2934518997574777E-2</v>
      </c>
      <c r="M90" s="27">
        <v>1.2247795988403053E-2</v>
      </c>
      <c r="N90" s="27">
        <v>1.0428312579513474E-2</v>
      </c>
      <c r="O90" s="27">
        <v>1.5393664057112724E-2</v>
      </c>
      <c r="P90" s="28">
        <f t="shared" si="26"/>
        <v>1.0448253416564404</v>
      </c>
      <c r="Q90" s="28">
        <f t="shared" si="26"/>
        <v>0.94489056558579598</v>
      </c>
      <c r="R90" s="28">
        <f t="shared" si="26"/>
        <v>0.92261862299526198</v>
      </c>
      <c r="S90" s="28">
        <f t="shared" si="26"/>
        <v>0.82192064839797907</v>
      </c>
      <c r="T90" s="28">
        <f t="shared" si="26"/>
        <v>1.1306199676077331</v>
      </c>
      <c r="U90" s="28">
        <f t="shared" si="27"/>
        <v>0.97297502924864199</v>
      </c>
      <c r="V90" s="28">
        <f t="shared" si="31"/>
        <v>0.11848662868389749</v>
      </c>
      <c r="W90" s="27">
        <f t="shared" si="28"/>
        <v>0.65353962166399526</v>
      </c>
      <c r="X90" s="27">
        <f t="shared" si="29"/>
        <v>-1.189830546513527E-2</v>
      </c>
      <c r="Y90" s="27">
        <f t="shared" si="30"/>
        <v>0.18472807763444815</v>
      </c>
    </row>
    <row r="91" spans="1:25" ht="11.25" customHeight="1" x14ac:dyDescent="0.2">
      <c r="A91" s="26" t="s">
        <v>296</v>
      </c>
      <c r="B91" s="26" t="s">
        <v>297</v>
      </c>
      <c r="C91" s="26" t="s">
        <v>1897</v>
      </c>
      <c r="D91" s="26" t="s">
        <v>1899</v>
      </c>
      <c r="E91" s="26" t="s">
        <v>1900</v>
      </c>
      <c r="F91" s="27">
        <v>2.0362643994856862E-3</v>
      </c>
      <c r="G91" s="27">
        <v>2.0893093245769865E-3</v>
      </c>
      <c r="H91" s="27">
        <v>1.8883389879748081E-3</v>
      </c>
      <c r="I91" s="27">
        <v>1.8983016715271774E-3</v>
      </c>
      <c r="J91" s="27">
        <v>2.0857453726486827E-3</v>
      </c>
      <c r="K91" s="27">
        <v>1.9992769207259117E-3</v>
      </c>
      <c r="L91" s="27">
        <v>2.0859736562500765E-3</v>
      </c>
      <c r="M91" s="27">
        <v>1.9168622711243605E-3</v>
      </c>
      <c r="N91" s="27">
        <v>1.7560735376493815E-3</v>
      </c>
      <c r="O91" s="27">
        <v>1.9891535503237423E-3</v>
      </c>
      <c r="P91" s="28">
        <f t="shared" si="26"/>
        <v>0.98183562077247111</v>
      </c>
      <c r="Q91" s="28">
        <f t="shared" si="26"/>
        <v>0.99840345884275161</v>
      </c>
      <c r="R91" s="28">
        <f t="shared" si="26"/>
        <v>1.0151049590837198</v>
      </c>
      <c r="S91" s="28">
        <f t="shared" si="26"/>
        <v>0.92507611618791141</v>
      </c>
      <c r="T91" s="28">
        <f t="shared" si="26"/>
        <v>0.95368954255318394</v>
      </c>
      <c r="U91" s="28">
        <f t="shared" si="27"/>
        <v>0.97482193948800755</v>
      </c>
      <c r="V91" s="28">
        <f t="shared" si="31"/>
        <v>3.587905581255612E-2</v>
      </c>
      <c r="W91" s="27">
        <f t="shared" si="28"/>
        <v>0.18093308867072813</v>
      </c>
      <c r="X91" s="27">
        <f t="shared" si="29"/>
        <v>-1.1074705080916987E-2</v>
      </c>
      <c r="Y91" s="27">
        <f t="shared" si="30"/>
        <v>0.74248200299628431</v>
      </c>
    </row>
    <row r="92" spans="1:25" ht="11.25" customHeight="1" x14ac:dyDescent="0.2">
      <c r="A92" s="26" t="s">
        <v>654</v>
      </c>
      <c r="B92" s="26" t="s">
        <v>655</v>
      </c>
      <c r="C92" s="26" t="s">
        <v>3009</v>
      </c>
      <c r="D92" s="26" t="s">
        <v>3011</v>
      </c>
      <c r="E92" s="26" t="s">
        <v>3012</v>
      </c>
      <c r="F92" s="27">
        <v>5.5961013827033838E-3</v>
      </c>
      <c r="G92" s="27">
        <v>5.215089290813121E-3</v>
      </c>
      <c r="H92" s="27">
        <v>5.3394086446225024E-3</v>
      </c>
      <c r="I92" s="27">
        <v>4.8429693788625671E-3</v>
      </c>
      <c r="J92" s="27">
        <v>5.3389137054475708E-3</v>
      </c>
      <c r="K92" s="27">
        <v>5.3095247668485893E-3</v>
      </c>
      <c r="L92" s="27">
        <v>5.8381641517341286E-3</v>
      </c>
      <c r="M92" s="27">
        <v>4.7342574647702262E-3</v>
      </c>
      <c r="N92" s="27">
        <v>4.7308161566865705E-3</v>
      </c>
      <c r="O92" s="27">
        <v>5.0546008897922783E-3</v>
      </c>
      <c r="P92" s="28">
        <f t="shared" si="26"/>
        <v>0.948789952815981</v>
      </c>
      <c r="Q92" s="28">
        <f t="shared" si="26"/>
        <v>1.1194753965226663</v>
      </c>
      <c r="R92" s="28">
        <f t="shared" si="26"/>
        <v>0.88666325802544743</v>
      </c>
      <c r="S92" s="28">
        <f t="shared" si="26"/>
        <v>0.97684205424351922</v>
      </c>
      <c r="T92" s="28">
        <f t="shared" si="26"/>
        <v>0.94674706666167063</v>
      </c>
      <c r="U92" s="28">
        <f t="shared" si="27"/>
        <v>0.97570354565385709</v>
      </c>
      <c r="V92" s="28">
        <f t="shared" si="31"/>
        <v>8.6836964018886673E-2</v>
      </c>
      <c r="W92" s="27">
        <f t="shared" si="28"/>
        <v>0.55200258086462606</v>
      </c>
      <c r="X92" s="27">
        <f t="shared" si="29"/>
        <v>-1.0682116804547913E-2</v>
      </c>
      <c r="Y92" s="27">
        <f t="shared" si="30"/>
        <v>0.25805889174064645</v>
      </c>
    </row>
    <row r="93" spans="1:25" ht="11.25" customHeight="1" x14ac:dyDescent="0.2">
      <c r="A93" s="26" t="s">
        <v>94</v>
      </c>
      <c r="B93" s="26" t="s">
        <v>95</v>
      </c>
      <c r="C93" s="26" t="s">
        <v>1137</v>
      </c>
      <c r="D93" s="26" t="s">
        <v>1139</v>
      </c>
      <c r="E93" s="26" t="s">
        <v>1140</v>
      </c>
      <c r="F93" s="27">
        <v>2.5196491627748033E-3</v>
      </c>
      <c r="G93" s="27">
        <v>2.0514631388226785E-3</v>
      </c>
      <c r="H93" s="27">
        <v>2.3989639534161343E-3</v>
      </c>
      <c r="I93" s="27">
        <v>2.1794147955416752E-3</v>
      </c>
      <c r="J93" s="27">
        <v>2.6368342478236425E-3</v>
      </c>
      <c r="K93" s="27">
        <v>1.9425834937328555E-3</v>
      </c>
      <c r="L93" s="27">
        <v>2.3690811008185283E-3</v>
      </c>
      <c r="M93" s="27">
        <v>2.6345107805229701E-3</v>
      </c>
      <c r="N93" s="27">
        <v>2.0403605652103297E-3</v>
      </c>
      <c r="O93" s="27">
        <v>2.423585625969804E-3</v>
      </c>
      <c r="P93" s="28">
        <f t="shared" si="26"/>
        <v>0.77097380160401174</v>
      </c>
      <c r="Q93" s="28">
        <f t="shared" si="26"/>
        <v>1.1548250884869073</v>
      </c>
      <c r="R93" s="28">
        <f t="shared" si="26"/>
        <v>1.0981868972109465</v>
      </c>
      <c r="S93" s="28">
        <f t="shared" si="26"/>
        <v>0.9361965282534549</v>
      </c>
      <c r="T93" s="28">
        <f t="shared" si="26"/>
        <v>0.91912702816650427</v>
      </c>
      <c r="U93" s="28">
        <f t="shared" si="27"/>
        <v>0.97586186874436509</v>
      </c>
      <c r="V93" s="28">
        <f t="shared" si="31"/>
        <v>0.15310335401137698</v>
      </c>
      <c r="W93" s="27">
        <f t="shared" si="28"/>
        <v>0.66676825365073267</v>
      </c>
      <c r="X93" s="27">
        <f t="shared" si="29"/>
        <v>-1.0611651480445475E-2</v>
      </c>
      <c r="Y93" s="27">
        <f t="shared" si="30"/>
        <v>0.17602508609736706</v>
      </c>
    </row>
    <row r="94" spans="1:25" ht="11.25" customHeight="1" x14ac:dyDescent="0.2">
      <c r="A94" s="26" t="s">
        <v>122</v>
      </c>
      <c r="B94" s="26" t="s">
        <v>123</v>
      </c>
      <c r="C94" s="26" t="s">
        <v>1225</v>
      </c>
      <c r="D94" s="26" t="s">
        <v>1227</v>
      </c>
      <c r="E94" s="26" t="s">
        <v>1228</v>
      </c>
      <c r="F94" s="27">
        <v>9.2841762246954483E-4</v>
      </c>
      <c r="G94" s="27">
        <v>1.0776718547644316E-3</v>
      </c>
      <c r="H94" s="27">
        <v>8.9143286103030874E-4</v>
      </c>
      <c r="I94" s="27">
        <v>8.1520732204394726E-4</v>
      </c>
      <c r="J94" s="27">
        <v>1.1276844175157582E-3</v>
      </c>
      <c r="K94" s="27">
        <v>8.7159827816852685E-4</v>
      </c>
      <c r="L94" s="27">
        <v>1.0668976046139971E-3</v>
      </c>
      <c r="M94" s="27">
        <v>9.9967304810897142E-4</v>
      </c>
      <c r="N94" s="27">
        <v>7.9933356767610626E-4</v>
      </c>
      <c r="O94" s="27">
        <v>9.5723422193859733E-4</v>
      </c>
      <c r="P94" s="28">
        <f t="shared" si="26"/>
        <v>0.93879979986820872</v>
      </c>
      <c r="Q94" s="28">
        <f t="shared" si="26"/>
        <v>0.99000229049055977</v>
      </c>
      <c r="R94" s="28">
        <f t="shared" si="26"/>
        <v>1.1214227024944534</v>
      </c>
      <c r="S94" s="28">
        <f t="shared" si="26"/>
        <v>0.98052795413068528</v>
      </c>
      <c r="T94" s="28">
        <f t="shared" si="26"/>
        <v>0.84884938292163725</v>
      </c>
      <c r="U94" s="28">
        <f t="shared" si="27"/>
        <v>0.97592042598110884</v>
      </c>
      <c r="V94" s="28">
        <f t="shared" si="31"/>
        <v>9.8634972957761372E-2</v>
      </c>
      <c r="W94" s="27">
        <f t="shared" si="28"/>
        <v>0.55084150387493369</v>
      </c>
      <c r="X94" s="27">
        <f t="shared" si="29"/>
        <v>-1.0585592134718578E-2</v>
      </c>
      <c r="Y94" s="27">
        <f t="shared" si="30"/>
        <v>0.25897334469545297</v>
      </c>
    </row>
    <row r="95" spans="1:25" ht="11.25" customHeight="1" x14ac:dyDescent="0.2">
      <c r="A95" s="26" t="s">
        <v>306</v>
      </c>
      <c r="B95" s="26" t="s">
        <v>307</v>
      </c>
      <c r="C95" s="26" t="s">
        <v>1916</v>
      </c>
      <c r="D95" s="26" t="s">
        <v>1917</v>
      </c>
      <c r="E95" s="26" t="s">
        <v>1918</v>
      </c>
      <c r="F95" s="27">
        <v>1.4273220659555861E-2</v>
      </c>
      <c r="G95" s="27">
        <v>1.3926724390836778E-2</v>
      </c>
      <c r="H95" s="27">
        <v>1.4932775193016522E-2</v>
      </c>
      <c r="I95" s="27">
        <v>1.4095879572335719E-2</v>
      </c>
      <c r="J95" s="27">
        <v>1.2270714204447291E-2</v>
      </c>
      <c r="K95" s="27">
        <v>1.2974307983449338E-2</v>
      </c>
      <c r="L95" s="27">
        <v>1.3973473938294166E-2</v>
      </c>
      <c r="M95" s="27">
        <v>1.4024434018437424E-2</v>
      </c>
      <c r="N95" s="27">
        <v>1.2302947511334971E-2</v>
      </c>
      <c r="O95" s="27">
        <v>1.4195108415586476E-2</v>
      </c>
      <c r="P95" s="28">
        <f t="shared" si="26"/>
        <v>0.90899652523504526</v>
      </c>
      <c r="Q95" s="28">
        <f t="shared" si="26"/>
        <v>1.0033568229071976</v>
      </c>
      <c r="R95" s="28">
        <f t="shared" si="26"/>
        <v>0.93917130855864661</v>
      </c>
      <c r="S95" s="28">
        <f t="shared" si="26"/>
        <v>0.87280452760681071</v>
      </c>
      <c r="T95" s="28">
        <f t="shared" si="26"/>
        <v>1.1568282154629372</v>
      </c>
      <c r="U95" s="28">
        <f t="shared" si="27"/>
        <v>0.97623147995412762</v>
      </c>
      <c r="V95" s="28">
        <f t="shared" si="31"/>
        <v>0.11173864038298562</v>
      </c>
      <c r="W95" s="27">
        <f t="shared" si="28"/>
        <v>0.5697085555772472</v>
      </c>
      <c r="X95" s="27">
        <f t="shared" si="29"/>
        <v>-1.0447192018632657E-2</v>
      </c>
      <c r="Y95" s="27">
        <f t="shared" si="30"/>
        <v>0.24434725849296357</v>
      </c>
    </row>
    <row r="96" spans="1:25" ht="11.25" customHeight="1" x14ac:dyDescent="0.2">
      <c r="A96" s="26" t="s">
        <v>238</v>
      </c>
      <c r="B96" s="26" t="s">
        <v>239</v>
      </c>
      <c r="C96" s="26" t="s">
        <v>1674</v>
      </c>
      <c r="D96" s="26" t="s">
        <v>1676</v>
      </c>
      <c r="E96" s="26" t="s">
        <v>1677</v>
      </c>
      <c r="F96" s="27">
        <v>0.31102991550582326</v>
      </c>
      <c r="G96" s="27">
        <v>0.3174102812803104</v>
      </c>
      <c r="H96" s="27">
        <v>0.31793648801305385</v>
      </c>
      <c r="I96" s="27">
        <v>0.30740245533001093</v>
      </c>
      <c r="J96" s="27">
        <v>0.30002367984844897</v>
      </c>
      <c r="K96" s="27">
        <v>0.31106604132336169</v>
      </c>
      <c r="L96" s="27">
        <v>0.29399243140964992</v>
      </c>
      <c r="M96" s="27">
        <v>0.31300282670145685</v>
      </c>
      <c r="N96" s="27">
        <v>0.30208962435076703</v>
      </c>
      <c r="O96" s="27">
        <v>0.29778477181939234</v>
      </c>
      <c r="P96" s="28">
        <f t="shared" si="26"/>
        <v>1.0001161490124821</v>
      </c>
      <c r="Q96" s="28">
        <f t="shared" si="26"/>
        <v>0.92622214448693363</v>
      </c>
      <c r="R96" s="28">
        <f t="shared" si="26"/>
        <v>0.98448224253079619</v>
      </c>
      <c r="S96" s="28">
        <f t="shared" si="26"/>
        <v>0.98271701840006342</v>
      </c>
      <c r="T96" s="28">
        <f t="shared" si="26"/>
        <v>0.99253756226779311</v>
      </c>
      <c r="U96" s="28">
        <f t="shared" si="27"/>
        <v>0.97721502333961363</v>
      </c>
      <c r="V96" s="28">
        <f t="shared" si="31"/>
        <v>2.9336836376781059E-2</v>
      </c>
      <c r="W96" s="27">
        <f t="shared" si="28"/>
        <v>0.16092582703644967</v>
      </c>
      <c r="X96" s="27">
        <f t="shared" si="29"/>
        <v>-1.0009864965751236E-2</v>
      </c>
      <c r="Y96" s="27">
        <f t="shared" si="30"/>
        <v>0.79337425024967845</v>
      </c>
    </row>
    <row r="97" spans="1:25" ht="11.25" customHeight="1" x14ac:dyDescent="0.2">
      <c r="A97" s="26" t="s">
        <v>618</v>
      </c>
      <c r="B97" s="26" t="s">
        <v>619</v>
      </c>
      <c r="C97" s="26" t="s">
        <v>2892</v>
      </c>
      <c r="D97" s="26" t="s">
        <v>2894</v>
      </c>
      <c r="E97" s="26" t="s">
        <v>2895</v>
      </c>
      <c r="F97" s="27">
        <v>2.4873295523108485E-3</v>
      </c>
      <c r="G97" s="27">
        <v>2.5556062249711673E-3</v>
      </c>
      <c r="H97" s="27">
        <v>2.4415005647901622E-3</v>
      </c>
      <c r="I97" s="27">
        <v>2.2682191499096135E-3</v>
      </c>
      <c r="J97" s="27">
        <v>2.5955270468329358E-3</v>
      </c>
      <c r="K97" s="27">
        <v>2.3978073705519377E-3</v>
      </c>
      <c r="L97" s="27">
        <v>2.3917030249664003E-3</v>
      </c>
      <c r="M97" s="27">
        <v>2.508340842120644E-3</v>
      </c>
      <c r="N97" s="27">
        <v>2.3838402552026189E-3</v>
      </c>
      <c r="O97" s="27">
        <v>2.3600819018521385E-3</v>
      </c>
      <c r="P97" s="28">
        <f t="shared" si="26"/>
        <v>0.96400871702917679</v>
      </c>
      <c r="Q97" s="28">
        <f t="shared" si="26"/>
        <v>0.93586523682590572</v>
      </c>
      <c r="R97" s="28">
        <f t="shared" si="26"/>
        <v>1.0273767199952406</v>
      </c>
      <c r="S97" s="28">
        <f t="shared" si="26"/>
        <v>1.0509743978211332</v>
      </c>
      <c r="T97" s="28">
        <f t="shared" si="26"/>
        <v>0.90928811731394299</v>
      </c>
      <c r="U97" s="28">
        <f t="shared" si="27"/>
        <v>0.9775026377970798</v>
      </c>
      <c r="V97" s="28">
        <f t="shared" si="31"/>
        <v>6.0113441629576617E-2</v>
      </c>
      <c r="W97" s="27">
        <f t="shared" si="28"/>
        <v>0.41114853626175346</v>
      </c>
      <c r="X97" s="27">
        <f t="shared" si="29"/>
        <v>-9.8820619840951154E-3</v>
      </c>
      <c r="Y97" s="27">
        <f t="shared" si="30"/>
        <v>0.3860012515426654</v>
      </c>
    </row>
    <row r="98" spans="1:25" ht="11.25" customHeight="1" x14ac:dyDescent="0.2">
      <c r="A98" s="26" t="s">
        <v>582</v>
      </c>
      <c r="B98" s="26" t="s">
        <v>583</v>
      </c>
      <c r="C98" s="26" t="s">
        <v>2769</v>
      </c>
      <c r="D98" s="26" t="s">
        <v>2770</v>
      </c>
      <c r="E98" s="26" t="s">
        <v>2771</v>
      </c>
      <c r="F98" s="27">
        <v>1.0563993471238622E-3</v>
      </c>
      <c r="G98" s="27">
        <v>9.9446983601444322E-4</v>
      </c>
      <c r="H98" s="27">
        <v>9.4045537648171644E-4</v>
      </c>
      <c r="I98" s="27">
        <v>1.0376972345368699E-3</v>
      </c>
      <c r="J98" s="27">
        <v>1.0083104634936756E-3</v>
      </c>
      <c r="K98" s="27">
        <v>1.1033548265570773E-3</v>
      </c>
      <c r="L98" s="27">
        <v>1.0118534370812081E-3</v>
      </c>
      <c r="M98" s="27">
        <v>9.0947354077458098E-4</v>
      </c>
      <c r="N98" s="27">
        <v>9.9804273699261991E-4</v>
      </c>
      <c r="O98" s="27">
        <v>9.0792734059254863E-4</v>
      </c>
      <c r="P98" s="28">
        <f t="shared" si="26"/>
        <v>1.044448607016897</v>
      </c>
      <c r="Q98" s="28">
        <f t="shared" si="26"/>
        <v>1.0174802698254113</v>
      </c>
      <c r="R98" s="28">
        <f t="shared" si="26"/>
        <v>0.96705655953285119</v>
      </c>
      <c r="S98" s="28">
        <f t="shared" si="26"/>
        <v>0.96178606223042695</v>
      </c>
      <c r="T98" s="28">
        <f t="shared" si="26"/>
        <v>0.9004442316771053</v>
      </c>
      <c r="U98" s="28">
        <f t="shared" si="27"/>
        <v>0.97824314605653839</v>
      </c>
      <c r="V98" s="28">
        <f t="shared" si="31"/>
        <v>5.5613310788329665E-2</v>
      </c>
      <c r="W98" s="27">
        <f t="shared" si="28"/>
        <v>0.44715148420617457</v>
      </c>
      <c r="X98" s="27">
        <f t="shared" si="29"/>
        <v>-9.5531862489048845E-3</v>
      </c>
      <c r="Y98" s="27">
        <f t="shared" si="30"/>
        <v>0.34954532337868599</v>
      </c>
    </row>
    <row r="99" spans="1:25" ht="11.25" customHeight="1" x14ac:dyDescent="0.2">
      <c r="A99" s="26" t="s">
        <v>824</v>
      </c>
      <c r="B99" s="26" t="s">
        <v>825</v>
      </c>
      <c r="C99" s="26" t="s">
        <v>3449</v>
      </c>
      <c r="D99" s="26" t="s">
        <v>3451</v>
      </c>
      <c r="E99" s="26" t="s">
        <v>3452</v>
      </c>
      <c r="F99" s="27">
        <v>8.4437438217585742E-4</v>
      </c>
      <c r="G99" s="27">
        <v>8.7351902006511549E-4</v>
      </c>
      <c r="H99" s="27">
        <v>7.6084134987321444E-4</v>
      </c>
      <c r="I99" s="27">
        <v>7.9702164117579667E-4</v>
      </c>
      <c r="J99" s="27">
        <v>8.2645563744636525E-4</v>
      </c>
      <c r="K99" s="27">
        <v>8.8592081545635153E-4</v>
      </c>
      <c r="L99" s="27">
        <v>9.3690490787779184E-4</v>
      </c>
      <c r="M99" s="27">
        <v>7.1703237432897194E-4</v>
      </c>
      <c r="N99" s="27">
        <v>7.3298936244926176E-4</v>
      </c>
      <c r="O99" s="27">
        <v>7.5182777336552011E-4</v>
      </c>
      <c r="P99" s="28">
        <f t="shared" si="26"/>
        <v>1.0492038059864317</v>
      </c>
      <c r="Q99" s="28">
        <f t="shared" si="26"/>
        <v>1.0725638324486069</v>
      </c>
      <c r="R99" s="28">
        <f t="shared" si="26"/>
        <v>0.94242035405733038</v>
      </c>
      <c r="S99" s="28">
        <f t="shared" si="26"/>
        <v>0.91966055196183627</v>
      </c>
      <c r="T99" s="28">
        <f t="shared" si="26"/>
        <v>0.90970130676168537</v>
      </c>
      <c r="U99" s="28">
        <f t="shared" si="27"/>
        <v>0.97870997024317796</v>
      </c>
      <c r="V99" s="28">
        <f t="shared" si="31"/>
        <v>7.6393543585919862E-2</v>
      </c>
      <c r="W99" s="27">
        <f t="shared" si="28"/>
        <v>0.61405777296135311</v>
      </c>
      <c r="X99" s="27">
        <f t="shared" si="29"/>
        <v>-9.345987445383756E-3</v>
      </c>
      <c r="Y99" s="27">
        <f t="shared" si="30"/>
        <v>0.21179076681001052</v>
      </c>
    </row>
    <row r="100" spans="1:25" ht="11.25" customHeight="1" x14ac:dyDescent="0.2">
      <c r="A100" s="26" t="s">
        <v>500</v>
      </c>
      <c r="B100" s="26" t="s">
        <v>501</v>
      </c>
      <c r="C100" s="26" t="s">
        <v>2526</v>
      </c>
      <c r="D100" s="26" t="s">
        <v>2528</v>
      </c>
      <c r="E100" s="26" t="s">
        <v>2529</v>
      </c>
      <c r="F100" s="27">
        <v>5.1223934723481419E-2</v>
      </c>
      <c r="G100" s="27">
        <v>7.2398190045248875E-2</v>
      </c>
      <c r="H100" s="27">
        <v>6.8752754517408546E-2</v>
      </c>
      <c r="I100" s="27">
        <v>7.2598253275109173E-2</v>
      </c>
      <c r="J100" s="27">
        <v>4.5779685264663805E-2</v>
      </c>
      <c r="K100" s="27">
        <v>7.5912408759124084E-2</v>
      </c>
      <c r="L100" s="27">
        <v>7.3734729493891801E-2</v>
      </c>
      <c r="M100" s="27">
        <v>5.0877192982456139E-2</v>
      </c>
      <c r="N100" s="27">
        <v>4.951370468611848E-2</v>
      </c>
      <c r="O100" s="27">
        <v>4.4549763033175357E-2</v>
      </c>
      <c r="P100" s="28">
        <f t="shared" si="26"/>
        <v>1.4819714488728115</v>
      </c>
      <c r="Q100" s="28">
        <f t="shared" si="26"/>
        <v>1.0184609511343805</v>
      </c>
      <c r="R100" s="28">
        <f t="shared" si="26"/>
        <v>0.74000224921277558</v>
      </c>
      <c r="S100" s="28">
        <f t="shared" si="26"/>
        <v>0.68202336078924097</v>
      </c>
      <c r="T100" s="28">
        <f t="shared" si="26"/>
        <v>0.97313388625592423</v>
      </c>
      <c r="U100" s="28">
        <f t="shared" si="27"/>
        <v>0.97911837925302658</v>
      </c>
      <c r="V100" s="28">
        <f t="shared" si="31"/>
        <v>0.31618303061128017</v>
      </c>
      <c r="W100" s="27">
        <f t="shared" si="28"/>
        <v>0.72008123049188133</v>
      </c>
      <c r="X100" s="27">
        <f t="shared" si="29"/>
        <v>-9.1647971158482465E-3</v>
      </c>
      <c r="Y100" s="27">
        <f t="shared" si="30"/>
        <v>0.14261850917358659</v>
      </c>
    </row>
    <row r="101" spans="1:25" ht="11.25" customHeight="1" x14ac:dyDescent="0.2">
      <c r="A101" s="26" t="s">
        <v>564</v>
      </c>
      <c r="B101" s="26" t="s">
        <v>565</v>
      </c>
      <c r="C101" s="26" t="s">
        <v>2719</v>
      </c>
      <c r="D101" s="26" t="s">
        <v>2721</v>
      </c>
      <c r="E101" s="26" t="s">
        <v>2722</v>
      </c>
      <c r="F101" s="27">
        <v>9.8202168377071949E-3</v>
      </c>
      <c r="G101" s="27">
        <v>1.1542185986942805E-2</v>
      </c>
      <c r="H101" s="27">
        <v>1.0599361695897872E-2</v>
      </c>
      <c r="I101" s="27">
        <v>1.0240277354220503E-2</v>
      </c>
      <c r="J101" s="27">
        <v>8.0738007380073799E-3</v>
      </c>
      <c r="K101" s="27">
        <v>1.1164698881964235E-2</v>
      </c>
      <c r="L101" s="27">
        <v>9.1624803179125736E-3</v>
      </c>
      <c r="M101" s="27">
        <v>9.3490304709141284E-3</v>
      </c>
      <c r="N101" s="27">
        <v>8.6787744350478313E-3</v>
      </c>
      <c r="O101" s="27">
        <v>9.9814198677785938E-3</v>
      </c>
      <c r="P101" s="28">
        <f t="shared" si="26"/>
        <v>1.1369096086651125</v>
      </c>
      <c r="Q101" s="28">
        <f t="shared" si="26"/>
        <v>0.79382539219847148</v>
      </c>
      <c r="R101" s="28">
        <f t="shared" si="26"/>
        <v>0.88203712064400608</v>
      </c>
      <c r="S101" s="28">
        <f t="shared" si="26"/>
        <v>0.84751361070029008</v>
      </c>
      <c r="T101" s="28">
        <f t="shared" si="26"/>
        <v>1.2362727532760507</v>
      </c>
      <c r="U101" s="28">
        <f t="shared" si="27"/>
        <v>0.97931169709678623</v>
      </c>
      <c r="V101" s="28">
        <f t="shared" si="31"/>
        <v>0.19500277833285951</v>
      </c>
      <c r="W101" s="27">
        <f t="shared" si="28"/>
        <v>0.670872141484812</v>
      </c>
      <c r="X101" s="27">
        <f t="shared" si="29"/>
        <v>-9.0790581618924171E-3</v>
      </c>
      <c r="Y101" s="27">
        <f t="shared" si="30"/>
        <v>0.17336024218378632</v>
      </c>
    </row>
    <row r="102" spans="1:25" ht="11.25" customHeight="1" x14ac:dyDescent="0.2">
      <c r="A102" s="26" t="s">
        <v>362</v>
      </c>
      <c r="B102" s="26" t="s">
        <v>363</v>
      </c>
      <c r="C102" s="26" t="s">
        <v>2098</v>
      </c>
      <c r="D102" s="26" t="s">
        <v>2103</v>
      </c>
      <c r="E102" s="26" t="s">
        <v>2101</v>
      </c>
      <c r="F102" s="27">
        <v>0.14180024660912455</v>
      </c>
      <c r="G102" s="27">
        <v>0.1316793893129771</v>
      </c>
      <c r="H102" s="27">
        <v>0.14072807231859272</v>
      </c>
      <c r="I102" s="27">
        <v>0.17773098835769136</v>
      </c>
      <c r="J102" s="27">
        <v>0.14377708978328171</v>
      </c>
      <c r="K102" s="27">
        <v>0.15587349397590364</v>
      </c>
      <c r="L102" s="27">
        <v>0.14362925482980682</v>
      </c>
      <c r="M102" s="27">
        <v>0.14959262722051556</v>
      </c>
      <c r="N102" s="27">
        <v>0.13692845940402945</v>
      </c>
      <c r="O102" s="27">
        <v>0.12571211545765287</v>
      </c>
      <c r="P102" s="28">
        <f t="shared" si="26"/>
        <v>1.0992469879518074</v>
      </c>
      <c r="Q102" s="28">
        <f t="shared" si="26"/>
        <v>1.0907497033451996</v>
      </c>
      <c r="R102" s="28">
        <f t="shared" si="26"/>
        <v>1.062990665301337</v>
      </c>
      <c r="S102" s="28">
        <f t="shared" si="26"/>
        <v>0.77042535277221869</v>
      </c>
      <c r="T102" s="28">
        <f t="shared" si="26"/>
        <v>0.87435429140443333</v>
      </c>
      <c r="U102" s="28">
        <f t="shared" si="27"/>
        <v>0.97955340015499925</v>
      </c>
      <c r="V102" s="28">
        <f t="shared" si="31"/>
        <v>0.14870637402444134</v>
      </c>
      <c r="W102" s="27">
        <f t="shared" si="28"/>
        <v>0.67757730171297348</v>
      </c>
      <c r="X102" s="27">
        <f t="shared" si="29"/>
        <v>-8.971883548264302E-3</v>
      </c>
      <c r="Y102" s="27">
        <f t="shared" si="30"/>
        <v>0.16904115094463931</v>
      </c>
    </row>
    <row r="103" spans="1:25" ht="11.25" customHeight="1" x14ac:dyDescent="0.2">
      <c r="A103" s="26" t="s">
        <v>678</v>
      </c>
      <c r="B103" s="26" t="s">
        <v>679</v>
      </c>
      <c r="C103" s="26" t="s">
        <v>3096</v>
      </c>
      <c r="D103" s="26" t="s">
        <v>3098</v>
      </c>
      <c r="E103" s="26" t="s">
        <v>3099</v>
      </c>
      <c r="F103" s="27">
        <v>6.824551308299557E-4</v>
      </c>
      <c r="G103" s="27">
        <v>6.8281958736615819E-4</v>
      </c>
      <c r="H103" s="27">
        <v>6.8313150468113067E-4</v>
      </c>
      <c r="I103" s="27">
        <v>7.0202254139701853E-4</v>
      </c>
      <c r="J103" s="27">
        <v>6.8599251633538565E-4</v>
      </c>
      <c r="K103" s="27">
        <v>5.7911899812413325E-4</v>
      </c>
      <c r="L103" s="27">
        <v>8.8325002705950603E-4</v>
      </c>
      <c r="M103" s="27">
        <v>6.4966826494684566E-4</v>
      </c>
      <c r="N103" s="27">
        <v>6.6975045030570049E-4</v>
      </c>
      <c r="O103" s="27">
        <v>5.8366432662109737E-4</v>
      </c>
      <c r="P103" s="28">
        <f t="shared" si="26"/>
        <v>0.8485817923587855</v>
      </c>
      <c r="Q103" s="28">
        <f t="shared" si="26"/>
        <v>1.2935335239378072</v>
      </c>
      <c r="R103" s="28">
        <f t="shared" si="26"/>
        <v>0.95101493708754536</v>
      </c>
      <c r="S103" s="28">
        <f t="shared" si="26"/>
        <v>0.95402983638232342</v>
      </c>
      <c r="T103" s="28">
        <f t="shared" si="26"/>
        <v>0.85083191539620318</v>
      </c>
      <c r="U103" s="28">
        <f t="shared" si="27"/>
        <v>0.97959840103253304</v>
      </c>
      <c r="V103" s="28">
        <f t="shared" si="31"/>
        <v>0.18287440148529199</v>
      </c>
      <c r="W103" s="27">
        <f t="shared" si="28"/>
        <v>0.81204920008440351</v>
      </c>
      <c r="X103" s="27">
        <f t="shared" si="29"/>
        <v>-8.9519324318828985E-3</v>
      </c>
      <c r="Y103" s="27">
        <f t="shared" si="30"/>
        <v>9.0417657116145578E-2</v>
      </c>
    </row>
    <row r="104" spans="1:25" ht="11.25" customHeight="1" x14ac:dyDescent="0.2">
      <c r="A104" s="26" t="s">
        <v>142</v>
      </c>
      <c r="B104" s="26" t="s">
        <v>143</v>
      </c>
      <c r="C104" s="26" t="s">
        <v>1328</v>
      </c>
      <c r="D104" s="26" t="s">
        <v>1337</v>
      </c>
      <c r="E104" s="26" t="s">
        <v>1331</v>
      </c>
      <c r="F104" s="27">
        <v>2.2174859148313266E-2</v>
      </c>
      <c r="G104" s="27">
        <v>2.0971703481914041E-2</v>
      </c>
      <c r="H104" s="27">
        <v>2.0506027890203182E-2</v>
      </c>
      <c r="I104" s="27">
        <v>1.9761329368746357E-2</v>
      </c>
      <c r="J104" s="27">
        <v>2.1841761566140264E-2</v>
      </c>
      <c r="K104" s="27">
        <v>1.996071407938067E-2</v>
      </c>
      <c r="L104" s="27">
        <v>2.440233338019162E-2</v>
      </c>
      <c r="M104" s="27">
        <v>1.8833364572428225E-2</v>
      </c>
      <c r="N104" s="27">
        <v>2.0175551059591675E-2</v>
      </c>
      <c r="O104" s="27">
        <v>1.963806094745859E-2</v>
      </c>
      <c r="P104" s="28">
        <f t="shared" si="26"/>
        <v>0.90015065917110837</v>
      </c>
      <c r="Q104" s="28">
        <f t="shared" si="26"/>
        <v>1.1635837499436394</v>
      </c>
      <c r="R104" s="28">
        <f t="shared" si="26"/>
        <v>0.91843065235593102</v>
      </c>
      <c r="S104" s="28">
        <f t="shared" si="26"/>
        <v>1.0209612259942609</v>
      </c>
      <c r="T104" s="28">
        <f t="shared" si="26"/>
        <v>0.89910609489951054</v>
      </c>
      <c r="U104" s="28">
        <f t="shared" si="27"/>
        <v>0.98044647647288985</v>
      </c>
      <c r="V104" s="28">
        <f t="shared" si="31"/>
        <v>0.11411654596798407</v>
      </c>
      <c r="W104" s="27">
        <f t="shared" si="28"/>
        <v>0.69981510998692986</v>
      </c>
      <c r="X104" s="27">
        <f t="shared" si="29"/>
        <v>-8.5761099074130875E-3</v>
      </c>
      <c r="Y104" s="27">
        <f t="shared" si="30"/>
        <v>0.15501668472664565</v>
      </c>
    </row>
    <row r="105" spans="1:25" ht="11.25" customHeight="1" x14ac:dyDescent="0.2">
      <c r="A105" s="26" t="s">
        <v>851</v>
      </c>
      <c r="B105" s="26" t="s">
        <v>850</v>
      </c>
      <c r="C105" s="26" t="s">
        <v>3512</v>
      </c>
      <c r="D105" s="26" t="s">
        <v>3514</v>
      </c>
      <c r="E105" s="26" t="s">
        <v>3515</v>
      </c>
      <c r="F105" s="27">
        <v>3.4828729082597126E-2</v>
      </c>
      <c r="G105" s="27">
        <v>3.8828831213202471E-2</v>
      </c>
      <c r="H105" s="27">
        <v>2.068314218980145E-2</v>
      </c>
      <c r="I105" s="27">
        <v>2.743866067522965E-2</v>
      </c>
      <c r="J105" s="27">
        <v>2.3367059613083947E-2</v>
      </c>
      <c r="K105" s="27">
        <v>2.4212146198856196E-2</v>
      </c>
      <c r="L105" s="27">
        <v>3.1657911281127792E-2</v>
      </c>
      <c r="M105" s="27">
        <v>2.6062435159860418E-2</v>
      </c>
      <c r="N105" s="27">
        <v>2.8393239023255395E-2</v>
      </c>
      <c r="O105" s="27">
        <v>2.5955741809794743E-2</v>
      </c>
      <c r="P105" s="28">
        <f t="shared" si="26"/>
        <v>0.69517742497684998</v>
      </c>
      <c r="Q105" s="28">
        <f t="shared" si="26"/>
        <v>0.81531970682557031</v>
      </c>
      <c r="R105" s="28">
        <f t="shared" si="26"/>
        <v>1.2600810322094782</v>
      </c>
      <c r="S105" s="28">
        <f t="shared" si="26"/>
        <v>1.0347895387214543</v>
      </c>
      <c r="T105" s="28">
        <f t="shared" si="26"/>
        <v>1.1107833950687278</v>
      </c>
      <c r="U105" s="28">
        <f t="shared" si="27"/>
        <v>0.98323021956041612</v>
      </c>
      <c r="V105" s="28">
        <f t="shared" si="31"/>
        <v>0.22734494781791986</v>
      </c>
      <c r="W105" s="27">
        <f t="shared" si="28"/>
        <v>0.59117408649850089</v>
      </c>
      <c r="X105" s="27">
        <f t="shared" si="29"/>
        <v>-7.3447818845738828E-3</v>
      </c>
      <c r="Y105" s="27">
        <f t="shared" si="30"/>
        <v>0.22828461104313585</v>
      </c>
    </row>
    <row r="106" spans="1:25" ht="11.25" customHeight="1" x14ac:dyDescent="0.2">
      <c r="A106" s="26" t="s">
        <v>282</v>
      </c>
      <c r="B106" s="26" t="s">
        <v>283</v>
      </c>
      <c r="C106" s="26" t="s">
        <v>1855</v>
      </c>
      <c r="D106" s="26" t="s">
        <v>1860</v>
      </c>
      <c r="E106" s="26" t="s">
        <v>1858</v>
      </c>
      <c r="F106" s="27">
        <v>5.5683054937775041E-3</v>
      </c>
      <c r="G106" s="27">
        <v>5.195146060056611E-3</v>
      </c>
      <c r="H106" s="27">
        <v>5.3041851164295079E-3</v>
      </c>
      <c r="I106" s="27">
        <v>5.0649049469494618E-3</v>
      </c>
      <c r="J106" s="27">
        <v>5.4994826003248714E-3</v>
      </c>
      <c r="K106" s="27">
        <v>5.219985085756898E-3</v>
      </c>
      <c r="L106" s="27">
        <v>5.1468124025260383E-3</v>
      </c>
      <c r="M106" s="27">
        <v>5.09358229128611E-3</v>
      </c>
      <c r="N106" s="27">
        <v>5.4500974315702571E-3</v>
      </c>
      <c r="O106" s="27">
        <v>5.2352864451239841E-3</v>
      </c>
      <c r="P106" s="28">
        <f t="shared" si="26"/>
        <v>0.93744588754876168</v>
      </c>
      <c r="Q106" s="28">
        <f t="shared" si="26"/>
        <v>0.99069638139682137</v>
      </c>
      <c r="R106" s="28">
        <f t="shared" si="26"/>
        <v>0.96029497075977532</v>
      </c>
      <c r="S106" s="28">
        <f t="shared" si="26"/>
        <v>1.0760512761158119</v>
      </c>
      <c r="T106" s="28">
        <f t="shared" si="26"/>
        <v>0.95195981614974468</v>
      </c>
      <c r="U106" s="28">
        <f t="shared" si="27"/>
        <v>0.98328966639418292</v>
      </c>
      <c r="V106" s="28">
        <f t="shared" si="31"/>
        <v>5.5388498959088921E-2</v>
      </c>
      <c r="W106" s="27">
        <f t="shared" si="28"/>
        <v>0.49652693697520189</v>
      </c>
      <c r="X106" s="27">
        <f t="shared" si="29"/>
        <v>-7.3185249094333835E-3</v>
      </c>
      <c r="Y106" s="27">
        <f t="shared" si="30"/>
        <v>0.30405718571370566</v>
      </c>
    </row>
    <row r="107" spans="1:25" ht="11.25" customHeight="1" x14ac:dyDescent="0.2">
      <c r="A107" s="26" t="s">
        <v>224</v>
      </c>
      <c r="B107" s="26" t="s">
        <v>225</v>
      </c>
      <c r="C107" s="26" t="s">
        <v>1542</v>
      </c>
      <c r="D107" s="26" t="s">
        <v>1544</v>
      </c>
      <c r="E107" s="26" t="s">
        <v>1545</v>
      </c>
      <c r="F107" s="27">
        <v>1.0355188051235226E-2</v>
      </c>
      <c r="G107" s="27">
        <v>1.1490579322949699E-2</v>
      </c>
      <c r="H107" s="27">
        <v>1.0077872115991189E-2</v>
      </c>
      <c r="I107" s="27">
        <v>1.0684618472655406E-2</v>
      </c>
      <c r="J107" s="27">
        <v>1.1709004924398551E-2</v>
      </c>
      <c r="K107" s="27">
        <v>1.1365580253373449E-2</v>
      </c>
      <c r="L107" s="27">
        <v>1.0907495562368887E-2</v>
      </c>
      <c r="M107" s="27">
        <v>1.0555446120140866E-2</v>
      </c>
      <c r="N107" s="27">
        <v>9.5381387516218982E-3</v>
      </c>
      <c r="O107" s="27">
        <v>1.0947110047264159E-2</v>
      </c>
      <c r="P107" s="28">
        <f t="shared" si="26"/>
        <v>1.0975735251874734</v>
      </c>
      <c r="Q107" s="28">
        <f t="shared" si="26"/>
        <v>0.94925549494130024</v>
      </c>
      <c r="R107" s="28">
        <f t="shared" si="26"/>
        <v>1.0473883770951886</v>
      </c>
      <c r="S107" s="28">
        <f t="shared" si="26"/>
        <v>0.89269811327679749</v>
      </c>
      <c r="T107" s="28">
        <f t="shared" si="26"/>
        <v>0.93493086030335515</v>
      </c>
      <c r="U107" s="28">
        <f t="shared" si="27"/>
        <v>0.98436927416082298</v>
      </c>
      <c r="V107" s="28">
        <f t="shared" si="31"/>
        <v>8.4951965514050348E-2</v>
      </c>
      <c r="W107" s="27">
        <f t="shared" si="28"/>
        <v>0.646296197535286</v>
      </c>
      <c r="X107" s="27">
        <f t="shared" si="29"/>
        <v>-6.8419507094456301E-3</v>
      </c>
      <c r="Y107" s="27">
        <f t="shared" si="30"/>
        <v>0.18956839922865149</v>
      </c>
    </row>
    <row r="108" spans="1:25" ht="11.25" customHeight="1" x14ac:dyDescent="0.2">
      <c r="A108" s="26" t="s">
        <v>458</v>
      </c>
      <c r="B108" s="26" t="s">
        <v>459</v>
      </c>
      <c r="C108" s="26" t="s">
        <v>2397</v>
      </c>
      <c r="D108" s="26" t="s">
        <v>2398</v>
      </c>
      <c r="E108" s="26" t="s">
        <v>2399</v>
      </c>
      <c r="F108" s="27">
        <v>9.7350817348159299E-3</v>
      </c>
      <c r="G108" s="27">
        <v>9.9414761848097711E-3</v>
      </c>
      <c r="H108" s="27">
        <v>1.1009064885496182E-2</v>
      </c>
      <c r="I108" s="27">
        <v>1.0012259910093994E-2</v>
      </c>
      <c r="J108" s="27">
        <v>9.9751557447658526E-3</v>
      </c>
      <c r="K108" s="27">
        <v>9.435711967357539E-3</v>
      </c>
      <c r="L108" s="27">
        <v>1.0061346764375909E-2</v>
      </c>
      <c r="M108" s="27">
        <v>9.5589333517158981E-3</v>
      </c>
      <c r="N108" s="27">
        <v>1.0535453999828517E-2</v>
      </c>
      <c r="O108" s="27">
        <v>1.0176089604225242E-2</v>
      </c>
      <c r="P108" s="28">
        <f t="shared" ref="P108:T158" si="32">K108/F108</f>
        <v>0.96924835603714099</v>
      </c>
      <c r="Q108" s="28">
        <f t="shared" si="32"/>
        <v>1.0120576237711352</v>
      </c>
      <c r="R108" s="28">
        <f t="shared" si="32"/>
        <v>0.86827840975932935</v>
      </c>
      <c r="S108" s="28">
        <f t="shared" si="32"/>
        <v>1.0522553443910359</v>
      </c>
      <c r="T108" s="28">
        <f t="shared" si="32"/>
        <v>1.0201434307995465</v>
      </c>
      <c r="U108" s="28">
        <f t="shared" si="27"/>
        <v>0.98439663295163748</v>
      </c>
      <c r="V108" s="28">
        <f t="shared" si="31"/>
        <v>7.134542861762079E-2</v>
      </c>
      <c r="W108" s="27">
        <f t="shared" si="28"/>
        <v>0.62572482548656061</v>
      </c>
      <c r="X108" s="27">
        <f t="shared" si="29"/>
        <v>-6.8298804355343195E-3</v>
      </c>
      <c r="Y108" s="27">
        <f t="shared" si="30"/>
        <v>0.20361661414834922</v>
      </c>
    </row>
    <row r="109" spans="1:25" ht="11.25" customHeight="1" x14ac:dyDescent="0.2">
      <c r="A109" s="26" t="s">
        <v>322</v>
      </c>
      <c r="B109" s="26" t="s">
        <v>323</v>
      </c>
      <c r="C109" s="26" t="s">
        <v>1964</v>
      </c>
      <c r="D109" s="26" t="s">
        <v>1966</v>
      </c>
      <c r="E109" s="26" t="s">
        <v>1967</v>
      </c>
      <c r="F109" s="27">
        <v>5.7890754164005261E-4</v>
      </c>
      <c r="G109" s="27">
        <v>5.2947950080505901E-4</v>
      </c>
      <c r="H109" s="27">
        <v>4.661454637858602E-4</v>
      </c>
      <c r="I109" s="27">
        <v>4.7991565629942011E-4</v>
      </c>
      <c r="J109" s="27">
        <v>4.6914069063498691E-4</v>
      </c>
      <c r="K109" s="27">
        <v>5.3778049042033148E-4</v>
      </c>
      <c r="L109" s="27">
        <v>5.5185943625908379E-4</v>
      </c>
      <c r="M109" s="27">
        <v>4.3483647277062215E-4</v>
      </c>
      <c r="N109" s="27">
        <v>5.1624449339207049E-4</v>
      </c>
      <c r="O109" s="27">
        <v>4.4205804070799882E-4</v>
      </c>
      <c r="P109" s="28">
        <f t="shared" si="32"/>
        <v>0.92895747893833325</v>
      </c>
      <c r="Q109" s="28">
        <f t="shared" si="32"/>
        <v>1.0422678034182564</v>
      </c>
      <c r="R109" s="28">
        <f t="shared" si="32"/>
        <v>0.93283429004980967</v>
      </c>
      <c r="S109" s="28">
        <f t="shared" si="32"/>
        <v>1.0756983786959113</v>
      </c>
      <c r="T109" s="28">
        <f t="shared" si="32"/>
        <v>0.94227179507637371</v>
      </c>
      <c r="U109" s="28">
        <f t="shared" si="27"/>
        <v>0.98440594923573688</v>
      </c>
      <c r="V109" s="28">
        <f t="shared" si="31"/>
        <v>6.9267159755573474E-2</v>
      </c>
      <c r="W109" s="27">
        <f t="shared" si="28"/>
        <v>0.62934590047144801</v>
      </c>
      <c r="X109" s="27">
        <f t="shared" si="29"/>
        <v>-6.8257703121396779E-3</v>
      </c>
      <c r="Y109" s="27">
        <f t="shared" si="30"/>
        <v>0.20111059243095411</v>
      </c>
    </row>
    <row r="110" spans="1:25" ht="11.25" customHeight="1" x14ac:dyDescent="0.2">
      <c r="A110" s="26" t="s">
        <v>600</v>
      </c>
      <c r="B110" s="26" t="s">
        <v>601</v>
      </c>
      <c r="C110" s="26" t="s">
        <v>2813</v>
      </c>
      <c r="D110" s="26" t="s">
        <v>2815</v>
      </c>
      <c r="E110" s="26" t="s">
        <v>2816</v>
      </c>
      <c r="F110" s="27">
        <v>1.2175133819278277E-2</v>
      </c>
      <c r="G110" s="27">
        <v>1.1416350588042678E-2</v>
      </c>
      <c r="H110" s="27">
        <v>1.1679881087821012E-2</v>
      </c>
      <c r="I110" s="27">
        <v>1.1639579432922192E-2</v>
      </c>
      <c r="J110" s="27">
        <v>1.1891167701561541E-2</v>
      </c>
      <c r="K110" s="27">
        <v>1.1599935501067853E-2</v>
      </c>
      <c r="L110" s="27">
        <v>1.2946005683612252E-2</v>
      </c>
      <c r="M110" s="27">
        <v>1.1779923471024698E-2</v>
      </c>
      <c r="N110" s="27">
        <v>1.108761899089763E-2</v>
      </c>
      <c r="O110" s="27">
        <v>1.0429509395619154E-2</v>
      </c>
      <c r="P110" s="28">
        <f t="shared" si="32"/>
        <v>0.95275630422232838</v>
      </c>
      <c r="Q110" s="28">
        <f t="shared" si="32"/>
        <v>1.133988097489903</v>
      </c>
      <c r="R110" s="28">
        <f t="shared" si="32"/>
        <v>1.0085653597370956</v>
      </c>
      <c r="S110" s="28">
        <f t="shared" si="32"/>
        <v>0.95257900466202772</v>
      </c>
      <c r="T110" s="28">
        <f t="shared" si="32"/>
        <v>0.87708033873322278</v>
      </c>
      <c r="U110" s="28">
        <f t="shared" si="27"/>
        <v>0.98499382096891552</v>
      </c>
      <c r="V110" s="28">
        <f t="shared" si="31"/>
        <v>9.5512053331426774E-2</v>
      </c>
      <c r="W110" s="27">
        <f t="shared" si="28"/>
        <v>0.71911037794246147</v>
      </c>
      <c r="X110" s="27">
        <f t="shared" si="29"/>
        <v>-6.5664938958101575E-3</v>
      </c>
      <c r="Y110" s="27">
        <f t="shared" si="30"/>
        <v>0.14320444361961926</v>
      </c>
    </row>
    <row r="111" spans="1:25" ht="11.25" customHeight="1" x14ac:dyDescent="0.2">
      <c r="A111" s="26" t="s">
        <v>872</v>
      </c>
      <c r="B111" s="26" t="s">
        <v>873</v>
      </c>
      <c r="C111" s="26" t="s">
        <v>3598</v>
      </c>
      <c r="D111" s="26" t="s">
        <v>3600</v>
      </c>
      <c r="E111" s="26" t="s">
        <v>3601</v>
      </c>
      <c r="F111" s="27">
        <v>5.2900146889006449E-3</v>
      </c>
      <c r="G111" s="27">
        <v>5.1292440800371816E-3</v>
      </c>
      <c r="H111" s="27">
        <v>5.3912624550672677E-3</v>
      </c>
      <c r="I111" s="27">
        <v>4.7215985064459976E-3</v>
      </c>
      <c r="J111" s="27">
        <v>4.9996131328501787E-3</v>
      </c>
      <c r="K111" s="27">
        <v>5.1170154796734276E-3</v>
      </c>
      <c r="L111" s="27">
        <v>5.5478628548502433E-3</v>
      </c>
      <c r="M111" s="27">
        <v>4.6897917056476683E-3</v>
      </c>
      <c r="N111" s="27">
        <v>4.605494892567806E-3</v>
      </c>
      <c r="O111" s="27">
        <v>5.1548352252990086E-3</v>
      </c>
      <c r="P111" s="28">
        <f t="shared" si="32"/>
        <v>0.96729702668119255</v>
      </c>
      <c r="Q111" s="28">
        <f t="shared" si="32"/>
        <v>1.0816141264250438</v>
      </c>
      <c r="R111" s="28">
        <f t="shared" si="32"/>
        <v>0.86988747899663388</v>
      </c>
      <c r="S111" s="28">
        <f t="shared" si="32"/>
        <v>0.97541010449751597</v>
      </c>
      <c r="T111" s="28">
        <f t="shared" si="32"/>
        <v>1.0310468206887722</v>
      </c>
      <c r="U111" s="28">
        <f t="shared" si="27"/>
        <v>0.98505111145783175</v>
      </c>
      <c r="V111" s="28">
        <f t="shared" si="31"/>
        <v>7.9232000969207614E-2</v>
      </c>
      <c r="W111" s="27">
        <f t="shared" si="28"/>
        <v>0.67901827115512459</v>
      </c>
      <c r="X111" s="27">
        <f t="shared" si="29"/>
        <v>-6.5412346311108267E-3</v>
      </c>
      <c r="Y111" s="27">
        <f t="shared" si="30"/>
        <v>0.1681185394822545</v>
      </c>
    </row>
    <row r="112" spans="1:25" ht="11.25" customHeight="1" x14ac:dyDescent="0.2">
      <c r="A112" s="26" t="s">
        <v>670</v>
      </c>
      <c r="B112" s="26" t="s">
        <v>671</v>
      </c>
      <c r="C112" s="26" t="s">
        <v>3044</v>
      </c>
      <c r="D112" s="26" t="s">
        <v>3053</v>
      </c>
      <c r="E112" s="26" t="s">
        <v>3047</v>
      </c>
      <c r="F112" s="27">
        <v>3.9804181726677953E-3</v>
      </c>
      <c r="G112" s="27">
        <v>3.8091889357712147E-3</v>
      </c>
      <c r="H112" s="27">
        <v>3.3686842414377524E-3</v>
      </c>
      <c r="I112" s="27">
        <v>3.7003636856299724E-3</v>
      </c>
      <c r="J112" s="27">
        <v>3.6934288435261481E-3</v>
      </c>
      <c r="K112" s="27">
        <v>3.5083725298089706E-3</v>
      </c>
      <c r="L112" s="27">
        <v>3.7907727248057644E-3</v>
      </c>
      <c r="M112" s="27">
        <v>3.7958617663880166E-3</v>
      </c>
      <c r="N112" s="27">
        <v>3.6347740206753069E-3</v>
      </c>
      <c r="O112" s="27">
        <v>3.4717221999509603E-3</v>
      </c>
      <c r="P112" s="28">
        <f t="shared" si="32"/>
        <v>0.8814080274026973</v>
      </c>
      <c r="Q112" s="28">
        <f t="shared" si="32"/>
        <v>0.99516531963208554</v>
      </c>
      <c r="R112" s="28">
        <f t="shared" si="32"/>
        <v>1.1268084196481249</v>
      </c>
      <c r="S112" s="28">
        <f t="shared" si="32"/>
        <v>0.98227480579560944</v>
      </c>
      <c r="T112" s="28">
        <f t="shared" si="32"/>
        <v>0.93997267770196902</v>
      </c>
      <c r="U112" s="28">
        <f t="shared" si="27"/>
        <v>0.98512585003609721</v>
      </c>
      <c r="V112" s="28">
        <f t="shared" si="31"/>
        <v>9.0800696085638524E-2</v>
      </c>
      <c r="W112" s="27">
        <f t="shared" si="28"/>
        <v>0.65910689000818024</v>
      </c>
      <c r="X112" s="27">
        <f t="shared" si="29"/>
        <v>-6.5082847461249236E-3</v>
      </c>
      <c r="Y112" s="27">
        <f t="shared" si="30"/>
        <v>0.18104414841612698</v>
      </c>
    </row>
    <row r="113" spans="1:25" ht="11.25" customHeight="1" x14ac:dyDescent="0.2">
      <c r="A113" s="26" t="s">
        <v>618</v>
      </c>
      <c r="B113" s="26" t="s">
        <v>619</v>
      </c>
      <c r="C113" s="26" t="s">
        <v>2902</v>
      </c>
      <c r="D113" s="26" t="s">
        <v>2904</v>
      </c>
      <c r="E113" s="26" t="s">
        <v>2905</v>
      </c>
      <c r="F113" s="27">
        <v>3.3184505852540125E-3</v>
      </c>
      <c r="G113" s="27">
        <v>3.4240765499004683E-3</v>
      </c>
      <c r="H113" s="27">
        <v>2.9313459312702134E-3</v>
      </c>
      <c r="I113" s="27">
        <v>3.1936883299975706E-3</v>
      </c>
      <c r="J113" s="27">
        <v>3.4494600445210311E-3</v>
      </c>
      <c r="K113" s="27">
        <v>3.1112046047657368E-3</v>
      </c>
      <c r="L113" s="27">
        <v>3.2308680309580716E-3</v>
      </c>
      <c r="M113" s="27">
        <v>3.2389255534179188E-3</v>
      </c>
      <c r="N113" s="27">
        <v>3.0771368442991916E-3</v>
      </c>
      <c r="O113" s="27">
        <v>3.3677901396479155E-3</v>
      </c>
      <c r="P113" s="28">
        <f t="shared" si="32"/>
        <v>0.93754736580704223</v>
      </c>
      <c r="Q113" s="28">
        <f t="shared" si="32"/>
        <v>0.94357353986492709</v>
      </c>
      <c r="R113" s="28">
        <f t="shared" si="32"/>
        <v>1.1049277803982775</v>
      </c>
      <c r="S113" s="28">
        <f t="shared" si="32"/>
        <v>0.963505679435392</v>
      </c>
      <c r="T113" s="28">
        <f t="shared" si="32"/>
        <v>0.97632385827954826</v>
      </c>
      <c r="U113" s="28">
        <f t="shared" si="27"/>
        <v>0.98517564475703756</v>
      </c>
      <c r="V113" s="28">
        <f t="shared" si="31"/>
        <v>6.8716270996604309E-2</v>
      </c>
      <c r="W113" s="27">
        <f t="shared" si="28"/>
        <v>0.57074847061360767</v>
      </c>
      <c r="X113" s="27">
        <f t="shared" si="29"/>
        <v>-6.4863332096782812E-3</v>
      </c>
      <c r="Y113" s="27">
        <f t="shared" si="30"/>
        <v>0.24355524357835051</v>
      </c>
    </row>
    <row r="114" spans="1:25" ht="11.25" customHeight="1" x14ac:dyDescent="0.2">
      <c r="A114" s="26" t="s">
        <v>608</v>
      </c>
      <c r="B114" s="26" t="s">
        <v>609</v>
      </c>
      <c r="C114" s="26" t="s">
        <v>2839</v>
      </c>
      <c r="D114" s="26" t="s">
        <v>2844</v>
      </c>
      <c r="E114" s="26" t="s">
        <v>2842</v>
      </c>
      <c r="F114" s="27">
        <v>4.6570743313471066E-3</v>
      </c>
      <c r="G114" s="27">
        <v>4.6571768363090722E-3</v>
      </c>
      <c r="H114" s="27">
        <v>4.4365642864525774E-3</v>
      </c>
      <c r="I114" s="27">
        <v>4.4699020795770121E-3</v>
      </c>
      <c r="J114" s="27">
        <v>4.4360980941638853E-3</v>
      </c>
      <c r="K114" s="27">
        <v>4.6111829065470641E-3</v>
      </c>
      <c r="L114" s="27">
        <v>4.4232084617901006E-3</v>
      </c>
      <c r="M114" s="27">
        <v>4.4072354180771022E-3</v>
      </c>
      <c r="N114" s="27">
        <v>4.4395505485344136E-3</v>
      </c>
      <c r="O114" s="27">
        <v>4.4409838318142259E-3</v>
      </c>
      <c r="P114" s="28">
        <f t="shared" si="32"/>
        <v>0.99014586808478788</v>
      </c>
      <c r="Q114" s="28">
        <f t="shared" si="32"/>
        <v>0.94976175851969635</v>
      </c>
      <c r="R114" s="28">
        <f t="shared" si="32"/>
        <v>0.99338928358030709</v>
      </c>
      <c r="S114" s="28">
        <f t="shared" si="32"/>
        <v>0.99320979956557109</v>
      </c>
      <c r="T114" s="28">
        <f t="shared" si="32"/>
        <v>1.0011013592455875</v>
      </c>
      <c r="U114" s="28">
        <f t="shared" si="27"/>
        <v>0.9855216137991899</v>
      </c>
      <c r="V114" s="28">
        <f t="shared" si="31"/>
        <v>2.0395390861943738E-2</v>
      </c>
      <c r="W114" s="27">
        <f t="shared" si="28"/>
        <v>0.19104102221174135</v>
      </c>
      <c r="X114" s="27">
        <f t="shared" si="29"/>
        <v>-6.3338466247324096E-3</v>
      </c>
      <c r="Y114" s="27">
        <f t="shared" si="30"/>
        <v>0.71887336674560087</v>
      </c>
    </row>
    <row r="115" spans="1:25" ht="11.25" customHeight="1" x14ac:dyDescent="0.2">
      <c r="A115" s="26" t="s">
        <v>764</v>
      </c>
      <c r="B115" s="26" t="s">
        <v>765</v>
      </c>
      <c r="C115" s="26" t="s">
        <v>3304</v>
      </c>
      <c r="D115" s="26" t="s">
        <v>3302</v>
      </c>
      <c r="E115" s="26" t="s">
        <v>3306</v>
      </c>
      <c r="F115" s="27">
        <v>9.020278340017349E-3</v>
      </c>
      <c r="G115" s="27">
        <v>7.81452188129249E-3</v>
      </c>
      <c r="H115" s="27">
        <v>7.8204141172656914E-3</v>
      </c>
      <c r="I115" s="27">
        <v>8.7190975063381141E-3</v>
      </c>
      <c r="J115" s="27">
        <v>8.6303257168109399E-3</v>
      </c>
      <c r="K115" s="27">
        <v>7.733840154150691E-3</v>
      </c>
      <c r="L115" s="27">
        <v>8.8468770902482424E-3</v>
      </c>
      <c r="M115" s="27">
        <v>8.7576374745417518E-3</v>
      </c>
      <c r="N115" s="27">
        <v>8.1086677970050348E-3</v>
      </c>
      <c r="O115" s="27">
        <v>7.668968473506896E-3</v>
      </c>
      <c r="P115" s="28">
        <f t="shared" si="32"/>
        <v>0.85738375941687583</v>
      </c>
      <c r="Q115" s="28">
        <f t="shared" si="32"/>
        <v>1.1321072772765728</v>
      </c>
      <c r="R115" s="28">
        <f t="shared" si="32"/>
        <v>1.1198431877420512</v>
      </c>
      <c r="S115" s="28">
        <f t="shared" si="32"/>
        <v>0.92998934707527425</v>
      </c>
      <c r="T115" s="28">
        <f t="shared" si="32"/>
        <v>0.88860707291366492</v>
      </c>
      <c r="U115" s="28">
        <f t="shared" si="27"/>
        <v>0.98558612888488784</v>
      </c>
      <c r="V115" s="28">
        <f t="shared" si="31"/>
        <v>0.1307910468656607</v>
      </c>
      <c r="W115" s="27">
        <f t="shared" si="28"/>
        <v>0.73348372410752416</v>
      </c>
      <c r="X115" s="27">
        <f t="shared" si="29"/>
        <v>-6.3054173865721647E-3</v>
      </c>
      <c r="Y115" s="27">
        <f t="shared" si="30"/>
        <v>0.13460951864239523</v>
      </c>
    </row>
    <row r="116" spans="1:25" ht="11.25" customHeight="1" x14ac:dyDescent="0.2">
      <c r="A116" s="26" t="s">
        <v>616</v>
      </c>
      <c r="B116" s="26" t="s">
        <v>617</v>
      </c>
      <c r="C116" s="26" t="s">
        <v>2873</v>
      </c>
      <c r="D116" s="26" t="s">
        <v>2875</v>
      </c>
      <c r="E116" s="26" t="s">
        <v>2876</v>
      </c>
      <c r="F116" s="27">
        <v>4.6017363868001383E-3</v>
      </c>
      <c r="G116" s="27">
        <v>4.5908498898247808E-3</v>
      </c>
      <c r="H116" s="27">
        <v>4.1185019265896029E-3</v>
      </c>
      <c r="I116" s="27">
        <v>4.4456297188560281E-3</v>
      </c>
      <c r="J116" s="27">
        <v>4.4870976399742557E-3</v>
      </c>
      <c r="K116" s="27">
        <v>4.3010752688172043E-3</v>
      </c>
      <c r="L116" s="27">
        <v>4.615661141319634E-3</v>
      </c>
      <c r="M116" s="27">
        <v>4.5786452711118492E-3</v>
      </c>
      <c r="N116" s="27">
        <v>4.2899772252679661E-3</v>
      </c>
      <c r="O116" s="27">
        <v>4.0981511459487092E-3</v>
      </c>
      <c r="P116" s="28">
        <f t="shared" si="32"/>
        <v>0.93466355029693438</v>
      </c>
      <c r="Q116" s="28">
        <f t="shared" si="32"/>
        <v>1.0054045007112615</v>
      </c>
      <c r="R116" s="28">
        <f t="shared" si="32"/>
        <v>1.1117259024577599</v>
      </c>
      <c r="S116" s="28">
        <f t="shared" si="32"/>
        <v>0.96498752630524631</v>
      </c>
      <c r="T116" s="28">
        <f t="shared" si="32"/>
        <v>0.91331891453385494</v>
      </c>
      <c r="U116" s="28">
        <f t="shared" si="27"/>
        <v>0.98602007886101151</v>
      </c>
      <c r="V116" s="28">
        <f t="shared" si="31"/>
        <v>7.833107698144684E-2</v>
      </c>
      <c r="W116" s="27">
        <f t="shared" si="28"/>
        <v>0.65682335267702574</v>
      </c>
      <c r="X116" s="27">
        <f t="shared" si="29"/>
        <v>-6.1142411949417861E-3</v>
      </c>
      <c r="Y116" s="27">
        <f t="shared" si="30"/>
        <v>0.18255141472163219</v>
      </c>
    </row>
    <row r="117" spans="1:25" ht="11.25" customHeight="1" x14ac:dyDescent="0.2">
      <c r="A117" s="26" t="s">
        <v>350</v>
      </c>
      <c r="B117" s="26" t="s">
        <v>351</v>
      </c>
      <c r="C117" s="26" t="s">
        <v>2044</v>
      </c>
      <c r="D117" s="26" t="s">
        <v>2046</v>
      </c>
      <c r="E117" s="26" t="s">
        <v>2047</v>
      </c>
      <c r="F117" s="27">
        <v>3.73467228250721E-4</v>
      </c>
      <c r="G117" s="27">
        <v>3.7112461022045589E-4</v>
      </c>
      <c r="H117" s="27">
        <v>3.8129571215640056E-4</v>
      </c>
      <c r="I117" s="27">
        <v>3.7690330504166705E-4</v>
      </c>
      <c r="J117" s="27">
        <v>3.6916277064611856E-4</v>
      </c>
      <c r="K117" s="27">
        <v>4.0112247017439997E-4</v>
      </c>
      <c r="L117" s="27">
        <v>3.8128039312844501E-4</v>
      </c>
      <c r="M117" s="27">
        <v>3.9780974793006331E-4</v>
      </c>
      <c r="N117" s="27">
        <v>2.9195821314386891E-4</v>
      </c>
      <c r="O117" s="27">
        <v>3.7364136270011286E-4</v>
      </c>
      <c r="P117" s="28">
        <f t="shared" si="32"/>
        <v>1.0740499830553085</v>
      </c>
      <c r="Q117" s="28">
        <f t="shared" si="32"/>
        <v>1.0273648866938692</v>
      </c>
      <c r="R117" s="28">
        <f t="shared" si="32"/>
        <v>1.0433103107303998</v>
      </c>
      <c r="S117" s="28">
        <f t="shared" si="32"/>
        <v>0.774623648130633</v>
      </c>
      <c r="T117" s="28">
        <f t="shared" si="32"/>
        <v>1.0121317543644928</v>
      </c>
      <c r="U117" s="28">
        <f t="shared" si="27"/>
        <v>0.98629611659494054</v>
      </c>
      <c r="V117" s="28">
        <f t="shared" si="31"/>
        <v>0.12053082320907839</v>
      </c>
      <c r="W117" s="27">
        <f t="shared" si="28"/>
        <v>0.80943693833437602</v>
      </c>
      <c r="X117" s="27">
        <f t="shared" si="29"/>
        <v>-5.9926768477023412E-3</v>
      </c>
      <c r="Y117" s="27">
        <f t="shared" si="30"/>
        <v>9.181698063539992E-2</v>
      </c>
    </row>
    <row r="118" spans="1:25" ht="11.25" customHeight="1" x14ac:dyDescent="0.2">
      <c r="A118" s="26" t="s">
        <v>608</v>
      </c>
      <c r="B118" s="26" t="s">
        <v>609</v>
      </c>
      <c r="C118" s="26" t="s">
        <v>2839</v>
      </c>
      <c r="D118" s="26" t="s">
        <v>2850</v>
      </c>
      <c r="E118" s="26" t="s">
        <v>2842</v>
      </c>
      <c r="F118" s="27">
        <v>1.9204449965641395E-2</v>
      </c>
      <c r="G118" s="27">
        <v>1.9810293052468168E-2</v>
      </c>
      <c r="H118" s="27">
        <v>2.0344191519642531E-2</v>
      </c>
      <c r="I118" s="27">
        <v>2.0032427564589408E-2</v>
      </c>
      <c r="J118" s="27">
        <v>1.7945945107888852E-2</v>
      </c>
      <c r="K118" s="27">
        <v>1.9280937291991526E-2</v>
      </c>
      <c r="L118" s="27">
        <v>1.9163932313609643E-2</v>
      </c>
      <c r="M118" s="27">
        <v>1.8841837269840664E-2</v>
      </c>
      <c r="N118" s="27">
        <v>1.9005038991316413E-2</v>
      </c>
      <c r="O118" s="27">
        <v>1.9482434846333534E-2</v>
      </c>
      <c r="P118" s="28">
        <f t="shared" si="32"/>
        <v>1.0039827918262161</v>
      </c>
      <c r="Q118" s="28">
        <f t="shared" si="32"/>
        <v>0.96737247969292439</v>
      </c>
      <c r="R118" s="28">
        <f t="shared" si="32"/>
        <v>0.92615316030861539</v>
      </c>
      <c r="S118" s="28">
        <f t="shared" si="32"/>
        <v>0.94871372578483337</v>
      </c>
      <c r="T118" s="28">
        <f t="shared" si="32"/>
        <v>1.0856176550862879</v>
      </c>
      <c r="U118" s="28">
        <f t="shared" si="27"/>
        <v>0.98636796253977543</v>
      </c>
      <c r="V118" s="28">
        <f t="shared" si="31"/>
        <v>6.2380437645322077E-2</v>
      </c>
      <c r="W118" s="27">
        <f t="shared" si="28"/>
        <v>0.58668549971646899</v>
      </c>
      <c r="X118" s="27">
        <f t="shared" si="29"/>
        <v>-5.9610421687595365E-3</v>
      </c>
      <c r="Y118" s="27">
        <f t="shared" si="30"/>
        <v>0.23159464549927228</v>
      </c>
    </row>
    <row r="119" spans="1:25" ht="11.25" customHeight="1" x14ac:dyDescent="0.2">
      <c r="A119" s="26" t="s">
        <v>614</v>
      </c>
      <c r="B119" s="26" t="s">
        <v>615</v>
      </c>
      <c r="C119" s="26" t="s">
        <v>2862</v>
      </c>
      <c r="D119" s="26" t="s">
        <v>2864</v>
      </c>
      <c r="E119" s="26" t="s">
        <v>2865</v>
      </c>
      <c r="F119" s="27">
        <v>6.093142306285943E-3</v>
      </c>
      <c r="G119" s="27">
        <v>5.8343404910514724E-3</v>
      </c>
      <c r="H119" s="27">
        <v>6.366892160764027E-3</v>
      </c>
      <c r="I119" s="27">
        <v>6.5287316925267281E-3</v>
      </c>
      <c r="J119" s="27">
        <v>6.4508288211646029E-3</v>
      </c>
      <c r="K119" s="27">
        <v>6.5418797413176145E-3</v>
      </c>
      <c r="L119" s="27">
        <v>6.6045000722997722E-3</v>
      </c>
      <c r="M119" s="27">
        <v>5.5533124204118402E-3</v>
      </c>
      <c r="N119" s="27">
        <v>6.1516980565017032E-3</v>
      </c>
      <c r="O119" s="27">
        <v>5.9067558520057312E-3</v>
      </c>
      <c r="P119" s="28">
        <f t="shared" si="32"/>
        <v>1.0736463080090441</v>
      </c>
      <c r="Q119" s="28">
        <f t="shared" si="32"/>
        <v>1.1320045654568063</v>
      </c>
      <c r="R119" s="28">
        <f t="shared" si="32"/>
        <v>0.87221713203093465</v>
      </c>
      <c r="S119" s="28">
        <f t="shared" si="32"/>
        <v>0.94225009484512812</v>
      </c>
      <c r="T119" s="28">
        <f t="shared" si="32"/>
        <v>0.9156584395211641</v>
      </c>
      <c r="U119" s="28">
        <f t="shared" si="27"/>
        <v>0.9871553079726153</v>
      </c>
      <c r="V119" s="28">
        <f t="shared" si="31"/>
        <v>0.1104548155743027</v>
      </c>
      <c r="W119" s="27">
        <f t="shared" si="28"/>
        <v>0.75097901684290858</v>
      </c>
      <c r="X119" s="27">
        <f t="shared" si="29"/>
        <v>-5.6145149196667405E-3</v>
      </c>
      <c r="Y119" s="27">
        <f t="shared" si="30"/>
        <v>0.12437219747871868</v>
      </c>
    </row>
    <row r="120" spans="1:25" ht="11.25" customHeight="1" x14ac:dyDescent="0.2">
      <c r="A120" s="26" t="s">
        <v>256</v>
      </c>
      <c r="B120" s="26" t="s">
        <v>257</v>
      </c>
      <c r="C120" s="26" t="s">
        <v>1746</v>
      </c>
      <c r="D120" s="26" t="s">
        <v>1748</v>
      </c>
      <c r="E120" s="26" t="s">
        <v>1749</v>
      </c>
      <c r="F120" s="27">
        <v>0.10954843958853955</v>
      </c>
      <c r="G120" s="27">
        <v>0.11886369299775729</v>
      </c>
      <c r="H120" s="27">
        <v>0.12010306259881712</v>
      </c>
      <c r="I120" s="27">
        <v>0.10246781115879829</v>
      </c>
      <c r="J120" s="27">
        <v>0.11611921798411177</v>
      </c>
      <c r="K120" s="27">
        <v>0.11326632575089637</v>
      </c>
      <c r="L120" s="27">
        <v>0.1056937906299036</v>
      </c>
      <c r="M120" s="27">
        <v>0.11453960638935834</v>
      </c>
      <c r="N120" s="27">
        <v>0.11009331882979333</v>
      </c>
      <c r="O120" s="27">
        <v>0.11443253398165543</v>
      </c>
      <c r="P120" s="28">
        <f t="shared" si="32"/>
        <v>1.0339382849844423</v>
      </c>
      <c r="Q120" s="28">
        <f t="shared" si="32"/>
        <v>0.88920163898910509</v>
      </c>
      <c r="R120" s="28">
        <f t="shared" si="32"/>
        <v>0.95367764910339958</v>
      </c>
      <c r="S120" s="28">
        <f t="shared" si="32"/>
        <v>1.0744185670090824</v>
      </c>
      <c r="T120" s="28">
        <f t="shared" si="32"/>
        <v>0.98547454907346055</v>
      </c>
      <c r="U120" s="28">
        <f t="shared" si="27"/>
        <v>0.98734213783189806</v>
      </c>
      <c r="V120" s="28">
        <f t="shared" si="31"/>
        <v>7.1627244554612127E-2</v>
      </c>
      <c r="W120" s="27">
        <f t="shared" si="28"/>
        <v>0.64278073038916927</v>
      </c>
      <c r="X120" s="27">
        <f t="shared" si="29"/>
        <v>-5.5323277511233502E-3</v>
      </c>
      <c r="Y120" s="27">
        <f t="shared" si="30"/>
        <v>0.19193715121655139</v>
      </c>
    </row>
    <row r="121" spans="1:25" ht="11.25" customHeight="1" x14ac:dyDescent="0.2">
      <c r="A121" s="26" t="s">
        <v>598</v>
      </c>
      <c r="B121" s="26" t="s">
        <v>599</v>
      </c>
      <c r="C121" s="26" t="s">
        <v>2809</v>
      </c>
      <c r="D121" s="26" t="s">
        <v>2811</v>
      </c>
      <c r="E121" s="26" t="s">
        <v>2812</v>
      </c>
      <c r="F121" s="27">
        <v>3.0326856519179126E-2</v>
      </c>
      <c r="G121" s="27">
        <v>2.870640739090571E-2</v>
      </c>
      <c r="H121" s="27">
        <v>3.141909452278651E-2</v>
      </c>
      <c r="I121" s="27">
        <v>3.126056161441431E-2</v>
      </c>
      <c r="J121" s="27">
        <v>3.2222850142686152E-2</v>
      </c>
      <c r="K121" s="27">
        <v>3.0479325212967423E-2</v>
      </c>
      <c r="L121" s="27">
        <v>3.0337165798114175E-2</v>
      </c>
      <c r="M121" s="27">
        <v>2.9826344857942336E-2</v>
      </c>
      <c r="N121" s="27">
        <v>3.1593929865146593E-2</v>
      </c>
      <c r="O121" s="27">
        <v>2.9498635743519779E-2</v>
      </c>
      <c r="P121" s="28">
        <f t="shared" si="32"/>
        <v>1.0050275139361007</v>
      </c>
      <c r="Q121" s="28">
        <f t="shared" si="32"/>
        <v>1.0568081677725056</v>
      </c>
      <c r="R121" s="28">
        <f t="shared" si="32"/>
        <v>0.94930631550539935</v>
      </c>
      <c r="S121" s="28">
        <f t="shared" si="32"/>
        <v>1.0106641798328591</v>
      </c>
      <c r="T121" s="28">
        <f t="shared" si="32"/>
        <v>0.91545706270229776</v>
      </c>
      <c r="U121" s="28">
        <f t="shared" si="27"/>
        <v>0.98745264794983245</v>
      </c>
      <c r="V121" s="28">
        <f t="shared" si="31"/>
        <v>5.5444445688367892E-2</v>
      </c>
      <c r="W121" s="27">
        <f t="shared" si="28"/>
        <v>0.59711682572671987</v>
      </c>
      <c r="X121" s="27">
        <f t="shared" si="29"/>
        <v>-5.4837212479980305E-3</v>
      </c>
      <c r="Y121" s="27">
        <f t="shared" si="30"/>
        <v>0.22394069097311275</v>
      </c>
    </row>
    <row r="122" spans="1:25" ht="11.25" customHeight="1" x14ac:dyDescent="0.2">
      <c r="A122" s="26" t="s">
        <v>322</v>
      </c>
      <c r="B122" s="26" t="s">
        <v>323</v>
      </c>
      <c r="C122" s="26" t="s">
        <v>1969</v>
      </c>
      <c r="D122" s="26" t="s">
        <v>1971</v>
      </c>
      <c r="E122" s="26" t="s">
        <v>1972</v>
      </c>
      <c r="F122" s="27">
        <v>1.1157663404448234E-2</v>
      </c>
      <c r="G122" s="27">
        <v>1.1248312544661803E-2</v>
      </c>
      <c r="H122" s="27">
        <v>1.2124732275746904E-2</v>
      </c>
      <c r="I122" s="27">
        <v>1.1377965208223512E-2</v>
      </c>
      <c r="J122" s="27">
        <v>1.1742658031372536E-2</v>
      </c>
      <c r="K122" s="27">
        <v>1.1282908820003178E-2</v>
      </c>
      <c r="L122" s="27">
        <v>1.1654288845838566E-2</v>
      </c>
      <c r="M122" s="27">
        <v>1.1724996287481058E-2</v>
      </c>
      <c r="N122" s="27">
        <v>1.093491877753304E-2</v>
      </c>
      <c r="O122" s="27">
        <v>1.1296852059309736E-2</v>
      </c>
      <c r="P122" s="28">
        <f t="shared" si="32"/>
        <v>1.0112250577038391</v>
      </c>
      <c r="Q122" s="28">
        <f t="shared" si="32"/>
        <v>1.0360921960129414</v>
      </c>
      <c r="R122" s="28">
        <f t="shared" si="32"/>
        <v>0.96703135548275676</v>
      </c>
      <c r="S122" s="28">
        <f t="shared" si="32"/>
        <v>0.96106101375927422</v>
      </c>
      <c r="T122" s="28">
        <f t="shared" si="32"/>
        <v>0.96203534405313063</v>
      </c>
      <c r="U122" s="28">
        <f t="shared" si="27"/>
        <v>0.98748899340238838</v>
      </c>
      <c r="V122" s="28">
        <f t="shared" si="31"/>
        <v>3.4243661365965419E-2</v>
      </c>
      <c r="W122" s="27">
        <f t="shared" si="28"/>
        <v>0.43833291375258976</v>
      </c>
      <c r="X122" s="27">
        <f t="shared" si="29"/>
        <v>-5.4677363407394123E-3</v>
      </c>
      <c r="Y122" s="27">
        <f t="shared" si="30"/>
        <v>0.35819591760876529</v>
      </c>
    </row>
    <row r="123" spans="1:25" ht="11.25" customHeight="1" x14ac:dyDescent="0.2">
      <c r="A123" s="26" t="s">
        <v>88</v>
      </c>
      <c r="B123" s="26" t="s">
        <v>89</v>
      </c>
      <c r="C123" s="26" t="s">
        <v>1078</v>
      </c>
      <c r="D123" s="26" t="s">
        <v>1080</v>
      </c>
      <c r="E123" s="26" t="s">
        <v>1081</v>
      </c>
      <c r="F123" s="27">
        <v>7.9927552603151165E-4</v>
      </c>
      <c r="G123" s="27">
        <v>6.7161567780507723E-4</v>
      </c>
      <c r="H123" s="27">
        <v>6.5843527695078063E-4</v>
      </c>
      <c r="I123" s="27">
        <v>5.9369469676995952E-4</v>
      </c>
      <c r="J123" s="27">
        <v>6.7154704152049439E-4</v>
      </c>
      <c r="K123" s="27">
        <v>6.8041792606256311E-4</v>
      </c>
      <c r="L123" s="27">
        <v>5.6844946112407778E-4</v>
      </c>
      <c r="M123" s="27">
        <v>6.4988170692525634E-4</v>
      </c>
      <c r="N123" s="27">
        <v>7.0978314415836403E-4</v>
      </c>
      <c r="O123" s="27">
        <v>7.1179688531459702E-4</v>
      </c>
      <c r="P123" s="28">
        <f t="shared" si="32"/>
        <v>0.85129333240179494</v>
      </c>
      <c r="Q123" s="28">
        <f t="shared" si="32"/>
        <v>0.84639099400097484</v>
      </c>
      <c r="R123" s="28">
        <f t="shared" si="32"/>
        <v>0.98700924703619164</v>
      </c>
      <c r="S123" s="28">
        <f t="shared" si="32"/>
        <v>1.1955355977070241</v>
      </c>
      <c r="T123" s="28">
        <f t="shared" si="32"/>
        <v>1.0599360004668776</v>
      </c>
      <c r="U123" s="28">
        <f t="shared" si="27"/>
        <v>0.98803303432257261</v>
      </c>
      <c r="V123" s="28">
        <f t="shared" si="31"/>
        <v>0.14746915962305784</v>
      </c>
      <c r="W123" s="27">
        <f t="shared" si="28"/>
        <v>0.75310041484392354</v>
      </c>
      <c r="X123" s="27">
        <f t="shared" si="29"/>
        <v>-5.2285347806224685E-3</v>
      </c>
      <c r="Y123" s="27">
        <f t="shared" si="30"/>
        <v>0.12314711316830566</v>
      </c>
    </row>
    <row r="124" spans="1:25" ht="11.25" customHeight="1" x14ac:dyDescent="0.2">
      <c r="A124" s="26" t="s">
        <v>410</v>
      </c>
      <c r="B124" s="26" t="s">
        <v>411</v>
      </c>
      <c r="C124" s="26" t="s">
        <v>2262</v>
      </c>
      <c r="D124" s="26" t="s">
        <v>2264</v>
      </c>
      <c r="E124" s="26" t="s">
        <v>2265</v>
      </c>
      <c r="F124" s="27">
        <v>4.4051686048596581E-3</v>
      </c>
      <c r="G124" s="27">
        <v>4.422421815097043E-3</v>
      </c>
      <c r="H124" s="27">
        <v>4.1603846624016956E-3</v>
      </c>
      <c r="I124" s="27">
        <v>4.4623923523275082E-3</v>
      </c>
      <c r="J124" s="27">
        <v>4.3797691587962638E-3</v>
      </c>
      <c r="K124" s="27">
        <v>4.0517426477772968E-3</v>
      </c>
      <c r="L124" s="27">
        <v>4.5116757293738076E-3</v>
      </c>
      <c r="M124" s="27">
        <v>4.6022899501226263E-3</v>
      </c>
      <c r="N124" s="27">
        <v>4.26539358425635E-3</v>
      </c>
      <c r="O124" s="27">
        <v>4.1206778290831733E-3</v>
      </c>
      <c r="P124" s="28">
        <f t="shared" si="32"/>
        <v>0.91977016346378393</v>
      </c>
      <c r="Q124" s="28">
        <f t="shared" si="32"/>
        <v>1.0201821350401434</v>
      </c>
      <c r="R124" s="28">
        <f t="shared" si="32"/>
        <v>1.1062174110280054</v>
      </c>
      <c r="S124" s="28">
        <f t="shared" si="32"/>
        <v>0.95585355286645579</v>
      </c>
      <c r="T124" s="28">
        <f t="shared" si="32"/>
        <v>0.94084361062894484</v>
      </c>
      <c r="U124" s="28">
        <f t="shared" si="27"/>
        <v>0.98857337460546668</v>
      </c>
      <c r="V124" s="28">
        <f t="shared" si="31"/>
        <v>7.5699788654425101E-2</v>
      </c>
      <c r="W124" s="27">
        <f t="shared" si="28"/>
        <v>0.71996149471664139</v>
      </c>
      <c r="X124" s="27">
        <f t="shared" si="29"/>
        <v>-4.9910906359545955E-3</v>
      </c>
      <c r="Y124" s="27">
        <f t="shared" si="30"/>
        <v>0.14269073006770683</v>
      </c>
    </row>
    <row r="125" spans="1:25" ht="11.25" customHeight="1" x14ac:dyDescent="0.2">
      <c r="A125" s="26" t="s">
        <v>620</v>
      </c>
      <c r="B125" s="26" t="s">
        <v>621</v>
      </c>
      <c r="C125" s="26" t="s">
        <v>2919</v>
      </c>
      <c r="D125" s="26" t="s">
        <v>2921</v>
      </c>
      <c r="E125" s="26" t="s">
        <v>2922</v>
      </c>
      <c r="F125" s="27">
        <v>6.4275742937200593E-4</v>
      </c>
      <c r="G125" s="27">
        <v>6.6861558622183074E-4</v>
      </c>
      <c r="H125" s="27">
        <v>7.3165025924051602E-4</v>
      </c>
      <c r="I125" s="27">
        <v>6.9105957485463031E-4</v>
      </c>
      <c r="J125" s="27">
        <v>7.5824432496119612E-4</v>
      </c>
      <c r="K125" s="27">
        <v>6.1779935310218869E-4</v>
      </c>
      <c r="L125" s="27">
        <v>7.0235089869518557E-4</v>
      </c>
      <c r="M125" s="27">
        <v>7.0862562283289805E-4</v>
      </c>
      <c r="N125" s="27">
        <v>7.9355476563428235E-4</v>
      </c>
      <c r="O125" s="27">
        <v>6.2033799218352479E-4</v>
      </c>
      <c r="P125" s="28">
        <f t="shared" si="32"/>
        <v>0.96117030293340666</v>
      </c>
      <c r="Q125" s="28">
        <f t="shared" si="32"/>
        <v>1.0504554682369642</v>
      </c>
      <c r="R125" s="28">
        <f t="shared" si="32"/>
        <v>0.96853054295160301</v>
      </c>
      <c r="S125" s="28">
        <f t="shared" si="32"/>
        <v>1.1483159983728071</v>
      </c>
      <c r="T125" s="28">
        <f t="shared" si="32"/>
        <v>0.8181241478006066</v>
      </c>
      <c r="U125" s="28">
        <f t="shared" si="27"/>
        <v>0.98931929205907743</v>
      </c>
      <c r="V125" s="28">
        <f t="shared" si="31"/>
        <v>0.12201424071824424</v>
      </c>
      <c r="W125" s="27">
        <f t="shared" si="28"/>
        <v>0.81420352505448457</v>
      </c>
      <c r="X125" s="27">
        <f t="shared" si="29"/>
        <v>-4.6635219514894258E-3</v>
      </c>
      <c r="Y125" s="27">
        <f t="shared" si="30"/>
        <v>8.926702169575336E-2</v>
      </c>
    </row>
    <row r="126" spans="1:25" ht="11.25" customHeight="1" x14ac:dyDescent="0.2">
      <c r="A126" s="26" t="s">
        <v>292</v>
      </c>
      <c r="B126" s="26" t="s">
        <v>293</v>
      </c>
      <c r="C126" s="26" t="s">
        <v>1881</v>
      </c>
      <c r="D126" s="26" t="s">
        <v>1882</v>
      </c>
      <c r="E126" s="26" t="s">
        <v>1883</v>
      </c>
      <c r="F126" s="27">
        <v>1.812262997900279E-2</v>
      </c>
      <c r="G126" s="27">
        <v>1.7856421538012184E-2</v>
      </c>
      <c r="H126" s="27">
        <v>1.9109226971345851E-2</v>
      </c>
      <c r="I126" s="27">
        <v>1.8018231125992556E-2</v>
      </c>
      <c r="J126" s="27">
        <v>1.8355283544483618E-2</v>
      </c>
      <c r="K126" s="27">
        <v>1.8510176749099275E-2</v>
      </c>
      <c r="L126" s="27">
        <v>1.8164300443805039E-2</v>
      </c>
      <c r="M126" s="27">
        <v>1.7487575630014515E-2</v>
      </c>
      <c r="N126" s="27">
        <v>1.8119934413339069E-2</v>
      </c>
      <c r="O126" s="27">
        <v>1.8229000505193434E-2</v>
      </c>
      <c r="P126" s="28">
        <f t="shared" si="32"/>
        <v>1.0213846870208962</v>
      </c>
      <c r="Q126" s="28">
        <f t="shared" si="32"/>
        <v>1.0172419151921035</v>
      </c>
      <c r="R126" s="28">
        <f t="shared" si="32"/>
        <v>0.9151377842880305</v>
      </c>
      <c r="S126" s="28">
        <f t="shared" si="32"/>
        <v>1.0056444656878554</v>
      </c>
      <c r="T126" s="28">
        <f t="shared" si="32"/>
        <v>0.99312007145059134</v>
      </c>
      <c r="U126" s="28">
        <f t="shared" si="27"/>
        <v>0.99050578472789541</v>
      </c>
      <c r="V126" s="28">
        <f t="shared" si="31"/>
        <v>4.3545025334701677E-2</v>
      </c>
      <c r="W126" s="27">
        <f t="shared" si="28"/>
        <v>0.63330532555675156</v>
      </c>
      <c r="X126" s="27">
        <f t="shared" si="29"/>
        <v>-4.1429837619124639E-3</v>
      </c>
      <c r="Y126" s="27">
        <f t="shared" si="30"/>
        <v>0.19838685991175325</v>
      </c>
    </row>
    <row r="127" spans="1:25" ht="11.25" customHeight="1" x14ac:dyDescent="0.2">
      <c r="A127" s="26" t="s">
        <v>564</v>
      </c>
      <c r="B127" s="26" t="s">
        <v>565</v>
      </c>
      <c r="C127" s="26" t="s">
        <v>2719</v>
      </c>
      <c r="D127" s="26" t="s">
        <v>2721</v>
      </c>
      <c r="E127" s="26" t="s">
        <v>2722</v>
      </c>
      <c r="F127" s="27">
        <v>1.5142042422116836E-2</v>
      </c>
      <c r="G127" s="27">
        <v>1.4712772935994751E-2</v>
      </c>
      <c r="H127" s="27">
        <v>1.1404561824729893E-2</v>
      </c>
      <c r="I127" s="27">
        <v>1.1283565799399707E-2</v>
      </c>
      <c r="J127" s="27">
        <v>1.6206642066420664E-2</v>
      </c>
      <c r="K127" s="27">
        <v>1.4640944536657168E-2</v>
      </c>
      <c r="L127" s="27">
        <v>1.1066956586938591E-2</v>
      </c>
      <c r="M127" s="27">
        <v>1.3820305913525233E-2</v>
      </c>
      <c r="N127" s="27">
        <v>1.4016359351171495E-2</v>
      </c>
      <c r="O127" s="27">
        <v>1.2660415676446444E-2</v>
      </c>
      <c r="P127" s="28">
        <f t="shared" si="32"/>
        <v>0.96690684971746266</v>
      </c>
      <c r="Q127" s="28">
        <f t="shared" si="32"/>
        <v>0.75220059706510645</v>
      </c>
      <c r="R127" s="28">
        <f t="shared" si="32"/>
        <v>1.2118226132596335</v>
      </c>
      <c r="S127" s="28">
        <f t="shared" si="32"/>
        <v>1.2421923707767251</v>
      </c>
      <c r="T127" s="28">
        <f t="shared" si="32"/>
        <v>0.78118685070969629</v>
      </c>
      <c r="U127" s="28">
        <f t="shared" si="27"/>
        <v>0.99086185630572476</v>
      </c>
      <c r="V127" s="28">
        <f t="shared" si="31"/>
        <v>0.23102344610047615</v>
      </c>
      <c r="W127" s="27">
        <f t="shared" si="28"/>
        <v>0.73111222045218827</v>
      </c>
      <c r="X127" s="27">
        <f t="shared" si="29"/>
        <v>-3.9868896379588337E-3</v>
      </c>
      <c r="Y127" s="27">
        <f t="shared" si="30"/>
        <v>0.13601595685529558</v>
      </c>
    </row>
    <row r="128" spans="1:25" ht="11.25" customHeight="1" x14ac:dyDescent="0.2">
      <c r="A128" s="26" t="s">
        <v>61</v>
      </c>
      <c r="B128" s="26" t="s">
        <v>62</v>
      </c>
      <c r="C128" s="26" t="s">
        <v>999</v>
      </c>
      <c r="D128" s="26" t="s">
        <v>1005</v>
      </c>
      <c r="E128" s="26" t="s">
        <v>1002</v>
      </c>
      <c r="F128" s="27">
        <v>5.7270268772355662E-4</v>
      </c>
      <c r="G128" s="27">
        <v>4.7343756001997462E-4</v>
      </c>
      <c r="H128" s="27">
        <v>4.6692324779118102E-4</v>
      </c>
      <c r="I128" s="27">
        <v>5.3198165305097902E-4</v>
      </c>
      <c r="J128" s="27">
        <v>5.5720215110878881E-4</v>
      </c>
      <c r="K128" s="27">
        <v>5.0920491501162742E-4</v>
      </c>
      <c r="L128" s="27">
        <v>5.0382654856296846E-4</v>
      </c>
      <c r="M128" s="27">
        <v>5.3201955719832925E-4</v>
      </c>
      <c r="N128" s="27">
        <v>5.0298203657075566E-4</v>
      </c>
      <c r="O128" s="27">
        <v>5.1056670549297237E-4</v>
      </c>
      <c r="P128" s="28">
        <f t="shared" si="32"/>
        <v>0.88912611364837957</v>
      </c>
      <c r="Q128" s="28">
        <f t="shared" si="32"/>
        <v>1.0641879544616437</v>
      </c>
      <c r="R128" s="28">
        <f t="shared" si="32"/>
        <v>1.1394154386509812</v>
      </c>
      <c r="S128" s="28">
        <f t="shared" si="32"/>
        <v>0.94548756274975454</v>
      </c>
      <c r="T128" s="28">
        <f t="shared" si="32"/>
        <v>0.91630426134749199</v>
      </c>
      <c r="U128" s="28">
        <f t="shared" si="27"/>
        <v>0.99090426617165017</v>
      </c>
      <c r="V128" s="28">
        <f t="shared" si="31"/>
        <v>0.10655127559196267</v>
      </c>
      <c r="W128" s="27">
        <f t="shared" si="28"/>
        <v>0.73776696948939668</v>
      </c>
      <c r="X128" s="27">
        <f t="shared" si="29"/>
        <v>-3.9683018030538262E-3</v>
      </c>
      <c r="Y128" s="27">
        <f t="shared" si="30"/>
        <v>0.13208079244020404</v>
      </c>
    </row>
    <row r="129" spans="1:25" ht="11.25" customHeight="1" x14ac:dyDescent="0.2">
      <c r="A129" s="26" t="s">
        <v>628</v>
      </c>
      <c r="B129" s="26" t="s">
        <v>629</v>
      </c>
      <c r="C129" s="26" t="s">
        <v>2957</v>
      </c>
      <c r="D129" s="26" t="s">
        <v>2959</v>
      </c>
      <c r="E129" s="26" t="s">
        <v>2960</v>
      </c>
      <c r="F129" s="27">
        <v>3.0072114682782986E-3</v>
      </c>
      <c r="G129" s="27">
        <v>2.4848382749326145E-3</v>
      </c>
      <c r="H129" s="27">
        <v>3.1414624716060123E-3</v>
      </c>
      <c r="I129" s="27">
        <v>1.5515903801396431E-3</v>
      </c>
      <c r="J129" s="27">
        <v>2.6878178608131962E-3</v>
      </c>
      <c r="K129" s="27">
        <v>2.1473307485833583E-3</v>
      </c>
      <c r="L129" s="27">
        <v>2.9983758797318123E-3</v>
      </c>
      <c r="M129" s="27">
        <v>2.0958369057826045E-3</v>
      </c>
      <c r="N129" s="27">
        <v>1.9548759836637113E-3</v>
      </c>
      <c r="O129" s="27">
        <v>2.9770842854344847E-3</v>
      </c>
      <c r="P129" s="28">
        <f t="shared" si="32"/>
        <v>0.71406044145367575</v>
      </c>
      <c r="Q129" s="28">
        <f t="shared" si="32"/>
        <v>1.2066684218364772</v>
      </c>
      <c r="R129" s="28">
        <f t="shared" si="32"/>
        <v>0.66715325257765956</v>
      </c>
      <c r="S129" s="28">
        <f t="shared" si="32"/>
        <v>1.2599175714712618</v>
      </c>
      <c r="T129" s="28">
        <f t="shared" si="32"/>
        <v>1.1076212896858164</v>
      </c>
      <c r="U129" s="28">
        <f t="shared" si="27"/>
        <v>0.99108419540497827</v>
      </c>
      <c r="V129" s="28">
        <f t="shared" si="31"/>
        <v>0.28017951972394023</v>
      </c>
      <c r="W129" s="27">
        <f t="shared" si="28"/>
        <v>0.69773349633130488</v>
      </c>
      <c r="X129" s="27">
        <f t="shared" si="29"/>
        <v>-3.8894494031564181E-3</v>
      </c>
      <c r="Y129" s="27">
        <f t="shared" si="30"/>
        <v>0.15631042719620927</v>
      </c>
    </row>
    <row r="130" spans="1:25" ht="11.25" customHeight="1" x14ac:dyDescent="0.2">
      <c r="A130" s="26" t="s">
        <v>236</v>
      </c>
      <c r="B130" s="26" t="s">
        <v>237</v>
      </c>
      <c r="C130" s="26" t="s">
        <v>1599</v>
      </c>
      <c r="D130" s="26" t="s">
        <v>1601</v>
      </c>
      <c r="E130" s="26" t="s">
        <v>1602</v>
      </c>
      <c r="F130" s="27">
        <v>3.7849219391947415E-2</v>
      </c>
      <c r="G130" s="27">
        <v>3.0938758211485486E-2</v>
      </c>
      <c r="H130" s="27">
        <v>3.586150041220116E-2</v>
      </c>
      <c r="I130" s="27">
        <v>3.7980516061084782E-2</v>
      </c>
      <c r="J130" s="27">
        <v>3.6596251115739366E-2</v>
      </c>
      <c r="K130" s="27">
        <v>3.4504998387616899E-2</v>
      </c>
      <c r="L130" s="27">
        <v>3.794129202447101E-2</v>
      </c>
      <c r="M130" s="27">
        <v>3.3399540037633284E-2</v>
      </c>
      <c r="N130" s="27">
        <v>3.0595397791765552E-2</v>
      </c>
      <c r="O130" s="27">
        <v>3.9558564802473745E-2</v>
      </c>
      <c r="P130" s="28">
        <f t="shared" si="32"/>
        <v>0.91164359376346837</v>
      </c>
      <c r="Q130" s="28">
        <f t="shared" si="32"/>
        <v>1.2263353223525937</v>
      </c>
      <c r="R130" s="28">
        <f t="shared" si="32"/>
        <v>0.93134809346319924</v>
      </c>
      <c r="S130" s="28">
        <f t="shared" si="32"/>
        <v>0.8055550836265204</v>
      </c>
      <c r="T130" s="28">
        <f t="shared" si="32"/>
        <v>1.0809458235862948</v>
      </c>
      <c r="U130" s="28">
        <f t="shared" si="27"/>
        <v>0.9911655833584152</v>
      </c>
      <c r="V130" s="28">
        <f t="shared" si="31"/>
        <v>0.1641024331105366</v>
      </c>
      <c r="W130" s="27">
        <f t="shared" si="28"/>
        <v>0.81089454793653393</v>
      </c>
      <c r="X130" s="27">
        <f t="shared" si="29"/>
        <v>-3.8537865523193562E-3</v>
      </c>
      <c r="Y130" s="27">
        <f t="shared" si="30"/>
        <v>9.1035619558228573E-2</v>
      </c>
    </row>
    <row r="131" spans="1:25" ht="11.25" customHeight="1" x14ac:dyDescent="0.2">
      <c r="A131" s="26" t="s">
        <v>234</v>
      </c>
      <c r="B131" s="26" t="s">
        <v>235</v>
      </c>
      <c r="C131" s="26" t="s">
        <v>1565</v>
      </c>
      <c r="D131" s="26" t="s">
        <v>1567</v>
      </c>
      <c r="E131" s="26" t="s">
        <v>1568</v>
      </c>
      <c r="F131" s="27">
        <v>0.27510563696844376</v>
      </c>
      <c r="G131" s="27">
        <v>0.25316806955878274</v>
      </c>
      <c r="H131" s="27">
        <v>0.24128132265564453</v>
      </c>
      <c r="I131" s="27">
        <v>0.24713958810068651</v>
      </c>
      <c r="J131" s="27">
        <v>0.27534140113245253</v>
      </c>
      <c r="K131" s="27">
        <v>0.25987750690524797</v>
      </c>
      <c r="L131" s="27">
        <v>0.27184367722992808</v>
      </c>
      <c r="M131" s="27">
        <v>0.24774421341702627</v>
      </c>
      <c r="N131" s="27">
        <v>0.2616274052981275</v>
      </c>
      <c r="O131" s="27">
        <v>0.23487785963551766</v>
      </c>
      <c r="P131" s="28">
        <f t="shared" si="32"/>
        <v>0.94464624487159254</v>
      </c>
      <c r="Q131" s="28">
        <f t="shared" si="32"/>
        <v>1.0737676267931138</v>
      </c>
      <c r="R131" s="28">
        <f t="shared" si="32"/>
        <v>1.0267857067851272</v>
      </c>
      <c r="S131" s="28">
        <f t="shared" si="32"/>
        <v>1.0586220010674232</v>
      </c>
      <c r="T131" s="28">
        <f t="shared" si="32"/>
        <v>0.8530422910230272</v>
      </c>
      <c r="U131" s="28">
        <f t="shared" si="27"/>
        <v>0.99137277410805691</v>
      </c>
      <c r="V131" s="28">
        <f t="shared" si="31"/>
        <v>9.2038221899164177E-2</v>
      </c>
      <c r="W131" s="27">
        <f t="shared" si="28"/>
        <v>0.78465066001076522</v>
      </c>
      <c r="X131" s="27">
        <f t="shared" si="29"/>
        <v>-3.76301221823447E-3</v>
      </c>
      <c r="Y131" s="27">
        <f t="shared" si="30"/>
        <v>0.10532365560889476</v>
      </c>
    </row>
    <row r="132" spans="1:25" ht="11.25" customHeight="1" x14ac:dyDescent="0.2">
      <c r="A132" s="26" t="s">
        <v>354</v>
      </c>
      <c r="B132" s="26" t="s">
        <v>355</v>
      </c>
      <c r="C132" s="26" t="s">
        <v>2073</v>
      </c>
      <c r="D132" s="26" t="s">
        <v>2074</v>
      </c>
      <c r="E132" s="26" t="s">
        <v>2075</v>
      </c>
      <c r="F132" s="27">
        <v>2.0081888860565892E-2</v>
      </c>
      <c r="G132" s="27">
        <v>1.7368447103999669E-2</v>
      </c>
      <c r="H132" s="27">
        <v>1.8523773527314696E-2</v>
      </c>
      <c r="I132" s="27">
        <v>1.9321957271427367E-2</v>
      </c>
      <c r="J132" s="27">
        <v>1.9758406119151306E-2</v>
      </c>
      <c r="K132" s="27">
        <v>1.8788226596146186E-2</v>
      </c>
      <c r="L132" s="27">
        <v>1.9835940361567227E-2</v>
      </c>
      <c r="M132" s="27">
        <v>1.7831556382918713E-2</v>
      </c>
      <c r="N132" s="27">
        <v>1.9552127731547256E-2</v>
      </c>
      <c r="O132" s="27">
        <v>1.7895087978272689E-2</v>
      </c>
      <c r="P132" s="28">
        <f t="shared" si="32"/>
        <v>0.93558064814510422</v>
      </c>
      <c r="Q132" s="28">
        <f t="shared" si="32"/>
        <v>1.1420675805264902</v>
      </c>
      <c r="R132" s="28">
        <f t="shared" si="32"/>
        <v>0.96263087845598749</v>
      </c>
      <c r="S132" s="28">
        <f t="shared" si="32"/>
        <v>1.0119123780726011</v>
      </c>
      <c r="T132" s="28">
        <f t="shared" si="32"/>
        <v>0.90569491639952926</v>
      </c>
      <c r="U132" s="28">
        <f t="shared" si="27"/>
        <v>0.99157728031994241</v>
      </c>
      <c r="V132" s="28">
        <f t="shared" si="31"/>
        <v>9.2749857257597754E-2</v>
      </c>
      <c r="W132" s="27">
        <f t="shared" si="28"/>
        <v>0.77649363511519653</v>
      </c>
      <c r="X132" s="27">
        <f t="shared" si="29"/>
        <v>-3.673432635074146E-3</v>
      </c>
      <c r="Y132" s="27">
        <f t="shared" si="30"/>
        <v>0.10986209981395097</v>
      </c>
    </row>
    <row r="133" spans="1:25" ht="11.25" customHeight="1" x14ac:dyDescent="0.2">
      <c r="A133" s="26" t="s">
        <v>236</v>
      </c>
      <c r="B133" s="26" t="s">
        <v>237</v>
      </c>
      <c r="C133" s="26" t="s">
        <v>1595</v>
      </c>
      <c r="D133" s="26" t="s">
        <v>1597</v>
      </c>
      <c r="E133" s="26" t="s">
        <v>1598</v>
      </c>
      <c r="F133" s="27">
        <v>4.2419884963023825E-2</v>
      </c>
      <c r="G133" s="27">
        <v>4.8474253019707571E-2</v>
      </c>
      <c r="H133" s="27">
        <v>5.2830447925254195E-2</v>
      </c>
      <c r="I133" s="27">
        <v>4.2785676671932595E-2</v>
      </c>
      <c r="J133" s="27">
        <v>4.1713775662005355E-2</v>
      </c>
      <c r="K133" s="27">
        <v>5.0886810706223799E-2</v>
      </c>
      <c r="L133" s="27">
        <v>4.6304091597912107E-2</v>
      </c>
      <c r="M133" s="27">
        <v>3.7267405394104114E-2</v>
      </c>
      <c r="N133" s="27">
        <v>4.6176865132597257E-2</v>
      </c>
      <c r="O133" s="27">
        <v>4.249080343338487E-2</v>
      </c>
      <c r="P133" s="28">
        <f t="shared" si="32"/>
        <v>1.1995980364062833</v>
      </c>
      <c r="Q133" s="28">
        <f t="shared" si="32"/>
        <v>0.95523063716086209</v>
      </c>
      <c r="R133" s="28">
        <f t="shared" si="32"/>
        <v>0.70541528337656623</v>
      </c>
      <c r="S133" s="28">
        <f t="shared" si="32"/>
        <v>1.0792599001452579</v>
      </c>
      <c r="T133" s="28">
        <f t="shared" si="32"/>
        <v>1.0186276058459811</v>
      </c>
      <c r="U133" s="28">
        <f t="shared" si="27"/>
        <v>0.99162629258699009</v>
      </c>
      <c r="V133" s="28">
        <f t="shared" si="31"/>
        <v>0.18364527753645851</v>
      </c>
      <c r="W133" s="27">
        <f t="shared" si="28"/>
        <v>0.81292924214790618</v>
      </c>
      <c r="X133" s="27">
        <f t="shared" si="29"/>
        <v>-3.6519666016124296E-3</v>
      </c>
      <c r="Y133" s="27">
        <f t="shared" si="30"/>
        <v>8.9947254014842826E-2</v>
      </c>
    </row>
    <row r="134" spans="1:25" ht="11.25" customHeight="1" x14ac:dyDescent="0.2">
      <c r="A134" s="26" t="s">
        <v>580</v>
      </c>
      <c r="B134" s="26" t="s">
        <v>581</v>
      </c>
      <c r="C134" s="26" t="s">
        <v>2758</v>
      </c>
      <c r="D134" s="26" t="s">
        <v>2760</v>
      </c>
      <c r="E134" s="26" t="s">
        <v>2761</v>
      </c>
      <c r="F134" s="27">
        <v>6.4104033872915416E-4</v>
      </c>
      <c r="G134" s="27">
        <v>6.1168246286213621E-4</v>
      </c>
      <c r="H134" s="27">
        <v>6.0870896872950299E-4</v>
      </c>
      <c r="I134" s="27">
        <v>6.3920575285177572E-4</v>
      </c>
      <c r="J134" s="27">
        <v>5.5002061356118311E-4</v>
      </c>
      <c r="K134" s="27">
        <v>6.1152180569528898E-4</v>
      </c>
      <c r="L134" s="27">
        <v>5.2703115031483172E-4</v>
      </c>
      <c r="M134" s="27">
        <v>6.1607664101025813E-4</v>
      </c>
      <c r="N134" s="27">
        <v>5.9565166026540777E-4</v>
      </c>
      <c r="O134" s="27">
        <v>6.5939924519831084E-4</v>
      </c>
      <c r="P134" s="28">
        <f t="shared" si="32"/>
        <v>0.95395214427163055</v>
      </c>
      <c r="Q134" s="28">
        <f t="shared" si="32"/>
        <v>0.86160905749821437</v>
      </c>
      <c r="R134" s="28">
        <f t="shared" si="32"/>
        <v>1.0121037682361291</v>
      </c>
      <c r="S134" s="28">
        <f t="shared" si="32"/>
        <v>0.93186217052638509</v>
      </c>
      <c r="T134" s="28">
        <f t="shared" si="32"/>
        <v>1.1988627861216707</v>
      </c>
      <c r="U134" s="28">
        <f t="shared" ref="U134:U197" si="33">AVERAGE(P134:T134)</f>
        <v>0.99167798533080609</v>
      </c>
      <c r="V134" s="28">
        <f t="shared" si="31"/>
        <v>0.12773199585255032</v>
      </c>
      <c r="W134" s="27">
        <f t="shared" ref="W134:W197" si="34">TTEST(F134:J134,K134:O134,2,1)</f>
        <v>0.81541576358673407</v>
      </c>
      <c r="X134" s="27">
        <f t="shared" ref="X134:X197" si="35">LOG(U134)</f>
        <v>-3.6293277421607867E-3</v>
      </c>
      <c r="Y134" s="27">
        <f t="shared" ref="Y134:Y197" si="36">-LOG(W134)</f>
        <v>8.8620897038191829E-2</v>
      </c>
    </row>
    <row r="135" spans="1:25" ht="11.25" customHeight="1" x14ac:dyDescent="0.2">
      <c r="A135" s="26" t="s">
        <v>256</v>
      </c>
      <c r="B135" s="26" t="s">
        <v>257</v>
      </c>
      <c r="C135" s="26" t="s">
        <v>1766</v>
      </c>
      <c r="D135" s="26" t="s">
        <v>1768</v>
      </c>
      <c r="E135" s="26" t="s">
        <v>1769</v>
      </c>
      <c r="F135" s="27">
        <v>6.7414424362178177E-2</v>
      </c>
      <c r="G135" s="27">
        <v>6.3231996012957883E-2</v>
      </c>
      <c r="H135" s="27">
        <v>6.9977162265034837E-2</v>
      </c>
      <c r="I135" s="27">
        <v>6.6106342393896053E-2</v>
      </c>
      <c r="J135" s="27">
        <v>6.7609442785509039E-2</v>
      </c>
      <c r="K135" s="27">
        <v>6.1893845882560396E-2</v>
      </c>
      <c r="L135" s="27">
        <v>6.876260928043039E-2</v>
      </c>
      <c r="M135" s="27">
        <v>9.1533555034618116E-2</v>
      </c>
      <c r="N135" s="27">
        <v>5.5361538901929352E-2</v>
      </c>
      <c r="O135" s="27">
        <v>5.5144214830367994E-2</v>
      </c>
      <c r="P135" s="28">
        <f t="shared" si="32"/>
        <v>0.91810983284587655</v>
      </c>
      <c r="Q135" s="28">
        <f t="shared" si="32"/>
        <v>1.0874654228270628</v>
      </c>
      <c r="R135" s="28">
        <f t="shared" si="32"/>
        <v>1.3080489701474256</v>
      </c>
      <c r="S135" s="28">
        <f t="shared" si="32"/>
        <v>0.8374618364461377</v>
      </c>
      <c r="T135" s="28">
        <f t="shared" si="32"/>
        <v>0.81562889085350132</v>
      </c>
      <c r="U135" s="28">
        <f t="shared" si="33"/>
        <v>0.99334299062400078</v>
      </c>
      <c r="V135" s="28">
        <f t="shared" ref="V135:V198" si="37">STDEV(P135:T135)</f>
        <v>0.20581554199449367</v>
      </c>
      <c r="W135" s="27">
        <f t="shared" si="34"/>
        <v>0.96094363564229546</v>
      </c>
      <c r="X135" s="27">
        <f t="shared" si="35"/>
        <v>-2.9007684075085193E-3</v>
      </c>
      <c r="Y135" s="27">
        <f t="shared" si="36"/>
        <v>1.7302085221585408E-2</v>
      </c>
    </row>
    <row r="136" spans="1:25" ht="11.25" customHeight="1" x14ac:dyDescent="0.2">
      <c r="A136" s="26" t="s">
        <v>170</v>
      </c>
      <c r="B136" s="26" t="s">
        <v>171</v>
      </c>
      <c r="C136" s="26" t="s">
        <v>1390</v>
      </c>
      <c r="D136" s="26" t="s">
        <v>1392</v>
      </c>
      <c r="E136" s="26" t="s">
        <v>1393</v>
      </c>
      <c r="F136" s="27">
        <v>2.6248191679924338E-3</v>
      </c>
      <c r="G136" s="27">
        <v>2.5857972670172095E-3</v>
      </c>
      <c r="H136" s="27">
        <v>2.3775745959686619E-3</v>
      </c>
      <c r="I136" s="27">
        <v>2.5322207393216889E-3</v>
      </c>
      <c r="J136" s="27">
        <v>2.4863031898067897E-3</v>
      </c>
      <c r="K136" s="27">
        <v>2.7034916857343826E-3</v>
      </c>
      <c r="L136" s="27">
        <v>2.6238248824490039E-3</v>
      </c>
      <c r="M136" s="27">
        <v>2.3589612265214146E-3</v>
      </c>
      <c r="N136" s="27">
        <v>2.3765178494779605E-3</v>
      </c>
      <c r="O136" s="27">
        <v>2.4720148503248373E-3</v>
      </c>
      <c r="P136" s="28">
        <f t="shared" si="32"/>
        <v>1.029972547709685</v>
      </c>
      <c r="Q136" s="28">
        <f t="shared" si="32"/>
        <v>1.0147063406388623</v>
      </c>
      <c r="R136" s="28">
        <f t="shared" si="32"/>
        <v>0.99217127846217423</v>
      </c>
      <c r="S136" s="28">
        <f t="shared" si="32"/>
        <v>0.93851132824801176</v>
      </c>
      <c r="T136" s="28">
        <f t="shared" si="32"/>
        <v>0.99425317896042165</v>
      </c>
      <c r="U136" s="28">
        <f t="shared" si="33"/>
        <v>0.99392293480383098</v>
      </c>
      <c r="V136" s="28">
        <f t="shared" si="37"/>
        <v>3.4659587602150842E-2</v>
      </c>
      <c r="W136" s="27">
        <f t="shared" si="34"/>
        <v>0.73499656328310603</v>
      </c>
      <c r="X136" s="27">
        <f t="shared" si="35"/>
        <v>-2.6472879235536588E-3</v>
      </c>
      <c r="Y136" s="27">
        <f t="shared" si="36"/>
        <v>0.13371469159699198</v>
      </c>
    </row>
    <row r="137" spans="1:25" ht="11.25" customHeight="1" x14ac:dyDescent="0.2">
      <c r="A137" s="26" t="s">
        <v>308</v>
      </c>
      <c r="B137" s="26" t="s">
        <v>309</v>
      </c>
      <c r="C137" s="26" t="s">
        <v>1926</v>
      </c>
      <c r="D137" s="26" t="s">
        <v>1921</v>
      </c>
      <c r="E137" s="26" t="s">
        <v>1928</v>
      </c>
      <c r="F137" s="27">
        <v>1.057862092265718E-2</v>
      </c>
      <c r="G137" s="27">
        <v>1.028304009955386E-2</v>
      </c>
      <c r="H137" s="27">
        <v>1.0006258470453161E-2</v>
      </c>
      <c r="I137" s="27">
        <v>1.033664351160426E-2</v>
      </c>
      <c r="J137" s="27">
        <v>8.7418843617401969E-3</v>
      </c>
      <c r="K137" s="27">
        <v>1.004073270375444E-2</v>
      </c>
      <c r="L137" s="27">
        <v>1.0202103299570851E-2</v>
      </c>
      <c r="M137" s="27">
        <v>1.0192071720131219E-2</v>
      </c>
      <c r="N137" s="27">
        <v>9.3261030018043818E-3</v>
      </c>
      <c r="O137" s="27">
        <v>9.6824749024849478E-3</v>
      </c>
      <c r="P137" s="28">
        <f t="shared" si="32"/>
        <v>0.94915327594821963</v>
      </c>
      <c r="Q137" s="28">
        <f t="shared" si="32"/>
        <v>0.99212909808778049</v>
      </c>
      <c r="R137" s="28">
        <f t="shared" si="32"/>
        <v>1.018569703173942</v>
      </c>
      <c r="S137" s="28">
        <f t="shared" si="32"/>
        <v>0.90223707447534474</v>
      </c>
      <c r="T137" s="28">
        <f t="shared" si="32"/>
        <v>1.1075958571199302</v>
      </c>
      <c r="U137" s="28">
        <f t="shared" si="33"/>
        <v>0.99393700176104338</v>
      </c>
      <c r="V137" s="28">
        <f t="shared" si="37"/>
        <v>7.7367358520828697E-2</v>
      </c>
      <c r="W137" s="27">
        <f t="shared" si="34"/>
        <v>0.77608239532390966</v>
      </c>
      <c r="X137" s="27">
        <f t="shared" si="35"/>
        <v>-2.641141412139808E-3</v>
      </c>
      <c r="Y137" s="27">
        <f t="shared" si="36"/>
        <v>0.11009216800097715</v>
      </c>
    </row>
    <row r="138" spans="1:25" ht="11.25" customHeight="1" x14ac:dyDescent="0.2">
      <c r="A138" s="26" t="s">
        <v>492</v>
      </c>
      <c r="B138" s="26" t="s">
        <v>493</v>
      </c>
      <c r="C138" s="26" t="s">
        <v>2505</v>
      </c>
      <c r="D138" s="26" t="s">
        <v>2507</v>
      </c>
      <c r="E138" s="26" t="s">
        <v>2508</v>
      </c>
      <c r="F138" s="27">
        <v>3.5411061661344529E-4</v>
      </c>
      <c r="G138" s="27">
        <v>2.5674319157040546E-4</v>
      </c>
      <c r="H138" s="27">
        <v>1.9350964655562804E-4</v>
      </c>
      <c r="I138" s="27">
        <v>1.2847865696977246E-4</v>
      </c>
      <c r="J138" s="27">
        <v>1.9821564192657259E-4</v>
      </c>
      <c r="K138" s="27">
        <v>2.764012949102392E-4</v>
      </c>
      <c r="L138" s="27">
        <v>2.0554147969514738E-4</v>
      </c>
      <c r="M138" s="27">
        <v>1.4405875877253335E-4</v>
      </c>
      <c r="N138" s="27">
        <v>1.740973268537604E-4</v>
      </c>
      <c r="O138" s="27">
        <v>2.5623122305568546E-4</v>
      </c>
      <c r="P138" s="28">
        <f t="shared" si="32"/>
        <v>0.78055071478403248</v>
      </c>
      <c r="Q138" s="28">
        <f t="shared" si="32"/>
        <v>0.8005722700490101</v>
      </c>
      <c r="R138" s="28">
        <f t="shared" si="32"/>
        <v>0.74445259622300486</v>
      </c>
      <c r="S138" s="28">
        <f t="shared" si="32"/>
        <v>1.3550680786982445</v>
      </c>
      <c r="T138" s="28">
        <f t="shared" si="32"/>
        <v>1.2926892174867022</v>
      </c>
      <c r="U138" s="28">
        <f t="shared" si="33"/>
        <v>0.9946665754481987</v>
      </c>
      <c r="V138" s="28">
        <f t="shared" si="37"/>
        <v>0.30200661221592479</v>
      </c>
      <c r="W138" s="27">
        <f t="shared" si="34"/>
        <v>0.61913133426690869</v>
      </c>
      <c r="X138" s="27">
        <f t="shared" si="35"/>
        <v>-2.3224757471268591E-3</v>
      </c>
      <c r="Y138" s="27">
        <f t="shared" si="36"/>
        <v>0.20821721576605037</v>
      </c>
    </row>
    <row r="139" spans="1:25" ht="11.25" customHeight="1" x14ac:dyDescent="0.2">
      <c r="A139" s="26" t="s">
        <v>620</v>
      </c>
      <c r="B139" s="26" t="s">
        <v>621</v>
      </c>
      <c r="C139" s="26" t="s">
        <v>2914</v>
      </c>
      <c r="D139" s="26" t="s">
        <v>2915</v>
      </c>
      <c r="E139" s="26" t="s">
        <v>2916</v>
      </c>
      <c r="F139" s="27">
        <v>9.6748383900265478E-4</v>
      </c>
      <c r="G139" s="27">
        <v>1.0068301482004864E-3</v>
      </c>
      <c r="H139" s="27">
        <v>9.2261933179921512E-4</v>
      </c>
      <c r="I139" s="27">
        <v>8.1869287403743226E-4</v>
      </c>
      <c r="J139" s="27">
        <v>7.4903953801174297E-4</v>
      </c>
      <c r="K139" s="27">
        <v>8.5666729279020558E-4</v>
      </c>
      <c r="L139" s="27">
        <v>8.8026428859644954E-4</v>
      </c>
      <c r="M139" s="27">
        <v>9.5263350239328283E-4</v>
      </c>
      <c r="N139" s="27">
        <v>8.9383915909355984E-4</v>
      </c>
      <c r="O139" s="27">
        <v>8.1737379423832673E-4</v>
      </c>
      <c r="P139" s="28">
        <f t="shared" si="32"/>
        <v>0.8854590208693448</v>
      </c>
      <c r="Q139" s="28">
        <f t="shared" si="32"/>
        <v>0.87429273961427478</v>
      </c>
      <c r="R139" s="28">
        <f t="shared" si="32"/>
        <v>1.0325314781075925</v>
      </c>
      <c r="S139" s="28">
        <f t="shared" si="32"/>
        <v>1.0917881264625393</v>
      </c>
      <c r="T139" s="28">
        <f t="shared" si="32"/>
        <v>1.091229171170284</v>
      </c>
      <c r="U139" s="28">
        <f t="shared" si="33"/>
        <v>0.99506010724480698</v>
      </c>
      <c r="V139" s="28">
        <f t="shared" si="37"/>
        <v>0.1079421806009061</v>
      </c>
      <c r="W139" s="27">
        <f t="shared" si="34"/>
        <v>0.78589206469975748</v>
      </c>
      <c r="X139" s="27">
        <f t="shared" si="35"/>
        <v>-2.1506846248229173E-3</v>
      </c>
      <c r="Y139" s="27">
        <f t="shared" si="36"/>
        <v>0.10463709635770609</v>
      </c>
    </row>
    <row r="140" spans="1:25" ht="11.25" customHeight="1" x14ac:dyDescent="0.2">
      <c r="A140" s="26" t="s">
        <v>276</v>
      </c>
      <c r="B140" s="26" t="s">
        <v>277</v>
      </c>
      <c r="C140" s="26" t="s">
        <v>1838</v>
      </c>
      <c r="D140" s="26" t="s">
        <v>1840</v>
      </c>
      <c r="E140" s="26" t="s">
        <v>1841</v>
      </c>
      <c r="F140" s="27">
        <v>8.2056061083832597E-3</v>
      </c>
      <c r="G140" s="27">
        <v>7.6693149023099741E-3</v>
      </c>
      <c r="H140" s="27">
        <v>7.9290057392858836E-3</v>
      </c>
      <c r="I140" s="27">
        <v>7.6321105959393449E-3</v>
      </c>
      <c r="J140" s="27">
        <v>8.0419714601156003E-3</v>
      </c>
      <c r="K140" s="27">
        <v>7.7795029292883414E-3</v>
      </c>
      <c r="L140" s="27">
        <v>7.8949392010608799E-3</v>
      </c>
      <c r="M140" s="27">
        <v>8.315400474244403E-3</v>
      </c>
      <c r="N140" s="27">
        <v>7.6602805545941321E-3</v>
      </c>
      <c r="O140" s="27">
        <v>7.6174440094537365E-3</v>
      </c>
      <c r="P140" s="28">
        <f t="shared" si="32"/>
        <v>0.94807169958358228</v>
      </c>
      <c r="Q140" s="28">
        <f t="shared" si="32"/>
        <v>1.0294190943552139</v>
      </c>
      <c r="R140" s="28">
        <f t="shared" si="32"/>
        <v>1.0487318016487297</v>
      </c>
      <c r="S140" s="28">
        <f t="shared" si="32"/>
        <v>1.0036909788322217</v>
      </c>
      <c r="T140" s="28">
        <f t="shared" si="32"/>
        <v>0.94721102247535693</v>
      </c>
      <c r="U140" s="28">
        <f t="shared" si="33"/>
        <v>0.995424919379021</v>
      </c>
      <c r="V140" s="28">
        <f t="shared" si="37"/>
        <v>4.6455523482533082E-2</v>
      </c>
      <c r="W140" s="27">
        <f t="shared" si="34"/>
        <v>0.81281065539280717</v>
      </c>
      <c r="X140" s="27">
        <f t="shared" si="35"/>
        <v>-1.9914913664207403E-3</v>
      </c>
      <c r="Y140" s="27">
        <f t="shared" si="36"/>
        <v>9.0010611718661954E-2</v>
      </c>
    </row>
    <row r="141" spans="1:25" ht="11.25" customHeight="1" x14ac:dyDescent="0.2">
      <c r="A141" s="26" t="s">
        <v>818</v>
      </c>
      <c r="B141" s="26" t="s">
        <v>819</v>
      </c>
      <c r="C141" s="26" t="s">
        <v>3430</v>
      </c>
      <c r="D141" s="26" t="s">
        <v>3432</v>
      </c>
      <c r="E141" s="26" t="s">
        <v>3433</v>
      </c>
      <c r="F141" s="27">
        <v>4.9498407582014015E-3</v>
      </c>
      <c r="G141" s="27">
        <v>4.9278581352373337E-3</v>
      </c>
      <c r="H141" s="27">
        <v>4.0129285532046382E-3</v>
      </c>
      <c r="I141" s="27">
        <v>4.3162997386831641E-3</v>
      </c>
      <c r="J141" s="27">
        <v>4.4922170562052216E-3</v>
      </c>
      <c r="K141" s="27">
        <v>4.2591849388222405E-3</v>
      </c>
      <c r="L141" s="27">
        <v>4.6651571524565774E-3</v>
      </c>
      <c r="M141" s="27">
        <v>4.5434555019417296E-3</v>
      </c>
      <c r="N141" s="27">
        <v>4.6634386783499038E-3</v>
      </c>
      <c r="O141" s="27">
        <v>4.3080655031364455E-3</v>
      </c>
      <c r="P141" s="28">
        <f t="shared" si="32"/>
        <v>0.86046908312458092</v>
      </c>
      <c r="Q141" s="28">
        <f t="shared" si="32"/>
        <v>0.94669063605904635</v>
      </c>
      <c r="R141" s="28">
        <f t="shared" si="32"/>
        <v>1.1322044341690121</v>
      </c>
      <c r="S141" s="28">
        <f t="shared" si="32"/>
        <v>1.0804251235278313</v>
      </c>
      <c r="T141" s="28">
        <f t="shared" si="32"/>
        <v>0.95900653268425606</v>
      </c>
      <c r="U141" s="28">
        <f t="shared" si="33"/>
        <v>0.99575916191294545</v>
      </c>
      <c r="V141" s="28">
        <f t="shared" si="37"/>
        <v>0.10937037850860673</v>
      </c>
      <c r="W141" s="27">
        <f t="shared" si="34"/>
        <v>0.82489894886698223</v>
      </c>
      <c r="X141" s="27">
        <f t="shared" si="35"/>
        <v>-1.8456889859899291E-3</v>
      </c>
      <c r="Y141" s="27">
        <f t="shared" si="36"/>
        <v>8.3599249798427949E-2</v>
      </c>
    </row>
    <row r="142" spans="1:25" ht="11.25" customHeight="1" x14ac:dyDescent="0.2">
      <c r="A142" s="26" t="s">
        <v>176</v>
      </c>
      <c r="B142" s="26" t="s">
        <v>177</v>
      </c>
      <c r="C142" s="26" t="s">
        <v>1413</v>
      </c>
      <c r="D142" s="26" t="s">
        <v>1415</v>
      </c>
      <c r="E142" s="26" t="s">
        <v>1416</v>
      </c>
      <c r="F142" s="27">
        <v>0.1394134682057348</v>
      </c>
      <c r="G142" s="27">
        <v>0.13893759669932956</v>
      </c>
      <c r="H142" s="27">
        <v>0.13304536565448177</v>
      </c>
      <c r="I142" s="27">
        <v>0.14228339448147101</v>
      </c>
      <c r="J142" s="27">
        <v>0.12667044943160696</v>
      </c>
      <c r="K142" s="27">
        <v>0.13608506524891251</v>
      </c>
      <c r="L142" s="27">
        <v>0.14002207411809656</v>
      </c>
      <c r="M142" s="27">
        <v>0.13353402030025857</v>
      </c>
      <c r="N142" s="27">
        <v>0.1330028987581863</v>
      </c>
      <c r="O142" s="27">
        <v>0.13404020482385509</v>
      </c>
      <c r="P142" s="28">
        <f t="shared" si="32"/>
        <v>0.97612567135973893</v>
      </c>
      <c r="Q142" s="28">
        <f t="shared" si="32"/>
        <v>1.0078055000556392</v>
      </c>
      <c r="R142" s="28">
        <f t="shared" si="32"/>
        <v>1.0036728422923489</v>
      </c>
      <c r="S142" s="28">
        <f t="shared" si="32"/>
        <v>0.93477456904155265</v>
      </c>
      <c r="T142" s="28">
        <f t="shared" si="32"/>
        <v>1.0581805419126367</v>
      </c>
      <c r="U142" s="28">
        <f t="shared" si="33"/>
        <v>0.99611182493238315</v>
      </c>
      <c r="V142" s="28">
        <f t="shared" si="37"/>
        <v>4.5299398295748125E-2</v>
      </c>
      <c r="W142" s="27">
        <f t="shared" si="34"/>
        <v>0.80230479241350017</v>
      </c>
      <c r="X142" s="27">
        <f t="shared" si="35"/>
        <v>-1.691904322299361E-3</v>
      </c>
      <c r="Y142" s="27">
        <f t="shared" si="36"/>
        <v>9.5660613615126913E-2</v>
      </c>
    </row>
    <row r="143" spans="1:25" ht="11.25" customHeight="1" x14ac:dyDescent="0.2">
      <c r="A143" s="26" t="s">
        <v>384</v>
      </c>
      <c r="B143" s="26" t="s">
        <v>385</v>
      </c>
      <c r="C143" s="26" t="s">
        <v>2164</v>
      </c>
      <c r="D143" s="26" t="s">
        <v>2165</v>
      </c>
      <c r="E143" s="26" t="s">
        <v>2166</v>
      </c>
      <c r="F143" s="27">
        <v>9.7278925401021309E-4</v>
      </c>
      <c r="G143" s="27">
        <v>9.1566351518630805E-4</v>
      </c>
      <c r="H143" s="27">
        <v>8.2923463085719058E-4</v>
      </c>
      <c r="I143" s="27">
        <v>8.0978449141341584E-4</v>
      </c>
      <c r="J143" s="27">
        <v>8.7768744490808871E-4</v>
      </c>
      <c r="K143" s="27">
        <v>7.9295106819916774E-4</v>
      </c>
      <c r="L143" s="27">
        <v>9.6733233291007733E-4</v>
      </c>
      <c r="M143" s="27">
        <v>8.3360204795746376E-4</v>
      </c>
      <c r="N143" s="27">
        <v>8.9560439956647565E-4</v>
      </c>
      <c r="O143" s="27">
        <v>8.7971277305015226E-4</v>
      </c>
      <c r="P143" s="28">
        <f t="shared" si="32"/>
        <v>0.81513140171966036</v>
      </c>
      <c r="Q143" s="28">
        <f t="shared" si="32"/>
        <v>1.0564277344972692</v>
      </c>
      <c r="R143" s="28">
        <f t="shared" si="32"/>
        <v>1.0052668050003635</v>
      </c>
      <c r="S143" s="28">
        <f t="shared" si="32"/>
        <v>1.1059787005839885</v>
      </c>
      <c r="T143" s="28">
        <f t="shared" si="32"/>
        <v>1.0023075733324129</v>
      </c>
      <c r="U143" s="28">
        <f t="shared" si="33"/>
        <v>0.99702244302673892</v>
      </c>
      <c r="V143" s="28">
        <f t="shared" si="37"/>
        <v>0.11020515837524783</v>
      </c>
      <c r="W143" s="27">
        <f t="shared" si="34"/>
        <v>0.88309818531796669</v>
      </c>
      <c r="X143" s="27">
        <f t="shared" si="35"/>
        <v>-1.2950655870727829E-3</v>
      </c>
      <c r="Y143" s="27">
        <f t="shared" si="36"/>
        <v>5.3991007666805854E-2</v>
      </c>
    </row>
    <row r="144" spans="1:25" ht="11.25" customHeight="1" x14ac:dyDescent="0.2">
      <c r="A144" s="26" t="s">
        <v>680</v>
      </c>
      <c r="B144" s="26" t="s">
        <v>681</v>
      </c>
      <c r="C144" s="26" t="s">
        <v>3101</v>
      </c>
      <c r="D144" s="26" t="s">
        <v>3103</v>
      </c>
      <c r="E144" s="26" t="s">
        <v>3104</v>
      </c>
      <c r="F144" s="27">
        <v>2.6226528469825157E-2</v>
      </c>
      <c r="G144" s="27">
        <v>2.837556056059401E-2</v>
      </c>
      <c r="H144" s="27">
        <v>2.5258078635252423E-2</v>
      </c>
      <c r="I144" s="27">
        <v>2.6340317827290974E-2</v>
      </c>
      <c r="J144" s="27">
        <v>2.5873634151531693E-2</v>
      </c>
      <c r="K144" s="27">
        <v>2.5321325007009562E-2</v>
      </c>
      <c r="L144" s="27">
        <v>2.8798986577542991E-2</v>
      </c>
      <c r="M144" s="27">
        <v>2.5754629668939398E-2</v>
      </c>
      <c r="N144" s="27">
        <v>2.5735815075080264E-2</v>
      </c>
      <c r="O144" s="27">
        <v>2.6108643782625337E-2</v>
      </c>
      <c r="P144" s="28">
        <f t="shared" si="32"/>
        <v>0.96548519702647362</v>
      </c>
      <c r="Q144" s="28">
        <f t="shared" si="32"/>
        <v>1.0149222080051876</v>
      </c>
      <c r="R144" s="28">
        <f t="shared" si="32"/>
        <v>1.0196590976240745</v>
      </c>
      <c r="S144" s="28">
        <f t="shared" si="32"/>
        <v>0.9770502863262952</v>
      </c>
      <c r="T144" s="28">
        <f t="shared" si="32"/>
        <v>1.0090829772778453</v>
      </c>
      <c r="U144" s="28">
        <f t="shared" si="33"/>
        <v>0.99723995325197523</v>
      </c>
      <c r="V144" s="28">
        <f t="shared" si="37"/>
        <v>2.434915080204441E-2</v>
      </c>
      <c r="W144" s="27">
        <f t="shared" si="34"/>
        <v>0.81656817629758782</v>
      </c>
      <c r="X144" s="27">
        <f t="shared" si="35"/>
        <v>-1.2003303194084039E-3</v>
      </c>
      <c r="Y144" s="27">
        <f t="shared" si="36"/>
        <v>8.8007549624464901E-2</v>
      </c>
    </row>
    <row r="145" spans="1:25" ht="11.25" customHeight="1" x14ac:dyDescent="0.2">
      <c r="A145" s="26" t="s">
        <v>410</v>
      </c>
      <c r="B145" s="26" t="s">
        <v>411</v>
      </c>
      <c r="C145" s="26" t="s">
        <v>2250</v>
      </c>
      <c r="D145" s="26" t="s">
        <v>2252</v>
      </c>
      <c r="E145" s="26" t="s">
        <v>2253</v>
      </c>
      <c r="F145" s="27">
        <v>1.6052933745533428E-3</v>
      </c>
      <c r="G145" s="27">
        <v>1.688095734512737E-3</v>
      </c>
      <c r="H145" s="27">
        <v>1.4428235741548157E-3</v>
      </c>
      <c r="I145" s="27">
        <v>1.5256479315964243E-3</v>
      </c>
      <c r="J145" s="27">
        <v>1.5042211937870062E-3</v>
      </c>
      <c r="K145" s="27">
        <v>1.4226793235268913E-3</v>
      </c>
      <c r="L145" s="27">
        <v>1.7238477189825306E-3</v>
      </c>
      <c r="M145" s="27">
        <v>1.5207776461186586E-3</v>
      </c>
      <c r="N145" s="27">
        <v>1.5008770815860312E-3</v>
      </c>
      <c r="O145" s="27">
        <v>1.5706794374537186E-3</v>
      </c>
      <c r="P145" s="28">
        <f t="shared" si="32"/>
        <v>0.8862425685415527</v>
      </c>
      <c r="Q145" s="28">
        <f t="shared" si="32"/>
        <v>1.0211788844310499</v>
      </c>
      <c r="R145" s="28">
        <f t="shared" si="32"/>
        <v>1.0540288316327984</v>
      </c>
      <c r="S145" s="28">
        <f t="shared" si="32"/>
        <v>0.9837637180260369</v>
      </c>
      <c r="T145" s="28">
        <f t="shared" si="32"/>
        <v>1.0441811642737182</v>
      </c>
      <c r="U145" s="28">
        <f t="shared" si="33"/>
        <v>0.99787903338103123</v>
      </c>
      <c r="V145" s="28">
        <f t="shared" si="37"/>
        <v>6.8010132769495801E-2</v>
      </c>
      <c r="W145" s="27">
        <f t="shared" si="34"/>
        <v>0.91470595707509994</v>
      </c>
      <c r="X145" s="27">
        <f t="shared" si="35"/>
        <v>-9.2210231907828609E-4</v>
      </c>
      <c r="Y145" s="27">
        <f t="shared" si="36"/>
        <v>3.871849253798107E-2</v>
      </c>
    </row>
    <row r="146" spans="1:25" ht="11.25" customHeight="1" x14ac:dyDescent="0.2">
      <c r="A146" s="26" t="s">
        <v>760</v>
      </c>
      <c r="B146" s="26" t="s">
        <v>761</v>
      </c>
      <c r="C146" s="26" t="s">
        <v>3288</v>
      </c>
      <c r="D146" s="26" t="s">
        <v>3290</v>
      </c>
      <c r="E146" s="26" t="s">
        <v>3291</v>
      </c>
      <c r="F146" s="27">
        <v>3.3524614919963752E-2</v>
      </c>
      <c r="G146" s="27">
        <v>3.8741625400524324E-2</v>
      </c>
      <c r="H146" s="27">
        <v>3.0227398779811423E-2</v>
      </c>
      <c r="I146" s="27">
        <v>2.5428265524625265E-2</v>
      </c>
      <c r="J146" s="27">
        <v>2.8598440085086267E-2</v>
      </c>
      <c r="K146" s="27">
        <v>3.1218529707955696E-2</v>
      </c>
      <c r="L146" s="27">
        <v>3.5704625371923183E-2</v>
      </c>
      <c r="M146" s="27">
        <v>1.7100371747211896E-2</v>
      </c>
      <c r="N146" s="27">
        <v>3.5082367297132398E-2</v>
      </c>
      <c r="O146" s="27">
        <v>3.4113335212855936E-2</v>
      </c>
      <c r="P146" s="28">
        <f t="shared" si="32"/>
        <v>0.93121217894631825</v>
      </c>
      <c r="Q146" s="28">
        <f t="shared" si="32"/>
        <v>0.92160886392340069</v>
      </c>
      <c r="R146" s="28">
        <f t="shared" si="32"/>
        <v>0.56572422495822117</v>
      </c>
      <c r="S146" s="28">
        <f t="shared" si="32"/>
        <v>1.3796602549693331</v>
      </c>
      <c r="T146" s="28">
        <f t="shared" si="32"/>
        <v>1.1928390188892022</v>
      </c>
      <c r="U146" s="28">
        <f t="shared" si="33"/>
        <v>0.99820890833729514</v>
      </c>
      <c r="V146" s="28">
        <f t="shared" si="37"/>
        <v>0.30853895203508674</v>
      </c>
      <c r="W146" s="27">
        <f t="shared" si="34"/>
        <v>0.8746178985362385</v>
      </c>
      <c r="X146" s="27">
        <f t="shared" si="35"/>
        <v>-7.785586689880125E-4</v>
      </c>
      <c r="Y146" s="27">
        <f t="shared" si="36"/>
        <v>5.8181639321387438E-2</v>
      </c>
    </row>
    <row r="147" spans="1:25" ht="11.25" customHeight="1" x14ac:dyDescent="0.2">
      <c r="A147" s="26" t="s">
        <v>566</v>
      </c>
      <c r="B147" s="26" t="s">
        <v>567</v>
      </c>
      <c r="C147" s="26" t="s">
        <v>2724</v>
      </c>
      <c r="D147" s="26" t="s">
        <v>2726</v>
      </c>
      <c r="E147" s="26" t="s">
        <v>2727</v>
      </c>
      <c r="F147" s="27">
        <v>1.0079342516734292E-2</v>
      </c>
      <c r="G147" s="27">
        <v>8.3849984754548225E-3</v>
      </c>
      <c r="H147" s="27">
        <v>1.0836560158230493E-2</v>
      </c>
      <c r="I147" s="27">
        <v>9.5425132814663752E-3</v>
      </c>
      <c r="J147" s="27">
        <v>9.0800963128426799E-3</v>
      </c>
      <c r="K147" s="27">
        <v>1.0389070697626098E-2</v>
      </c>
      <c r="L147" s="27">
        <v>9.7351703654813947E-3</v>
      </c>
      <c r="M147" s="27">
        <v>8.1929904415111512E-3</v>
      </c>
      <c r="N147" s="27">
        <v>1.0343219292710364E-2</v>
      </c>
      <c r="O147" s="27">
        <v>8.7122174244348479E-3</v>
      </c>
      <c r="P147" s="28">
        <f t="shared" si="32"/>
        <v>1.030729006418581</v>
      </c>
      <c r="Q147" s="28">
        <f t="shared" si="32"/>
        <v>1.161022317890563</v>
      </c>
      <c r="R147" s="28">
        <f t="shared" si="32"/>
        <v>0.75605084287641589</v>
      </c>
      <c r="S147" s="28">
        <f t="shared" si="32"/>
        <v>1.0839093420806793</v>
      </c>
      <c r="T147" s="28">
        <f t="shared" si="32"/>
        <v>0.95948513366675281</v>
      </c>
      <c r="U147" s="28">
        <f t="shared" si="33"/>
        <v>0.99823932858659847</v>
      </c>
      <c r="V147" s="28">
        <f t="shared" si="37"/>
        <v>0.1541512100332918</v>
      </c>
      <c r="W147" s="27">
        <f t="shared" si="34"/>
        <v>0.88150441142476521</v>
      </c>
      <c r="X147" s="27">
        <f t="shared" si="35"/>
        <v>-7.6532381905076963E-4</v>
      </c>
      <c r="Y147" s="27">
        <f t="shared" si="36"/>
        <v>5.4775509964047751E-2</v>
      </c>
    </row>
    <row r="148" spans="1:25" ht="11.25" customHeight="1" x14ac:dyDescent="0.2">
      <c r="A148" s="26" t="s">
        <v>390</v>
      </c>
      <c r="B148" s="26" t="s">
        <v>391</v>
      </c>
      <c r="C148" s="26" t="s">
        <v>2200</v>
      </c>
      <c r="D148" s="26" t="s">
        <v>2202</v>
      </c>
      <c r="E148" s="26" t="s">
        <v>2203</v>
      </c>
      <c r="F148" s="27">
        <v>4.8816955215938394E-3</v>
      </c>
      <c r="G148" s="27">
        <v>4.8870460816573457E-3</v>
      </c>
      <c r="H148" s="27">
        <v>4.7565483588487539E-3</v>
      </c>
      <c r="I148" s="27">
        <v>3.986970217640321E-3</v>
      </c>
      <c r="J148" s="27">
        <v>4.2162448897465673E-3</v>
      </c>
      <c r="K148" s="27">
        <v>4.610744192160527E-3</v>
      </c>
      <c r="L148" s="27">
        <v>4.986174551517902E-3</v>
      </c>
      <c r="M148" s="27">
        <v>3.9492939656741392E-3</v>
      </c>
      <c r="N148" s="27">
        <v>4.1584337611237756E-3</v>
      </c>
      <c r="O148" s="27">
        <v>4.8638346665870486E-3</v>
      </c>
      <c r="P148" s="28">
        <f t="shared" si="32"/>
        <v>0.94449647090139521</v>
      </c>
      <c r="Q148" s="28">
        <f t="shared" si="32"/>
        <v>1.0202839237044679</v>
      </c>
      <c r="R148" s="28">
        <f t="shared" si="32"/>
        <v>0.83028567518443197</v>
      </c>
      <c r="S148" s="28">
        <f t="shared" si="32"/>
        <v>1.0430059754960836</v>
      </c>
      <c r="T148" s="28">
        <f t="shared" si="32"/>
        <v>1.1535939666159682</v>
      </c>
      <c r="U148" s="28">
        <f t="shared" si="33"/>
        <v>0.99833320238046941</v>
      </c>
      <c r="V148" s="28">
        <f t="shared" si="37"/>
        <v>0.12012676719670591</v>
      </c>
      <c r="W148" s="27">
        <f t="shared" si="34"/>
        <v>0.90147453284323253</v>
      </c>
      <c r="X148" s="27">
        <f t="shared" si="35"/>
        <v>-7.2448496138726619E-4</v>
      </c>
      <c r="Y148" s="27">
        <f t="shared" si="36"/>
        <v>4.5046537828857605E-2</v>
      </c>
    </row>
    <row r="149" spans="1:25" ht="11.25" customHeight="1" x14ac:dyDescent="0.2">
      <c r="A149" s="26" t="s">
        <v>622</v>
      </c>
      <c r="B149" s="26" t="s">
        <v>623</v>
      </c>
      <c r="C149" s="26" t="s">
        <v>2924</v>
      </c>
      <c r="D149" s="26" t="s">
        <v>2926</v>
      </c>
      <c r="E149" s="26" t="s">
        <v>2927</v>
      </c>
      <c r="F149" s="27">
        <v>2.7434895031705963E-3</v>
      </c>
      <c r="G149" s="27">
        <v>2.4525745257452576E-3</v>
      </c>
      <c r="H149" s="27">
        <v>2.5572692672884965E-3</v>
      </c>
      <c r="I149" s="27">
        <v>2.6683334193469462E-3</v>
      </c>
      <c r="J149" s="27">
        <v>3.6781275542552461E-3</v>
      </c>
      <c r="K149" s="27">
        <v>2.8135793109257856E-3</v>
      </c>
      <c r="L149" s="27">
        <v>2.839042848824077E-3</v>
      </c>
      <c r="M149" s="27">
        <v>2.5583620502777011E-3</v>
      </c>
      <c r="N149" s="27">
        <v>3.4296108802975406E-3</v>
      </c>
      <c r="O149" s="27">
        <v>1.9367578241229139E-3</v>
      </c>
      <c r="P149" s="28">
        <f t="shared" si="32"/>
        <v>1.0255476857754287</v>
      </c>
      <c r="Q149" s="28">
        <f t="shared" si="32"/>
        <v>1.1575765869790988</v>
      </c>
      <c r="R149" s="28">
        <f t="shared" si="32"/>
        <v>1.0004273241786397</v>
      </c>
      <c r="S149" s="28">
        <f t="shared" si="32"/>
        <v>1.2853007257005054</v>
      </c>
      <c r="T149" s="28">
        <f t="shared" si="32"/>
        <v>0.52656080996491494</v>
      </c>
      <c r="U149" s="28">
        <f t="shared" si="33"/>
        <v>0.99908262651971746</v>
      </c>
      <c r="V149" s="28">
        <f t="shared" si="37"/>
        <v>0.28767177933115734</v>
      </c>
      <c r="W149" s="27">
        <f t="shared" si="34"/>
        <v>0.82028278160707835</v>
      </c>
      <c r="X149" s="27">
        <f t="shared" si="35"/>
        <v>-3.9859309766632981E-4</v>
      </c>
      <c r="Y149" s="27">
        <f t="shared" si="36"/>
        <v>8.6036404542550349E-2</v>
      </c>
    </row>
    <row r="150" spans="1:25" ht="11.25" customHeight="1" x14ac:dyDescent="0.2">
      <c r="A150" s="26" t="s">
        <v>608</v>
      </c>
      <c r="B150" s="26" t="s">
        <v>609</v>
      </c>
      <c r="C150" s="26" t="s">
        <v>2839</v>
      </c>
      <c r="D150" s="26" t="s">
        <v>2841</v>
      </c>
      <c r="E150" s="26" t="s">
        <v>2842</v>
      </c>
      <c r="F150" s="27">
        <v>2.0538597441576018E-3</v>
      </c>
      <c r="G150" s="27">
        <v>2.1556734366084073E-3</v>
      </c>
      <c r="H150" s="27">
        <v>2.0095728017937077E-3</v>
      </c>
      <c r="I150" s="27">
        <v>2.206929604356657E-3</v>
      </c>
      <c r="J150" s="27">
        <v>1.8721147920324652E-3</v>
      </c>
      <c r="K150" s="27">
        <v>2.2063963244032996E-3</v>
      </c>
      <c r="L150" s="27">
        <v>1.9885603259414929E-3</v>
      </c>
      <c r="M150" s="27">
        <v>2.0615411020949146E-3</v>
      </c>
      <c r="N150" s="27">
        <v>2.1063426366540509E-3</v>
      </c>
      <c r="O150" s="27">
        <v>1.907204690147941E-3</v>
      </c>
      <c r="P150" s="28">
        <f t="shared" si="32"/>
        <v>1.074268255502647</v>
      </c>
      <c r="Q150" s="28">
        <f t="shared" si="32"/>
        <v>0.92247753865268245</v>
      </c>
      <c r="R150" s="28">
        <f t="shared" si="32"/>
        <v>1.0258603720426656</v>
      </c>
      <c r="S150" s="28">
        <f t="shared" si="32"/>
        <v>0.95442221287709428</v>
      </c>
      <c r="T150" s="28">
        <f t="shared" si="32"/>
        <v>1.0187434543356075</v>
      </c>
      <c r="U150" s="28">
        <f t="shared" si="33"/>
        <v>0.99915436668213931</v>
      </c>
      <c r="V150" s="28">
        <f t="shared" si="37"/>
        <v>6.0455233255377536E-2</v>
      </c>
      <c r="W150" s="27">
        <f t="shared" si="34"/>
        <v>0.92624801697925019</v>
      </c>
      <c r="X150" s="27">
        <f t="shared" si="35"/>
        <v>-3.674092523166234E-4</v>
      </c>
      <c r="Y150" s="27">
        <f t="shared" si="36"/>
        <v>3.3272708800352033E-2</v>
      </c>
    </row>
    <row r="151" spans="1:25" ht="11.25" customHeight="1" x14ac:dyDescent="0.2">
      <c r="A151" s="26" t="s">
        <v>746</v>
      </c>
      <c r="B151" s="26" t="s">
        <v>747</v>
      </c>
      <c r="C151" s="26" t="s">
        <v>3261</v>
      </c>
      <c r="D151" s="26" t="s">
        <v>3262</v>
      </c>
      <c r="E151" s="26" t="s">
        <v>3263</v>
      </c>
      <c r="F151" s="27">
        <v>0.24008574490889606</v>
      </c>
      <c r="G151" s="27">
        <v>0.18322046651617757</v>
      </c>
      <c r="H151" s="27">
        <v>0.15980288630763814</v>
      </c>
      <c r="I151" s="27">
        <v>0.20751565762004176</v>
      </c>
      <c r="J151" s="27">
        <v>0.18849206349206349</v>
      </c>
      <c r="K151" s="27">
        <v>0.19407407407407407</v>
      </c>
      <c r="L151" s="27">
        <v>0.16758342500916759</v>
      </c>
      <c r="M151" s="27">
        <v>0.22700729927007302</v>
      </c>
      <c r="N151" s="27">
        <v>0.20037878787878788</v>
      </c>
      <c r="O151" s="27">
        <v>0.16714227476559315</v>
      </c>
      <c r="P151" s="28">
        <f t="shared" si="32"/>
        <v>0.80835317460317446</v>
      </c>
      <c r="Q151" s="28">
        <f t="shared" si="32"/>
        <v>0.91465450446482022</v>
      </c>
      <c r="R151" s="28">
        <f t="shared" si="32"/>
        <v>1.4205456767098623</v>
      </c>
      <c r="S151" s="28">
        <f t="shared" si="32"/>
        <v>0.96560804219254925</v>
      </c>
      <c r="T151" s="28">
        <f t="shared" si="32"/>
        <v>0.88673375244062058</v>
      </c>
      <c r="U151" s="28">
        <f t="shared" si="33"/>
        <v>0.99917903008220532</v>
      </c>
      <c r="V151" s="28">
        <f t="shared" si="37"/>
        <v>0.24232194758841252</v>
      </c>
      <c r="W151" s="27">
        <f t="shared" si="34"/>
        <v>0.82184689119558918</v>
      </c>
      <c r="X151" s="27">
        <f t="shared" si="35"/>
        <v>-3.5668914067606302E-4</v>
      </c>
      <c r="Y151" s="27">
        <f t="shared" si="36"/>
        <v>8.5209083314445044E-2</v>
      </c>
    </row>
    <row r="152" spans="1:25" ht="11.25" customHeight="1" x14ac:dyDescent="0.2">
      <c r="A152" s="26" t="s">
        <v>504</v>
      </c>
      <c r="B152" s="26" t="s">
        <v>505</v>
      </c>
      <c r="C152" s="26" t="s">
        <v>2540</v>
      </c>
      <c r="D152" s="26" t="s">
        <v>2542</v>
      </c>
      <c r="E152" s="26" t="s">
        <v>2543</v>
      </c>
      <c r="F152" s="27">
        <v>3.1599570245844658E-2</v>
      </c>
      <c r="G152" s="27">
        <v>3.4110826479708777E-2</v>
      </c>
      <c r="H152" s="27">
        <v>3.3983094704157321E-2</v>
      </c>
      <c r="I152" s="27">
        <v>3.2747815341159857E-2</v>
      </c>
      <c r="J152" s="27">
        <v>3.483248815362873E-2</v>
      </c>
      <c r="K152" s="27">
        <v>3.9905919247353976E-2</v>
      </c>
      <c r="L152" s="27">
        <v>3.3058512767149606E-2</v>
      </c>
      <c r="M152" s="27">
        <v>3.220444629129441E-2</v>
      </c>
      <c r="N152" s="27">
        <v>2.7755204100768892E-2</v>
      </c>
      <c r="O152" s="27">
        <v>3.3752818796828399E-2</v>
      </c>
      <c r="P152" s="28">
        <f t="shared" si="32"/>
        <v>1.262862720501764</v>
      </c>
      <c r="Q152" s="28">
        <f t="shared" si="32"/>
        <v>0.96915015491679302</v>
      </c>
      <c r="R152" s="28">
        <f t="shared" si="32"/>
        <v>0.94766078756666849</v>
      </c>
      <c r="S152" s="28">
        <f t="shared" si="32"/>
        <v>0.84754368533048718</v>
      </c>
      <c r="T152" s="28">
        <f t="shared" si="32"/>
        <v>0.96900395538675133</v>
      </c>
      <c r="U152" s="28">
        <f t="shared" si="33"/>
        <v>0.99924426074049288</v>
      </c>
      <c r="V152" s="28">
        <f t="shared" si="37"/>
        <v>0.155715078656918</v>
      </c>
      <c r="W152" s="27">
        <f t="shared" si="34"/>
        <v>0.95983965016287809</v>
      </c>
      <c r="X152" s="27">
        <f t="shared" si="35"/>
        <v>-3.2833747455471415E-4</v>
      </c>
      <c r="Y152" s="27">
        <f t="shared" si="36"/>
        <v>1.7801313695876037E-2</v>
      </c>
    </row>
    <row r="153" spans="1:25" ht="11.25" customHeight="1" x14ac:dyDescent="0.2">
      <c r="A153" s="26" t="s">
        <v>700</v>
      </c>
      <c r="B153" s="26" t="s">
        <v>701</v>
      </c>
      <c r="C153" s="26" t="s">
        <v>3144</v>
      </c>
      <c r="D153" s="26" t="s">
        <v>3146</v>
      </c>
      <c r="E153" s="26" t="s">
        <v>3147</v>
      </c>
      <c r="F153" s="27">
        <v>3.8898114237619708E-3</v>
      </c>
      <c r="G153" s="27">
        <v>3.9102185469580631E-3</v>
      </c>
      <c r="H153" s="27">
        <v>3.6623503252119528E-3</v>
      </c>
      <c r="I153" s="27">
        <v>3.7808959079434043E-3</v>
      </c>
      <c r="J153" s="27">
        <v>4.1444845154273288E-3</v>
      </c>
      <c r="K153" s="27">
        <v>4.4684825472792317E-3</v>
      </c>
      <c r="L153" s="27">
        <v>3.7054519707340099E-3</v>
      </c>
      <c r="M153" s="27">
        <v>3.479331116344572E-3</v>
      </c>
      <c r="N153" s="27">
        <v>3.8420758610468236E-3</v>
      </c>
      <c r="O153" s="27">
        <v>3.8699355731396205E-3</v>
      </c>
      <c r="P153" s="28">
        <f t="shared" si="32"/>
        <v>1.148765855327148</v>
      </c>
      <c r="Q153" s="28">
        <f t="shared" si="32"/>
        <v>0.94763295867865227</v>
      </c>
      <c r="R153" s="28">
        <f t="shared" si="32"/>
        <v>0.95002684270604587</v>
      </c>
      <c r="S153" s="28">
        <f t="shared" si="32"/>
        <v>1.016181337596437</v>
      </c>
      <c r="T153" s="28">
        <f t="shared" si="32"/>
        <v>0.93375558739193409</v>
      </c>
      <c r="U153" s="28">
        <f t="shared" si="33"/>
        <v>0.99927251634004333</v>
      </c>
      <c r="V153" s="28">
        <f t="shared" si="37"/>
        <v>8.9468451008883551E-2</v>
      </c>
      <c r="W153" s="27">
        <f t="shared" si="34"/>
        <v>0.9784419913023672</v>
      </c>
      <c r="X153" s="27">
        <f t="shared" si="35"/>
        <v>-3.1605711633188392E-4</v>
      </c>
      <c r="Y153" s="27">
        <f t="shared" si="36"/>
        <v>9.4649171741676072E-3</v>
      </c>
    </row>
    <row r="154" spans="1:25" ht="11.25" customHeight="1" x14ac:dyDescent="0.2">
      <c r="A154" s="26" t="s">
        <v>906</v>
      </c>
      <c r="B154" s="26" t="s">
        <v>907</v>
      </c>
      <c r="C154" s="26" t="s">
        <v>3703</v>
      </c>
      <c r="D154" s="26" t="s">
        <v>3705</v>
      </c>
      <c r="E154" s="26" t="s">
        <v>3706</v>
      </c>
      <c r="F154" s="27">
        <v>1.1443012480997706E-2</v>
      </c>
      <c r="G154" s="27">
        <v>1.1422668527591667E-2</v>
      </c>
      <c r="H154" s="27">
        <v>1.1149163008407882E-2</v>
      </c>
      <c r="I154" s="27">
        <v>1.0918983500680442E-2</v>
      </c>
      <c r="J154" s="27">
        <v>1.0937370879616043E-2</v>
      </c>
      <c r="K154" s="27">
        <v>1.1001769268239741E-2</v>
      </c>
      <c r="L154" s="27">
        <v>1.1185877558801212E-2</v>
      </c>
      <c r="M154" s="27">
        <v>1.1323589432762883E-2</v>
      </c>
      <c r="N154" s="27">
        <v>1.1089587383292718E-2</v>
      </c>
      <c r="O154" s="27">
        <v>1.121072118551668E-2</v>
      </c>
      <c r="P154" s="28">
        <f t="shared" si="32"/>
        <v>0.96143994306650504</v>
      </c>
      <c r="Q154" s="28">
        <f t="shared" si="32"/>
        <v>0.97927008314926745</v>
      </c>
      <c r="R154" s="28">
        <f t="shared" si="32"/>
        <v>1.015644799903227</v>
      </c>
      <c r="S154" s="28">
        <f t="shared" si="32"/>
        <v>1.0156245205976953</v>
      </c>
      <c r="T154" s="28">
        <f t="shared" si="32"/>
        <v>1.0249923230097353</v>
      </c>
      <c r="U154" s="28">
        <f t="shared" si="33"/>
        <v>0.99939433394528598</v>
      </c>
      <c r="V154" s="28">
        <f t="shared" si="37"/>
        <v>2.7514881899829469E-2</v>
      </c>
      <c r="W154" s="27">
        <f t="shared" si="34"/>
        <v>0.93554813200557119</v>
      </c>
      <c r="X154" s="27">
        <f t="shared" si="35"/>
        <v>-2.631171140363408E-4</v>
      </c>
      <c r="Y154" s="27">
        <f t="shared" si="36"/>
        <v>2.8933864041370102E-2</v>
      </c>
    </row>
    <row r="155" spans="1:25" ht="11.25" customHeight="1" x14ac:dyDescent="0.2">
      <c r="A155" s="26" t="s">
        <v>196</v>
      </c>
      <c r="B155" s="26" t="s">
        <v>197</v>
      </c>
      <c r="C155" s="26" t="s">
        <v>1464</v>
      </c>
      <c r="D155" s="26" t="s">
        <v>1466</v>
      </c>
      <c r="E155" s="26" t="s">
        <v>1467</v>
      </c>
      <c r="F155" s="27">
        <v>6.122283958460881E-3</v>
      </c>
      <c r="G155" s="27">
        <v>4.8734639885821699E-3</v>
      </c>
      <c r="H155" s="27">
        <v>6.1389512399599756E-3</v>
      </c>
      <c r="I155" s="27">
        <v>6.4309881580256745E-3</v>
      </c>
      <c r="J155" s="27">
        <v>6.1541712338717127E-3</v>
      </c>
      <c r="K155" s="27">
        <v>5.0166134601602715E-3</v>
      </c>
      <c r="L155" s="27">
        <v>6.4455861746847273E-3</v>
      </c>
      <c r="M155" s="27">
        <v>6.3019765825617835E-3</v>
      </c>
      <c r="N155" s="27">
        <v>5.2828553893548656E-3</v>
      </c>
      <c r="O155" s="27">
        <v>6.2024103676062738E-3</v>
      </c>
      <c r="P155" s="28">
        <f t="shared" si="32"/>
        <v>0.81940228421248029</v>
      </c>
      <c r="Q155" s="28">
        <f t="shared" si="32"/>
        <v>1.3225882431440583</v>
      </c>
      <c r="R155" s="28">
        <f t="shared" si="32"/>
        <v>1.0265558946845244</v>
      </c>
      <c r="S155" s="28">
        <f t="shared" si="32"/>
        <v>0.82146868561125019</v>
      </c>
      <c r="T155" s="28">
        <f t="shared" si="32"/>
        <v>1.0078384451620488</v>
      </c>
      <c r="U155" s="28">
        <f t="shared" si="33"/>
        <v>0.9995707105628725</v>
      </c>
      <c r="V155" s="28">
        <f t="shared" si="37"/>
        <v>0.20574126658121089</v>
      </c>
      <c r="W155" s="27">
        <f t="shared" si="34"/>
        <v>0.85986402972783282</v>
      </c>
      <c r="X155" s="27">
        <f t="shared" si="35"/>
        <v>-1.8647806307963707E-4</v>
      </c>
      <c r="Y155" s="27">
        <f t="shared" si="36"/>
        <v>6.5570218300079239E-2</v>
      </c>
    </row>
    <row r="156" spans="1:25" ht="11.25" customHeight="1" x14ac:dyDescent="0.2">
      <c r="A156" s="26" t="s">
        <v>65</v>
      </c>
      <c r="B156" s="26" t="s">
        <v>66</v>
      </c>
      <c r="C156" s="26" t="s">
        <v>1014</v>
      </c>
      <c r="D156" s="26" t="s">
        <v>1016</v>
      </c>
      <c r="E156" s="26" t="s">
        <v>1017</v>
      </c>
      <c r="F156" s="27">
        <v>8.4296615899797159E-2</v>
      </c>
      <c r="G156" s="27">
        <v>8.1055076310550769E-2</v>
      </c>
      <c r="H156" s="27">
        <v>7.3421950031317421E-2</v>
      </c>
      <c r="I156" s="27">
        <v>7.8310783107831072E-2</v>
      </c>
      <c r="J156" s="27">
        <v>7.0445357119938407E-2</v>
      </c>
      <c r="K156" s="27">
        <v>7.4514377219243894E-2</v>
      </c>
      <c r="L156" s="27">
        <v>8.2345992769445542E-2</v>
      </c>
      <c r="M156" s="27">
        <v>7.8867634423189989E-2</v>
      </c>
      <c r="N156" s="27">
        <v>7.3544506932296264E-2</v>
      </c>
      <c r="O156" s="27">
        <v>7.665170885897328E-2</v>
      </c>
      <c r="P156" s="28">
        <f t="shared" si="32"/>
        <v>0.88395455053401728</v>
      </c>
      <c r="Q156" s="28">
        <f t="shared" si="32"/>
        <v>1.0159264109992174</v>
      </c>
      <c r="R156" s="28">
        <f t="shared" si="32"/>
        <v>1.0741697052386889</v>
      </c>
      <c r="S156" s="28">
        <f t="shared" si="32"/>
        <v>0.93913640004120735</v>
      </c>
      <c r="T156" s="28">
        <f t="shared" si="32"/>
        <v>1.0881016434974997</v>
      </c>
      <c r="U156" s="28">
        <f t="shared" si="33"/>
        <v>1.0002577420621261</v>
      </c>
      <c r="V156" s="28">
        <f t="shared" si="37"/>
        <v>8.7588936681985516E-2</v>
      </c>
      <c r="W156" s="27">
        <f t="shared" si="34"/>
        <v>0.9215724069210306</v>
      </c>
      <c r="X156" s="27">
        <f t="shared" si="35"/>
        <v>1.1192153251196413E-4</v>
      </c>
      <c r="Y156" s="27">
        <f t="shared" si="36"/>
        <v>3.5470537069012563E-2</v>
      </c>
    </row>
    <row r="157" spans="1:25" ht="11.25" customHeight="1" x14ac:dyDescent="0.2">
      <c r="A157" s="26" t="s">
        <v>794</v>
      </c>
      <c r="B157" s="26" t="s">
        <v>795</v>
      </c>
      <c r="C157" s="26" t="s">
        <v>3374</v>
      </c>
      <c r="D157" s="26" t="s">
        <v>3376</v>
      </c>
      <c r="E157" s="26" t="s">
        <v>3377</v>
      </c>
      <c r="F157" s="27">
        <v>0.92452534128354003</v>
      </c>
      <c r="G157" s="27">
        <v>0.93084359581210629</v>
      </c>
      <c r="H157" s="27">
        <v>0.90451703972575115</v>
      </c>
      <c r="I157" s="27">
        <v>0.91442559646945243</v>
      </c>
      <c r="J157" s="27">
        <v>0.9240636419001218</v>
      </c>
      <c r="K157" s="27">
        <v>0.92961853081720247</v>
      </c>
      <c r="L157" s="27">
        <v>0.93116601945084021</v>
      </c>
      <c r="M157" s="27">
        <v>0.89199343425132227</v>
      </c>
      <c r="N157" s="27">
        <v>0.92101840539155788</v>
      </c>
      <c r="O157" s="27">
        <v>0.92769797421731115</v>
      </c>
      <c r="P157" s="28">
        <f t="shared" si="32"/>
        <v>1.0055089777491566</v>
      </c>
      <c r="Q157" s="28">
        <f t="shared" si="32"/>
        <v>1.0003463778879551</v>
      </c>
      <c r="R157" s="28">
        <f t="shared" si="32"/>
        <v>0.98615437308043852</v>
      </c>
      <c r="S157" s="28">
        <f t="shared" si="32"/>
        <v>1.0072097816897951</v>
      </c>
      <c r="T157" s="28">
        <f t="shared" si="32"/>
        <v>1.003932989192948</v>
      </c>
      <c r="U157" s="28">
        <f t="shared" si="33"/>
        <v>1.0006304999200588</v>
      </c>
      <c r="V157" s="28">
        <f t="shared" si="37"/>
        <v>8.4798570674574705E-3</v>
      </c>
      <c r="W157" s="27">
        <f t="shared" si="34"/>
        <v>0.86517857329593906</v>
      </c>
      <c r="X157" s="27">
        <f t="shared" si="35"/>
        <v>2.7373634981399337E-4</v>
      </c>
      <c r="Y157" s="27">
        <f t="shared" si="36"/>
        <v>6.2894244682052042E-2</v>
      </c>
    </row>
    <row r="158" spans="1:25" ht="11.25" customHeight="1" x14ac:dyDescent="0.2">
      <c r="A158" s="26" t="s">
        <v>588</v>
      </c>
      <c r="B158" s="26" t="s">
        <v>589</v>
      </c>
      <c r="C158" s="26" t="s">
        <v>2783</v>
      </c>
      <c r="D158" s="26" t="s">
        <v>2785</v>
      </c>
      <c r="E158" s="26" t="s">
        <v>2786</v>
      </c>
      <c r="F158" s="27">
        <v>0.10355921978684898</v>
      </c>
      <c r="G158" s="27">
        <v>9.6973147357434286E-2</v>
      </c>
      <c r="H158" s="27">
        <v>9.2587278813964613E-2</v>
      </c>
      <c r="I158" s="27">
        <v>8.897577722677856E-2</v>
      </c>
      <c r="J158" s="27">
        <v>8.8497876397677033E-2</v>
      </c>
      <c r="K158" s="27">
        <v>9.3193488473724467E-2</v>
      </c>
      <c r="L158" s="27">
        <v>8.5647933116581518E-2</v>
      </c>
      <c r="M158" s="27">
        <v>8.7115528882220558E-2</v>
      </c>
      <c r="N158" s="27">
        <v>0.10301434006438397</v>
      </c>
      <c r="O158" s="27">
        <v>9.9409656335652533E-2</v>
      </c>
      <c r="P158" s="28">
        <f t="shared" si="32"/>
        <v>0.89990527801909082</v>
      </c>
      <c r="Q158" s="28">
        <f t="shared" si="32"/>
        <v>0.88321288367480688</v>
      </c>
      <c r="R158" s="28">
        <f t="shared" si="32"/>
        <v>0.94090170915662796</v>
      </c>
      <c r="S158" s="28">
        <f t="shared" si="32"/>
        <v>1.1577796033388321</v>
      </c>
      <c r="T158" s="28">
        <f t="shared" si="32"/>
        <v>1.1232999070954195</v>
      </c>
      <c r="U158" s="28">
        <f t="shared" si="33"/>
        <v>1.0010198762569555</v>
      </c>
      <c r="V158" s="28">
        <f t="shared" si="37"/>
        <v>0.12965614280684751</v>
      </c>
      <c r="W158" s="27">
        <f t="shared" si="34"/>
        <v>0.93850621768877707</v>
      </c>
      <c r="X158" s="27">
        <f t="shared" si="35"/>
        <v>4.4270091889518078E-4</v>
      </c>
      <c r="Y158" s="27">
        <f t="shared" si="36"/>
        <v>2.7562845792788147E-2</v>
      </c>
    </row>
    <row r="159" spans="1:25" ht="11.25" customHeight="1" x14ac:dyDescent="0.2">
      <c r="A159" s="26" t="s">
        <v>390</v>
      </c>
      <c r="B159" s="26" t="s">
        <v>391</v>
      </c>
      <c r="C159" s="26" t="s">
        <v>2196</v>
      </c>
      <c r="D159" s="26" t="s">
        <v>2198</v>
      </c>
      <c r="E159" s="26" t="s">
        <v>2199</v>
      </c>
      <c r="F159" s="27">
        <v>1.4546758574417659E-3</v>
      </c>
      <c r="G159" s="27">
        <v>1.3811217187292499E-3</v>
      </c>
      <c r="H159" s="27">
        <v>1.3128044329369663E-3</v>
      </c>
      <c r="I159" s="27">
        <v>1.4254009163802979E-3</v>
      </c>
      <c r="J159" s="27">
        <v>1.4021318313473903E-3</v>
      </c>
      <c r="K159" s="27">
        <v>1.4104372355430183E-3</v>
      </c>
      <c r="L159" s="27">
        <v>1.4960133136332763E-3</v>
      </c>
      <c r="M159" s="27">
        <v>1.3435589812034914E-3</v>
      </c>
      <c r="N159" s="27">
        <v>1.3709435497604768E-3</v>
      </c>
      <c r="O159" s="27">
        <v>1.3570681640623613E-3</v>
      </c>
      <c r="P159" s="28">
        <f t="shared" ref="P159:T209" si="38">K159/F159</f>
        <v>0.96958867388055314</v>
      </c>
      <c r="Q159" s="28">
        <f t="shared" si="38"/>
        <v>1.0831871610923161</v>
      </c>
      <c r="R159" s="28">
        <f t="shared" si="38"/>
        <v>1.0234266029995969</v>
      </c>
      <c r="S159" s="28">
        <f t="shared" si="38"/>
        <v>0.96179505289072531</v>
      </c>
      <c r="T159" s="28">
        <f t="shared" si="38"/>
        <v>0.96786060605890056</v>
      </c>
      <c r="U159" s="28">
        <f t="shared" si="33"/>
        <v>1.0011716193844182</v>
      </c>
      <c r="V159" s="28">
        <f t="shared" si="37"/>
        <v>5.215230920500296E-2</v>
      </c>
      <c r="W159" s="27">
        <f t="shared" si="34"/>
        <v>0.99128793528523573</v>
      </c>
      <c r="X159" s="27">
        <f t="shared" si="35"/>
        <v>5.0852998988407117E-4</v>
      </c>
      <c r="Y159" s="27">
        <f t="shared" si="36"/>
        <v>3.8001794778168394E-3</v>
      </c>
    </row>
    <row r="160" spans="1:25" ht="11.25" customHeight="1" x14ac:dyDescent="0.2">
      <c r="A160" s="26" t="s">
        <v>848</v>
      </c>
      <c r="B160" s="26" t="s">
        <v>849</v>
      </c>
      <c r="C160" s="26" t="s">
        <v>3501</v>
      </c>
      <c r="D160" s="26" t="s">
        <v>3506</v>
      </c>
      <c r="E160" s="26" t="s">
        <v>3504</v>
      </c>
      <c r="F160" s="27">
        <v>4.6418176547901261E-3</v>
      </c>
      <c r="G160" s="27">
        <v>4.7222345970508312E-3</v>
      </c>
      <c r="H160" s="27">
        <v>4.3140707220790395E-3</v>
      </c>
      <c r="I160" s="27">
        <v>4.9715171529614802E-3</v>
      </c>
      <c r="J160" s="27">
        <v>4.4196673224543535E-3</v>
      </c>
      <c r="K160" s="27">
        <v>4.5458201120095925E-3</v>
      </c>
      <c r="L160" s="27">
        <v>4.8860560954606964E-3</v>
      </c>
      <c r="M160" s="27">
        <v>4.2217956628047802E-3</v>
      </c>
      <c r="N160" s="27">
        <v>4.7624748109574826E-3</v>
      </c>
      <c r="O160" s="27">
        <v>4.6723185921520522E-3</v>
      </c>
      <c r="P160" s="28">
        <f t="shared" si="38"/>
        <v>0.97931897590128969</v>
      </c>
      <c r="Q160" s="28">
        <f t="shared" si="38"/>
        <v>1.0346915205170399</v>
      </c>
      <c r="R160" s="28">
        <f t="shared" si="38"/>
        <v>0.97861067534150437</v>
      </c>
      <c r="S160" s="28">
        <f t="shared" si="38"/>
        <v>0.95795200226162891</v>
      </c>
      <c r="T160" s="28">
        <f t="shared" si="38"/>
        <v>1.0571652233673994</v>
      </c>
      <c r="U160" s="28">
        <f t="shared" si="33"/>
        <v>1.0015476794777725</v>
      </c>
      <c r="V160" s="28">
        <f t="shared" si="37"/>
        <v>4.2168204492612979E-2</v>
      </c>
      <c r="W160" s="27">
        <f t="shared" si="34"/>
        <v>0.96705274043269052</v>
      </c>
      <c r="X160" s="27">
        <f t="shared" si="35"/>
        <v>6.7162905765665232E-4</v>
      </c>
      <c r="Y160" s="27">
        <f t="shared" si="36"/>
        <v>1.4549840028379555E-2</v>
      </c>
    </row>
    <row r="161" spans="1:25" ht="11.25" customHeight="1" x14ac:dyDescent="0.2">
      <c r="A161" s="26" t="s">
        <v>75</v>
      </c>
      <c r="B161" s="26" t="s">
        <v>76</v>
      </c>
      <c r="C161" s="26" t="s">
        <v>1035</v>
      </c>
      <c r="D161" s="26" t="s">
        <v>1037</v>
      </c>
      <c r="E161" s="26" t="s">
        <v>1038</v>
      </c>
      <c r="F161" s="27">
        <v>0.94565014031805428</v>
      </c>
      <c r="G161" s="27">
        <v>0.95401737772137074</v>
      </c>
      <c r="H161" s="27">
        <v>0.95353011567610702</v>
      </c>
      <c r="I161" s="27">
        <v>0.95337489834643518</v>
      </c>
      <c r="J161" s="27">
        <v>0.9473778094898323</v>
      </c>
      <c r="K161" s="27">
        <v>0.94965870307167244</v>
      </c>
      <c r="L161" s="27">
        <v>0.95044146966676168</v>
      </c>
      <c r="M161" s="27">
        <v>0.95738689694011636</v>
      </c>
      <c r="N161" s="27">
        <v>0.94070379606539201</v>
      </c>
      <c r="O161" s="27">
        <v>0.96341125381132786</v>
      </c>
      <c r="P161" s="28">
        <f t="shared" si="38"/>
        <v>1.0042389490390917</v>
      </c>
      <c r="Q161" s="28">
        <f t="shared" si="38"/>
        <v>0.9962517369828735</v>
      </c>
      <c r="R161" s="28">
        <f t="shared" si="38"/>
        <v>1.0040447398572983</v>
      </c>
      <c r="S161" s="28">
        <f t="shared" si="38"/>
        <v>0.98670921344476303</v>
      </c>
      <c r="T161" s="28">
        <f t="shared" si="38"/>
        <v>1.0169240235108838</v>
      </c>
      <c r="U161" s="28">
        <f t="shared" si="33"/>
        <v>1.001633732566982</v>
      </c>
      <c r="V161" s="28">
        <f t="shared" si="37"/>
        <v>1.1159079864246422E-2</v>
      </c>
      <c r="W161" s="27">
        <f t="shared" si="34"/>
        <v>0.76304857407683002</v>
      </c>
      <c r="X161" s="27">
        <f t="shared" si="35"/>
        <v>7.0894208541608702E-4</v>
      </c>
      <c r="Y161" s="27">
        <f t="shared" si="36"/>
        <v>0.11744781488644281</v>
      </c>
    </row>
    <row r="162" spans="1:25" ht="11.25" customHeight="1" x14ac:dyDescent="0.2">
      <c r="A162" s="26" t="s">
        <v>268</v>
      </c>
      <c r="B162" s="26" t="s">
        <v>269</v>
      </c>
      <c r="C162" s="26" t="s">
        <v>1808</v>
      </c>
      <c r="D162" s="26" t="s">
        <v>1810</v>
      </c>
      <c r="E162" s="26" t="s">
        <v>1811</v>
      </c>
      <c r="F162" s="27">
        <v>5.0054836549645147E-3</v>
      </c>
      <c r="G162" s="27">
        <v>5.3607140641622987E-3</v>
      </c>
      <c r="H162" s="27">
        <v>4.6966746345937097E-3</v>
      </c>
      <c r="I162" s="27">
        <v>4.5115871746125467E-3</v>
      </c>
      <c r="J162" s="27">
        <v>4.85448752924758E-3</v>
      </c>
      <c r="K162" s="27">
        <v>5.0323021396067027E-3</v>
      </c>
      <c r="L162" s="27">
        <v>4.9903982899848756E-3</v>
      </c>
      <c r="M162" s="27">
        <v>4.8316532966027007E-3</v>
      </c>
      <c r="N162" s="27">
        <v>4.8231476802905373E-3</v>
      </c>
      <c r="O162" s="27">
        <v>4.7313036866881283E-3</v>
      </c>
      <c r="P162" s="28">
        <f t="shared" si="38"/>
        <v>1.0053578208402676</v>
      </c>
      <c r="Q162" s="28">
        <f t="shared" si="38"/>
        <v>0.93092043900399846</v>
      </c>
      <c r="R162" s="28">
        <f t="shared" si="38"/>
        <v>1.0287391979454561</v>
      </c>
      <c r="S162" s="28">
        <f t="shared" si="38"/>
        <v>1.0690578489608256</v>
      </c>
      <c r="T162" s="28">
        <f t="shared" si="38"/>
        <v>0.97462474837615976</v>
      </c>
      <c r="U162" s="28">
        <f t="shared" si="33"/>
        <v>1.0017400110253416</v>
      </c>
      <c r="V162" s="28">
        <f t="shared" si="37"/>
        <v>5.2498536161336595E-2</v>
      </c>
      <c r="W162" s="27">
        <f t="shared" si="34"/>
        <v>0.97391801436787961</v>
      </c>
      <c r="X162" s="27">
        <f t="shared" si="35"/>
        <v>7.5502050508361438E-4</v>
      </c>
      <c r="Y162" s="27">
        <f t="shared" si="36"/>
        <v>1.1477601033353692E-2</v>
      </c>
    </row>
    <row r="163" spans="1:25" ht="11.25" customHeight="1" x14ac:dyDescent="0.2">
      <c r="A163" s="26" t="s">
        <v>520</v>
      </c>
      <c r="B163" s="26" t="s">
        <v>521</v>
      </c>
      <c r="C163" s="26" t="s">
        <v>2572</v>
      </c>
      <c r="D163" s="26" t="s">
        <v>2574</v>
      </c>
      <c r="E163" s="26" t="s">
        <v>2575</v>
      </c>
      <c r="F163" s="27">
        <v>1.1393630708421207E-2</v>
      </c>
      <c r="G163" s="27">
        <v>1.1766400607636047E-2</v>
      </c>
      <c r="H163" s="27">
        <v>1.1583681615063124E-2</v>
      </c>
      <c r="I163" s="27">
        <v>1.1476533059266873E-2</v>
      </c>
      <c r="J163" s="27">
        <v>1.2458993508759685E-2</v>
      </c>
      <c r="K163" s="27">
        <v>1.1904145413117217E-2</v>
      </c>
      <c r="L163" s="27">
        <v>1.1917462099943852E-2</v>
      </c>
      <c r="M163" s="27">
        <v>1.1744097584053087E-2</v>
      </c>
      <c r="N163" s="27">
        <v>1.1835630723107504E-2</v>
      </c>
      <c r="O163" s="27">
        <v>1.1317062852005604E-2</v>
      </c>
      <c r="P163" s="28">
        <f t="shared" si="38"/>
        <v>1.0448070257638489</v>
      </c>
      <c r="Q163" s="28">
        <f t="shared" si="38"/>
        <v>1.0128383774567196</v>
      </c>
      <c r="R163" s="28">
        <f t="shared" si="38"/>
        <v>1.0138484442443034</v>
      </c>
      <c r="S163" s="28">
        <f t="shared" si="38"/>
        <v>1.0312897337537552</v>
      </c>
      <c r="T163" s="28">
        <f t="shared" si="38"/>
        <v>0.90834487104024808</v>
      </c>
      <c r="U163" s="28">
        <f t="shared" si="33"/>
        <v>1.0022256904517752</v>
      </c>
      <c r="V163" s="28">
        <f t="shared" si="37"/>
        <v>5.4127660476379895E-2</v>
      </c>
      <c r="W163" s="27">
        <f t="shared" si="34"/>
        <v>0.9800990689055733</v>
      </c>
      <c r="X163" s="27">
        <f t="shared" si="35"/>
        <v>9.6553099321064289E-4</v>
      </c>
      <c r="Y163" s="27">
        <f t="shared" si="36"/>
        <v>8.7300233845999161E-3</v>
      </c>
    </row>
    <row r="164" spans="1:25" ht="11.25" customHeight="1" x14ac:dyDescent="0.2">
      <c r="A164" s="26" t="s">
        <v>304</v>
      </c>
      <c r="B164" s="26" t="s">
        <v>305</v>
      </c>
      <c r="C164" s="26" t="s">
        <v>1913</v>
      </c>
      <c r="D164" s="26" t="s">
        <v>1914</v>
      </c>
      <c r="E164" s="26" t="s">
        <v>1915</v>
      </c>
      <c r="F164" s="27">
        <v>2.9953121694299995E-3</v>
      </c>
      <c r="G164" s="27">
        <v>2.9038049659106E-3</v>
      </c>
      <c r="H164" s="27">
        <v>2.3788096478624923E-3</v>
      </c>
      <c r="I164" s="27">
        <v>2.3273001360650759E-3</v>
      </c>
      <c r="J164" s="27">
        <v>3.0090216481638466E-3</v>
      </c>
      <c r="K164" s="27">
        <v>2.3543865871932679E-3</v>
      </c>
      <c r="L164" s="27">
        <v>3.1268764090770047E-3</v>
      </c>
      <c r="M164" s="27">
        <v>2.9628810701749536E-3</v>
      </c>
      <c r="N164" s="27">
        <v>2.59803545811934E-3</v>
      </c>
      <c r="O164" s="27">
        <v>2.36937445759233E-3</v>
      </c>
      <c r="P164" s="28">
        <f t="shared" si="38"/>
        <v>0.78602377782924104</v>
      </c>
      <c r="Q164" s="28">
        <f t="shared" si="38"/>
        <v>1.0768203945461785</v>
      </c>
      <c r="R164" s="28">
        <f t="shared" si="38"/>
        <v>1.2455309624447193</v>
      </c>
      <c r="S164" s="28">
        <f t="shared" si="38"/>
        <v>1.1163302136492006</v>
      </c>
      <c r="T164" s="28">
        <f t="shared" si="38"/>
        <v>0.78742353317336899</v>
      </c>
      <c r="U164" s="28">
        <f t="shared" si="33"/>
        <v>1.0024257763285416</v>
      </c>
      <c r="V164" s="28">
        <f t="shared" si="37"/>
        <v>0.20655792232078213</v>
      </c>
      <c r="W164" s="27">
        <f t="shared" si="34"/>
        <v>0.88026634511044666</v>
      </c>
      <c r="X164" s="27">
        <f t="shared" si="35"/>
        <v>1.0522255572432827E-3</v>
      </c>
      <c r="Y164" s="27">
        <f t="shared" si="36"/>
        <v>5.5385902042648323E-2</v>
      </c>
    </row>
    <row r="165" spans="1:25" ht="11.25" customHeight="1" x14ac:dyDescent="0.2">
      <c r="A165" s="26" t="s">
        <v>668</v>
      </c>
      <c r="B165" s="26" t="s">
        <v>669</v>
      </c>
      <c r="C165" s="26" t="s">
        <v>3040</v>
      </c>
      <c r="D165" s="26" t="s">
        <v>3042</v>
      </c>
      <c r="E165" s="26" t="s">
        <v>3043</v>
      </c>
      <c r="F165" s="27">
        <v>1.5390691211825952E-2</v>
      </c>
      <c r="G165" s="27">
        <v>1.5923996574096887E-2</v>
      </c>
      <c r="H165" s="27">
        <v>1.2572125661350448E-2</v>
      </c>
      <c r="I165" s="27">
        <v>1.3896344009065427E-2</v>
      </c>
      <c r="J165" s="27">
        <v>1.3862349203425729E-2</v>
      </c>
      <c r="K165" s="27">
        <v>1.4395671816609962E-2</v>
      </c>
      <c r="L165" s="27">
        <v>1.4331936962734057E-2</v>
      </c>
      <c r="M165" s="27">
        <v>1.4553554539833827E-2</v>
      </c>
      <c r="N165" s="27">
        <v>1.4195679224419916E-2</v>
      </c>
      <c r="O165" s="27">
        <v>1.3836854028732385E-2</v>
      </c>
      <c r="P165" s="28">
        <f t="shared" si="38"/>
        <v>0.93534927174346572</v>
      </c>
      <c r="Q165" s="28">
        <f t="shared" si="38"/>
        <v>0.90002135431549968</v>
      </c>
      <c r="R165" s="28">
        <f t="shared" si="38"/>
        <v>1.1576049215428015</v>
      </c>
      <c r="S165" s="28">
        <f t="shared" si="38"/>
        <v>1.0215405732010674</v>
      </c>
      <c r="T165" s="28">
        <f t="shared" si="38"/>
        <v>0.99816083303636272</v>
      </c>
      <c r="U165" s="28">
        <f t="shared" si="33"/>
        <v>1.0025353907678396</v>
      </c>
      <c r="V165" s="28">
        <f t="shared" si="37"/>
        <v>9.9310114475744823E-2</v>
      </c>
      <c r="W165" s="27">
        <f t="shared" si="34"/>
        <v>0.91902375936357728</v>
      </c>
      <c r="X165" s="27">
        <f t="shared" si="35"/>
        <v>1.0997127075709097E-3</v>
      </c>
      <c r="Y165" s="27">
        <f t="shared" si="36"/>
        <v>3.6673260728021483E-2</v>
      </c>
    </row>
    <row r="166" spans="1:25" ht="11.25" customHeight="1" x14ac:dyDescent="0.2">
      <c r="A166" s="26" t="s">
        <v>508</v>
      </c>
      <c r="B166" s="26" t="s">
        <v>509</v>
      </c>
      <c r="C166" s="26" t="s">
        <v>2548</v>
      </c>
      <c r="D166" s="26" t="s">
        <v>2550</v>
      </c>
      <c r="E166" s="26" t="s">
        <v>2551</v>
      </c>
      <c r="F166" s="27">
        <v>1.022595814069181E-3</v>
      </c>
      <c r="G166" s="27">
        <v>9.8738414844630278E-4</v>
      </c>
      <c r="H166" s="27">
        <v>9.8734467453890783E-4</v>
      </c>
      <c r="I166" s="27">
        <v>9.9133918787183803E-4</v>
      </c>
      <c r="J166" s="27">
        <v>1.1722490979045907E-3</v>
      </c>
      <c r="K166" s="27">
        <v>1.0304744950939877E-3</v>
      </c>
      <c r="L166" s="27">
        <v>1.0795011644395931E-3</v>
      </c>
      <c r="M166" s="27">
        <v>1.0716094601034435E-3</v>
      </c>
      <c r="N166" s="27">
        <v>1.0160131146723513E-3</v>
      </c>
      <c r="O166" s="27">
        <v>9.4062220113774395E-4</v>
      </c>
      <c r="P166" s="28">
        <f t="shared" si="38"/>
        <v>1.0077045895518144</v>
      </c>
      <c r="Q166" s="28">
        <f t="shared" si="38"/>
        <v>1.0932939992385344</v>
      </c>
      <c r="R166" s="28">
        <f t="shared" si="38"/>
        <v>1.0853448524487028</v>
      </c>
      <c r="S166" s="28">
        <f t="shared" si="38"/>
        <v>1.024889489997346</v>
      </c>
      <c r="T166" s="28">
        <f t="shared" si="38"/>
        <v>0.8024081253882962</v>
      </c>
      <c r="U166" s="28">
        <f t="shared" si="33"/>
        <v>1.0027282113249387</v>
      </c>
      <c r="V166" s="28">
        <f t="shared" si="37"/>
        <v>0.11797425012826036</v>
      </c>
      <c r="W166" s="27">
        <f t="shared" si="34"/>
        <v>0.94245446715871306</v>
      </c>
      <c r="X166" s="27">
        <f t="shared" si="35"/>
        <v>1.1832338008739163E-3</v>
      </c>
      <c r="Y166" s="27">
        <f t="shared" si="36"/>
        <v>2.5739622702430142E-2</v>
      </c>
    </row>
    <row r="167" spans="1:25" ht="11.25" customHeight="1" x14ac:dyDescent="0.2">
      <c r="A167" s="26" t="s">
        <v>718</v>
      </c>
      <c r="B167" s="26" t="s">
        <v>719</v>
      </c>
      <c r="C167" s="26" t="s">
        <v>3182</v>
      </c>
      <c r="D167" s="26" t="s">
        <v>3184</v>
      </c>
      <c r="E167" s="26" t="s">
        <v>3185</v>
      </c>
      <c r="F167" s="27">
        <v>9.8506590181475697E-3</v>
      </c>
      <c r="G167" s="27">
        <v>9.8159251892610388E-3</v>
      </c>
      <c r="H167" s="27">
        <v>8.8433653556353551E-3</v>
      </c>
      <c r="I167" s="27">
        <v>8.9181402099484837E-3</v>
      </c>
      <c r="J167" s="27">
        <v>8.8212583623946995E-3</v>
      </c>
      <c r="K167" s="27">
        <v>9.0666906130268191E-3</v>
      </c>
      <c r="L167" s="27">
        <v>8.6175799626339328E-3</v>
      </c>
      <c r="M167" s="27">
        <v>9.7804703567915575E-3</v>
      </c>
      <c r="N167" s="27">
        <v>9.3263848813284617E-3</v>
      </c>
      <c r="O167" s="27">
        <v>9.3832235106567768E-3</v>
      </c>
      <c r="P167" s="28">
        <f t="shared" si="38"/>
        <v>0.92041462366360771</v>
      </c>
      <c r="Q167" s="28">
        <f t="shared" si="38"/>
        <v>0.8779182600191231</v>
      </c>
      <c r="R167" s="28">
        <f t="shared" si="38"/>
        <v>1.1059670118185314</v>
      </c>
      <c r="S167" s="28">
        <f t="shared" si="38"/>
        <v>1.04577688416746</v>
      </c>
      <c r="T167" s="28">
        <f t="shared" si="38"/>
        <v>1.0637057804199175</v>
      </c>
      <c r="U167" s="28">
        <f t="shared" si="33"/>
        <v>1.002756512017728</v>
      </c>
      <c r="V167" s="28">
        <f t="shared" si="37"/>
        <v>9.821245942799825E-2</v>
      </c>
      <c r="W167" s="27">
        <f t="shared" si="34"/>
        <v>0.97276328584185645</v>
      </c>
      <c r="X167" s="27">
        <f t="shared" si="35"/>
        <v>1.1954910218541302E-3</v>
      </c>
      <c r="Y167" s="27">
        <f t="shared" si="36"/>
        <v>1.1992828960711388E-2</v>
      </c>
    </row>
    <row r="168" spans="1:25" ht="11.25" customHeight="1" x14ac:dyDescent="0.2">
      <c r="A168" s="26" t="s">
        <v>236</v>
      </c>
      <c r="B168" s="26" t="s">
        <v>237</v>
      </c>
      <c r="C168" s="26" t="s">
        <v>1603</v>
      </c>
      <c r="D168" s="26" t="s">
        <v>1605</v>
      </c>
      <c r="E168" s="26" t="s">
        <v>1606</v>
      </c>
      <c r="F168" s="27">
        <v>4.529580936729663E-2</v>
      </c>
      <c r="G168" s="27">
        <v>4.7944479762661585E-2</v>
      </c>
      <c r="H168" s="27">
        <v>4.0327012915636166E-2</v>
      </c>
      <c r="I168" s="27">
        <v>4.140337019483939E-2</v>
      </c>
      <c r="J168" s="27">
        <v>4.0047604879500147E-2</v>
      </c>
      <c r="K168" s="27">
        <v>4.2308932602386322E-2</v>
      </c>
      <c r="L168" s="27">
        <v>4.2487511926811473E-2</v>
      </c>
      <c r="M168" s="27">
        <v>4.3016934978047247E-2</v>
      </c>
      <c r="N168" s="27">
        <v>4.3700340522133937E-2</v>
      </c>
      <c r="O168" s="27">
        <v>4.2917310870608308E-2</v>
      </c>
      <c r="P168" s="28">
        <f t="shared" si="38"/>
        <v>0.9340584304236581</v>
      </c>
      <c r="Q168" s="28">
        <f t="shared" si="38"/>
        <v>0.88618151948120805</v>
      </c>
      <c r="R168" s="28">
        <f t="shared" si="38"/>
        <v>1.0667027351626162</v>
      </c>
      <c r="S168" s="28">
        <f t="shared" si="38"/>
        <v>1.0554778588430187</v>
      </c>
      <c r="T168" s="28">
        <f t="shared" si="38"/>
        <v>1.071657368767567</v>
      </c>
      <c r="U168" s="28">
        <f t="shared" si="33"/>
        <v>1.0028155825356135</v>
      </c>
      <c r="V168" s="28">
        <f t="shared" si="37"/>
        <v>8.6494401234118917E-2</v>
      </c>
      <c r="W168" s="27">
        <f t="shared" si="34"/>
        <v>0.9489267022002954</v>
      </c>
      <c r="X168" s="27">
        <f t="shared" si="35"/>
        <v>1.2210737471403019E-3</v>
      </c>
      <c r="Y168" s="27">
        <f t="shared" si="36"/>
        <v>2.2767332419224615E-2</v>
      </c>
    </row>
    <row r="169" spans="1:25" ht="11.25" customHeight="1" x14ac:dyDescent="0.2">
      <c r="A169" s="26" t="s">
        <v>684</v>
      </c>
      <c r="B169" s="26" t="s">
        <v>685</v>
      </c>
      <c r="C169" s="26" t="s">
        <v>3113</v>
      </c>
      <c r="D169" s="26" t="s">
        <v>3115</v>
      </c>
      <c r="E169" s="26" t="s">
        <v>3116</v>
      </c>
      <c r="F169" s="27">
        <v>4.7953416680938518E-3</v>
      </c>
      <c r="G169" s="27">
        <v>3.6021285304952931E-3</v>
      </c>
      <c r="H169" s="27">
        <v>3.6561552204079938E-3</v>
      </c>
      <c r="I169" s="27">
        <v>4.4412861964825013E-3</v>
      </c>
      <c r="J169" s="27">
        <v>6.8331762488218666E-3</v>
      </c>
      <c r="K169" s="27">
        <v>4.0204113190041753E-3</v>
      </c>
      <c r="L169" s="27">
        <v>4.3609671848013811E-3</v>
      </c>
      <c r="M169" s="27">
        <v>4.6075455333911535E-3</v>
      </c>
      <c r="N169" s="27">
        <v>4.2839657282741743E-3</v>
      </c>
      <c r="O169" s="27">
        <v>5.0631502809770209E-3</v>
      </c>
      <c r="P169" s="28">
        <f t="shared" si="38"/>
        <v>0.83839934613090639</v>
      </c>
      <c r="Q169" s="28">
        <f t="shared" si="38"/>
        <v>1.2106639582352015</v>
      </c>
      <c r="R169" s="28">
        <f t="shared" si="38"/>
        <v>1.2602160618544507</v>
      </c>
      <c r="S169" s="28">
        <f t="shared" si="38"/>
        <v>0.96457772337821313</v>
      </c>
      <c r="T169" s="28">
        <f t="shared" si="38"/>
        <v>0.74096585491263711</v>
      </c>
      <c r="U169" s="28">
        <f t="shared" si="33"/>
        <v>1.0029645889022816</v>
      </c>
      <c r="V169" s="28">
        <f t="shared" si="37"/>
        <v>0.2272201330993229</v>
      </c>
      <c r="W169" s="27">
        <f t="shared" si="34"/>
        <v>0.71290091573754499</v>
      </c>
      <c r="X169" s="27">
        <f t="shared" si="35"/>
        <v>1.2855999039474409E-3</v>
      </c>
      <c r="Y169" s="27">
        <f t="shared" si="36"/>
        <v>0.14697082742544873</v>
      </c>
    </row>
    <row r="170" spans="1:25" ht="11.25" customHeight="1" x14ac:dyDescent="0.2">
      <c r="A170" s="26" t="s">
        <v>478</v>
      </c>
      <c r="B170" s="26" t="s">
        <v>479</v>
      </c>
      <c r="C170" s="26" t="s">
        <v>2441</v>
      </c>
      <c r="D170" s="26" t="s">
        <v>2443</v>
      </c>
      <c r="E170" s="26" t="s">
        <v>2444</v>
      </c>
      <c r="F170" s="27">
        <v>1.6384575045730637E-3</v>
      </c>
      <c r="G170" s="27">
        <v>1.4555204992980774E-3</v>
      </c>
      <c r="H170" s="27">
        <v>1.4646651090921554E-3</v>
      </c>
      <c r="I170" s="27">
        <v>1.3125781614642157E-3</v>
      </c>
      <c r="J170" s="27">
        <v>1.4229817085910741E-3</v>
      </c>
      <c r="K170" s="27">
        <v>1.4595002471111528E-3</v>
      </c>
      <c r="L170" s="27">
        <v>1.6773651305121236E-3</v>
      </c>
      <c r="M170" s="27">
        <v>1.3363106939490743E-3</v>
      </c>
      <c r="N170" s="27">
        <v>1.3094426037809394E-3</v>
      </c>
      <c r="O170" s="27">
        <v>1.5124243116527729E-3</v>
      </c>
      <c r="P170" s="28">
        <f t="shared" si="38"/>
        <v>0.89077699179720737</v>
      </c>
      <c r="Q170" s="28">
        <f t="shared" si="38"/>
        <v>1.1524160129115533</v>
      </c>
      <c r="R170" s="28">
        <f t="shared" si="38"/>
        <v>0.91236603210774969</v>
      </c>
      <c r="S170" s="28">
        <f t="shared" si="38"/>
        <v>0.99761114592994715</v>
      </c>
      <c r="T170" s="28">
        <f t="shared" si="38"/>
        <v>1.0628557644288048</v>
      </c>
      <c r="U170" s="28">
        <f t="shared" si="33"/>
        <v>1.0032051894350524</v>
      </c>
      <c r="V170" s="28">
        <f t="shared" si="37"/>
        <v>0.10810319883147143</v>
      </c>
      <c r="W170" s="27">
        <f t="shared" si="34"/>
        <v>0.99826700333105078</v>
      </c>
      <c r="X170" s="27">
        <f t="shared" si="35"/>
        <v>1.3897700348652188E-3</v>
      </c>
      <c r="Y170" s="27">
        <f t="shared" si="36"/>
        <v>7.5328379832822405E-4</v>
      </c>
    </row>
    <row r="171" spans="1:25" ht="11.25" customHeight="1" x14ac:dyDescent="0.2">
      <c r="A171" s="26" t="s">
        <v>848</v>
      </c>
      <c r="B171" s="26" t="s">
        <v>849</v>
      </c>
      <c r="C171" s="26" t="s">
        <v>3501</v>
      </c>
      <c r="D171" s="26" t="s">
        <v>3503</v>
      </c>
      <c r="E171" s="26" t="s">
        <v>3504</v>
      </c>
      <c r="F171" s="27">
        <v>3.4843413105888239E-3</v>
      </c>
      <c r="G171" s="27">
        <v>3.4535456466536639E-3</v>
      </c>
      <c r="H171" s="27">
        <v>3.0792028330259439E-3</v>
      </c>
      <c r="I171" s="27">
        <v>3.0399326305613305E-3</v>
      </c>
      <c r="J171" s="27">
        <v>3.7513946987647799E-3</v>
      </c>
      <c r="K171" s="27">
        <v>3.3741793030839197E-3</v>
      </c>
      <c r="L171" s="27">
        <v>3.4098597613482595E-3</v>
      </c>
      <c r="M171" s="27">
        <v>3.395336791511468E-3</v>
      </c>
      <c r="N171" s="27">
        <v>3.3239560264160732E-3</v>
      </c>
      <c r="O171" s="27">
        <v>3.2445044633701826E-3</v>
      </c>
      <c r="P171" s="28">
        <f t="shared" si="38"/>
        <v>0.96838369215721642</v>
      </c>
      <c r="Q171" s="28">
        <f t="shared" si="38"/>
        <v>0.98735042481696045</v>
      </c>
      <c r="R171" s="28">
        <f t="shared" si="38"/>
        <v>1.1026674680520667</v>
      </c>
      <c r="S171" s="28">
        <f t="shared" si="38"/>
        <v>1.093430819156771</v>
      </c>
      <c r="T171" s="28">
        <f t="shared" si="38"/>
        <v>0.86487952452417205</v>
      </c>
      <c r="U171" s="28">
        <f t="shared" si="33"/>
        <v>1.0033423857414374</v>
      </c>
      <c r="V171" s="28">
        <f t="shared" si="37"/>
        <v>9.827412530651114E-2</v>
      </c>
      <c r="W171" s="27">
        <f t="shared" si="34"/>
        <v>0.93955885445379284</v>
      </c>
      <c r="X171" s="27">
        <f t="shared" si="35"/>
        <v>1.4491592062264964E-3</v>
      </c>
      <c r="Y171" s="27">
        <f t="shared" si="36"/>
        <v>2.7076010279847323E-2</v>
      </c>
    </row>
    <row r="172" spans="1:25" ht="11.25" customHeight="1" x14ac:dyDescent="0.2">
      <c r="A172" s="26" t="s">
        <v>350</v>
      </c>
      <c r="B172" s="26" t="s">
        <v>351</v>
      </c>
      <c r="C172" s="26" t="s">
        <v>2040</v>
      </c>
      <c r="D172" s="26" t="s">
        <v>2042</v>
      </c>
      <c r="E172" s="26" t="s">
        <v>2043</v>
      </c>
      <c r="F172" s="27">
        <v>2.2743196592191345E-3</v>
      </c>
      <c r="G172" s="27">
        <v>2.0475023708545577E-3</v>
      </c>
      <c r="H172" s="27">
        <v>2.2044174181163334E-3</v>
      </c>
      <c r="I172" s="27">
        <v>2.4487385069039769E-3</v>
      </c>
      <c r="J172" s="27">
        <v>2.4234154671666968E-3</v>
      </c>
      <c r="K172" s="27">
        <v>2.2637771272735526E-3</v>
      </c>
      <c r="L172" s="27">
        <v>2.2238730367801661E-3</v>
      </c>
      <c r="M172" s="27">
        <v>2.3523816427597744E-3</v>
      </c>
      <c r="N172" s="27">
        <v>2.4686189837518518E-3</v>
      </c>
      <c r="O172" s="27">
        <v>2.086379011490975E-3</v>
      </c>
      <c r="P172" s="28">
        <f t="shared" si="38"/>
        <v>0.99536453378361001</v>
      </c>
      <c r="Q172" s="28">
        <f t="shared" si="38"/>
        <v>1.0861394196344678</v>
      </c>
      <c r="R172" s="28">
        <f t="shared" si="38"/>
        <v>1.0671216909408545</v>
      </c>
      <c r="S172" s="28">
        <f t="shared" si="38"/>
        <v>1.0081186606049701</v>
      </c>
      <c r="T172" s="28">
        <f t="shared" si="38"/>
        <v>0.86092502080554789</v>
      </c>
      <c r="U172" s="28">
        <f t="shared" si="33"/>
        <v>1.0035338651538901</v>
      </c>
      <c r="V172" s="28">
        <f t="shared" si="37"/>
        <v>8.8447908440635853E-2</v>
      </c>
      <c r="W172" s="27">
        <f t="shared" si="34"/>
        <v>0.99448020361869105</v>
      </c>
      <c r="X172" s="27">
        <f t="shared" si="35"/>
        <v>1.5320327291370559E-3</v>
      </c>
      <c r="Y172" s="27">
        <f t="shared" si="36"/>
        <v>2.4038576322909116E-3</v>
      </c>
    </row>
    <row r="173" spans="1:25" ht="11.25" customHeight="1" x14ac:dyDescent="0.2">
      <c r="A173" s="26" t="s">
        <v>61</v>
      </c>
      <c r="B173" s="26" t="s">
        <v>62</v>
      </c>
      <c r="C173" s="26" t="s">
        <v>983</v>
      </c>
      <c r="D173" s="26" t="s">
        <v>985</v>
      </c>
      <c r="E173" s="26" t="s">
        <v>986</v>
      </c>
      <c r="F173" s="27">
        <v>7.0306478835343482E-3</v>
      </c>
      <c r="G173" s="27">
        <v>6.922463795951293E-3</v>
      </c>
      <c r="H173" s="27">
        <v>8.7330261814492945E-3</v>
      </c>
      <c r="I173" s="27">
        <v>7.8290204311380878E-3</v>
      </c>
      <c r="J173" s="27">
        <v>7.8128803350539441E-3</v>
      </c>
      <c r="K173" s="27">
        <v>7.9247481976761104E-3</v>
      </c>
      <c r="L173" s="27">
        <v>6.6515424879649253E-3</v>
      </c>
      <c r="M173" s="27">
        <v>7.454251548610299E-3</v>
      </c>
      <c r="N173" s="27">
        <v>8.3340562968787536E-3</v>
      </c>
      <c r="O173" s="27">
        <v>7.9151969426285995E-3</v>
      </c>
      <c r="P173" s="28">
        <f t="shared" si="38"/>
        <v>1.1271718238422563</v>
      </c>
      <c r="Q173" s="28">
        <f t="shared" si="38"/>
        <v>0.96086345613756474</v>
      </c>
      <c r="R173" s="28">
        <f t="shared" si="38"/>
        <v>0.85357027377802097</v>
      </c>
      <c r="S173" s="28">
        <f t="shared" si="38"/>
        <v>1.0645081808360091</v>
      </c>
      <c r="T173" s="28">
        <f t="shared" si="38"/>
        <v>1.0130958882239105</v>
      </c>
      <c r="U173" s="28">
        <f t="shared" si="33"/>
        <v>1.0038419245635524</v>
      </c>
      <c r="V173" s="28">
        <f t="shared" si="37"/>
        <v>0.10416934809204938</v>
      </c>
      <c r="W173" s="27">
        <f t="shared" si="34"/>
        <v>0.98056900267914626</v>
      </c>
      <c r="X173" s="27">
        <f t="shared" si="35"/>
        <v>1.6653296468844014E-3</v>
      </c>
      <c r="Y173" s="27">
        <f t="shared" si="36"/>
        <v>8.5218396011348795E-3</v>
      </c>
    </row>
    <row r="174" spans="1:25" ht="11.25" customHeight="1" x14ac:dyDescent="0.2">
      <c r="A174" s="26" t="s">
        <v>134</v>
      </c>
      <c r="B174" s="26" t="s">
        <v>135</v>
      </c>
      <c r="C174" s="26" t="s">
        <v>1276</v>
      </c>
      <c r="D174" s="26" t="s">
        <v>1270</v>
      </c>
      <c r="E174" s="26" t="s">
        <v>1278</v>
      </c>
      <c r="F174" s="27">
        <v>1.5417756670522736E-2</v>
      </c>
      <c r="G174" s="27">
        <v>1.6262726578980053E-2</v>
      </c>
      <c r="H174" s="27">
        <v>1.4867269385121671E-2</v>
      </c>
      <c r="I174" s="27">
        <v>1.5169653093152439E-2</v>
      </c>
      <c r="J174" s="27">
        <v>1.454857715567362E-2</v>
      </c>
      <c r="K174" s="27">
        <v>1.5128708418173417E-2</v>
      </c>
      <c r="L174" s="27">
        <v>1.6006442418237978E-2</v>
      </c>
      <c r="M174" s="27">
        <v>1.5374463743143139E-2</v>
      </c>
      <c r="N174" s="27">
        <v>1.4677819677485321E-2</v>
      </c>
      <c r="O174" s="27">
        <v>1.5319879036383825E-2</v>
      </c>
      <c r="P174" s="28">
        <f t="shared" si="38"/>
        <v>0.98125224969324165</v>
      </c>
      <c r="Q174" s="28">
        <f t="shared" si="38"/>
        <v>0.98424100906465906</v>
      </c>
      <c r="R174" s="28">
        <f t="shared" si="38"/>
        <v>1.0341148293531992</v>
      </c>
      <c r="S174" s="28">
        <f t="shared" si="38"/>
        <v>0.96757780730733189</v>
      </c>
      <c r="T174" s="28">
        <f t="shared" si="38"/>
        <v>1.0530156229339178</v>
      </c>
      <c r="U174" s="28">
        <f t="shared" si="33"/>
        <v>1.0040403036704699</v>
      </c>
      <c r="V174" s="28">
        <f t="shared" si="37"/>
        <v>3.7228618373458373E-2</v>
      </c>
      <c r="W174" s="27">
        <f t="shared" si="34"/>
        <v>0.85526456659057659</v>
      </c>
      <c r="X174" s="27">
        <f t="shared" si="35"/>
        <v>1.7511463850656028E-3</v>
      </c>
      <c r="Y174" s="27">
        <f t="shared" si="36"/>
        <v>6.7899520316200709E-2</v>
      </c>
    </row>
    <row r="175" spans="1:25" ht="11.25" customHeight="1" x14ac:dyDescent="0.2">
      <c r="A175" s="26" t="s">
        <v>412</v>
      </c>
      <c r="B175" s="26" t="s">
        <v>413</v>
      </c>
      <c r="C175" s="26" t="s">
        <v>2273</v>
      </c>
      <c r="D175" s="26" t="s">
        <v>2275</v>
      </c>
      <c r="E175" s="26" t="s">
        <v>2276</v>
      </c>
      <c r="F175" s="27">
        <v>6.542724869656652E-3</v>
      </c>
      <c r="G175" s="27">
        <v>6.4934077464681647E-3</v>
      </c>
      <c r="H175" s="27">
        <v>6.4846689616523895E-3</v>
      </c>
      <c r="I175" s="27">
        <v>6.5737786400295022E-3</v>
      </c>
      <c r="J175" s="27">
        <v>7.4838709677419353E-3</v>
      </c>
      <c r="K175" s="27">
        <v>5.5491403643828591E-3</v>
      </c>
      <c r="L175" s="27">
        <v>7.1761989401817319E-3</v>
      </c>
      <c r="M175" s="27">
        <v>7.9838933629547346E-3</v>
      </c>
      <c r="N175" s="27">
        <v>6.4841147314536442E-3</v>
      </c>
      <c r="O175" s="27">
        <v>6.3658520941568862E-3</v>
      </c>
      <c r="P175" s="28">
        <f t="shared" si="38"/>
        <v>0.84813903609461516</v>
      </c>
      <c r="Q175" s="28">
        <f t="shared" si="38"/>
        <v>1.1051514428744975</v>
      </c>
      <c r="R175" s="28">
        <f t="shared" si="38"/>
        <v>1.2311952098354024</v>
      </c>
      <c r="S175" s="28">
        <f t="shared" si="38"/>
        <v>0.98636036996593246</v>
      </c>
      <c r="T175" s="28">
        <f t="shared" si="38"/>
        <v>0.85060954706406666</v>
      </c>
      <c r="U175" s="28">
        <f t="shared" si="33"/>
        <v>1.0042911211669028</v>
      </c>
      <c r="V175" s="28">
        <f t="shared" si="37"/>
        <v>0.16581712945231383</v>
      </c>
      <c r="W175" s="27">
        <f t="shared" si="34"/>
        <v>0.99420074968949623</v>
      </c>
      <c r="X175" s="27">
        <f t="shared" si="35"/>
        <v>1.8596231572604338E-3</v>
      </c>
      <c r="Y175" s="27">
        <f t="shared" si="36"/>
        <v>2.5259137117162674E-3</v>
      </c>
    </row>
    <row r="176" spans="1:25" ht="11.25" customHeight="1" x14ac:dyDescent="0.2">
      <c r="A176" s="26" t="s">
        <v>402</v>
      </c>
      <c r="B176" s="26" t="s">
        <v>403</v>
      </c>
      <c r="C176" s="26" t="s">
        <v>2230</v>
      </c>
      <c r="D176" s="26" t="s">
        <v>2232</v>
      </c>
      <c r="E176" s="26" t="s">
        <v>2233</v>
      </c>
      <c r="F176" s="27">
        <v>2.5756968690973615E-3</v>
      </c>
      <c r="G176" s="27">
        <v>4.0038346585462136E-3</v>
      </c>
      <c r="H176" s="27">
        <v>2.6719229084537885E-3</v>
      </c>
      <c r="I176" s="27">
        <v>2.8846153846153848E-3</v>
      </c>
      <c r="J176" s="27">
        <v>2.8788063090459388E-3</v>
      </c>
      <c r="K176" s="27">
        <v>3.3187151831219623E-3</v>
      </c>
      <c r="L176" s="27">
        <v>2.5346790174662426E-3</v>
      </c>
      <c r="M176" s="27">
        <v>3.5119948130538149E-3</v>
      </c>
      <c r="N176" s="27">
        <v>2.8129395218002813E-3</v>
      </c>
      <c r="O176" s="27">
        <v>2.3365961477739188E-3</v>
      </c>
      <c r="P176" s="28">
        <f t="shared" si="38"/>
        <v>1.288472732540529</v>
      </c>
      <c r="Q176" s="28">
        <f t="shared" si="38"/>
        <v>0.63306285939054752</v>
      </c>
      <c r="R176" s="28">
        <f t="shared" si="38"/>
        <v>1.3144072390494854</v>
      </c>
      <c r="S176" s="28">
        <f t="shared" si="38"/>
        <v>0.97515236755743084</v>
      </c>
      <c r="T176" s="28">
        <f t="shared" si="38"/>
        <v>0.81165451820490375</v>
      </c>
      <c r="U176" s="28">
        <f t="shared" si="33"/>
        <v>1.0045499433485794</v>
      </c>
      <c r="V176" s="28">
        <f t="shared" si="37"/>
        <v>0.29694242285879718</v>
      </c>
      <c r="W176" s="27">
        <f t="shared" si="34"/>
        <v>0.82678626332183591</v>
      </c>
      <c r="X176" s="27">
        <f t="shared" si="35"/>
        <v>1.971533499899117E-3</v>
      </c>
      <c r="Y176" s="27">
        <f t="shared" si="36"/>
        <v>8.2606747590329058E-2</v>
      </c>
    </row>
    <row r="177" spans="1:25" ht="11.25" customHeight="1" x14ac:dyDescent="0.2">
      <c r="A177" s="26" t="s">
        <v>624</v>
      </c>
      <c r="B177" s="26" t="s">
        <v>625</v>
      </c>
      <c r="C177" s="26" t="s">
        <v>2931</v>
      </c>
      <c r="D177" s="26" t="s">
        <v>2933</v>
      </c>
      <c r="E177" s="26" t="s">
        <v>2934</v>
      </c>
      <c r="F177" s="27">
        <v>2.7663204536387986E-2</v>
      </c>
      <c r="G177" s="27">
        <v>2.7528862474270232E-2</v>
      </c>
      <c r="H177" s="27">
        <v>2.706635784468921E-2</v>
      </c>
      <c r="I177" s="27">
        <v>2.6359242779882743E-2</v>
      </c>
      <c r="J177" s="27">
        <v>2.6728865334363843E-2</v>
      </c>
      <c r="K177" s="27">
        <v>2.7230231057004239E-2</v>
      </c>
      <c r="L177" s="27">
        <v>2.8750064059857531E-2</v>
      </c>
      <c r="M177" s="27">
        <v>2.8259347430331889E-2</v>
      </c>
      <c r="N177" s="27">
        <v>2.6723964511407544E-2</v>
      </c>
      <c r="O177" s="27">
        <v>2.5127390575626667E-2</v>
      </c>
      <c r="P177" s="28">
        <f t="shared" si="38"/>
        <v>0.98434839756853842</v>
      </c>
      <c r="Q177" s="28">
        <f t="shared" si="38"/>
        <v>1.044360771780116</v>
      </c>
      <c r="R177" s="28">
        <f t="shared" si="38"/>
        <v>1.0440764728113117</v>
      </c>
      <c r="S177" s="28">
        <f t="shared" si="38"/>
        <v>1.01383657848484</v>
      </c>
      <c r="T177" s="28">
        <f t="shared" si="38"/>
        <v>0.94008444658224055</v>
      </c>
      <c r="U177" s="28">
        <f t="shared" si="33"/>
        <v>1.0053413334454091</v>
      </c>
      <c r="V177" s="28">
        <f t="shared" si="37"/>
        <v>4.4142557180499434E-2</v>
      </c>
      <c r="W177" s="27">
        <f t="shared" si="34"/>
        <v>0.79395149251425456</v>
      </c>
      <c r="X177" s="27">
        <f t="shared" si="35"/>
        <v>2.3135384369981789E-3</v>
      </c>
      <c r="Y177" s="27">
        <f t="shared" si="36"/>
        <v>0.10020603054131758</v>
      </c>
    </row>
    <row r="178" spans="1:25" ht="11.25" customHeight="1" x14ac:dyDescent="0.2">
      <c r="A178" s="26" t="s">
        <v>892</v>
      </c>
      <c r="B178" s="26" t="s">
        <v>893</v>
      </c>
      <c r="C178" s="26" t="s">
        <v>3663</v>
      </c>
      <c r="D178" s="26" t="s">
        <v>3665</v>
      </c>
      <c r="E178" s="26" t="s">
        <v>3666</v>
      </c>
      <c r="F178" s="27">
        <v>2.9821860567407082E-2</v>
      </c>
      <c r="G178" s="27">
        <v>2.9105132224155533E-2</v>
      </c>
      <c r="H178" s="27">
        <v>2.9064349923262442E-2</v>
      </c>
      <c r="I178" s="27">
        <v>2.8472180986877267E-2</v>
      </c>
      <c r="J178" s="27">
        <v>3.0842421137378319E-2</v>
      </c>
      <c r="K178" s="27">
        <v>2.8382254933209703E-2</v>
      </c>
      <c r="L178" s="27">
        <v>2.8500690106575223E-2</v>
      </c>
      <c r="M178" s="27">
        <v>3.1087490713755068E-2</v>
      </c>
      <c r="N178" s="27">
        <v>2.8454369456575569E-2</v>
      </c>
      <c r="O178" s="27">
        <v>3.1692011660132968E-2</v>
      </c>
      <c r="P178" s="28">
        <f t="shared" si="38"/>
        <v>0.95172649838720147</v>
      </c>
      <c r="Q178" s="28">
        <f t="shared" si="38"/>
        <v>0.97923245588011243</v>
      </c>
      <c r="R178" s="28">
        <f t="shared" si="38"/>
        <v>1.0696090157128666</v>
      </c>
      <c r="S178" s="28">
        <f t="shared" si="38"/>
        <v>0.99937442339559768</v>
      </c>
      <c r="T178" s="28">
        <f t="shared" si="38"/>
        <v>1.0275461682781128</v>
      </c>
      <c r="U178" s="28">
        <f t="shared" si="33"/>
        <v>1.0054977123307782</v>
      </c>
      <c r="V178" s="28">
        <f t="shared" si="37"/>
        <v>4.5318581850551605E-2</v>
      </c>
      <c r="W178" s="27">
        <f t="shared" si="34"/>
        <v>0.79924514838557736</v>
      </c>
      <c r="X178" s="27">
        <f t="shared" si="35"/>
        <v>2.3810868439992864E-3</v>
      </c>
      <c r="Y178" s="27">
        <f t="shared" si="36"/>
        <v>9.7319991322482938E-2</v>
      </c>
    </row>
    <row r="179" spans="1:25" ht="11.25" customHeight="1" x14ac:dyDescent="0.2">
      <c r="A179" s="26" t="s">
        <v>356</v>
      </c>
      <c r="B179" s="26" t="s">
        <v>357</v>
      </c>
      <c r="C179" s="26" t="s">
        <v>2080</v>
      </c>
      <c r="D179" s="26" t="s">
        <v>2085</v>
      </c>
      <c r="E179" s="26" t="s">
        <v>2083</v>
      </c>
      <c r="F179" s="27">
        <v>1.7181111877799654E-3</v>
      </c>
      <c r="G179" s="27">
        <v>1.6784342714506685E-3</v>
      </c>
      <c r="H179" s="27">
        <v>1.617188685061678E-3</v>
      </c>
      <c r="I179" s="27">
        <v>1.5511200936921532E-3</v>
      </c>
      <c r="J179" s="27">
        <v>1.6523812494191842E-3</v>
      </c>
      <c r="K179" s="27">
        <v>1.6870628914064253E-3</v>
      </c>
      <c r="L179" s="27">
        <v>1.7462211933579512E-3</v>
      </c>
      <c r="M179" s="27">
        <v>1.6535800644387432E-3</v>
      </c>
      <c r="N179" s="27">
        <v>1.5816922860068881E-3</v>
      </c>
      <c r="O179" s="27">
        <v>1.5950533893060908E-3</v>
      </c>
      <c r="P179" s="28">
        <f t="shared" si="38"/>
        <v>0.98192882009361759</v>
      </c>
      <c r="Q179" s="28">
        <f t="shared" si="38"/>
        <v>1.0403869982044007</v>
      </c>
      <c r="R179" s="28">
        <f t="shared" si="38"/>
        <v>1.0225028654437298</v>
      </c>
      <c r="S179" s="28">
        <f t="shared" si="38"/>
        <v>1.0197097519650871</v>
      </c>
      <c r="T179" s="28">
        <f t="shared" si="38"/>
        <v>0.96530591222017059</v>
      </c>
      <c r="U179" s="28">
        <f t="shared" si="33"/>
        <v>1.0059668695854012</v>
      </c>
      <c r="V179" s="28">
        <f t="shared" si="37"/>
        <v>3.1137567769912403E-2</v>
      </c>
      <c r="W179" s="27">
        <f t="shared" si="34"/>
        <v>0.70859971113888554</v>
      </c>
      <c r="X179" s="27">
        <f t="shared" si="35"/>
        <v>2.5836779433944745E-3</v>
      </c>
      <c r="Y179" s="27">
        <f t="shared" si="36"/>
        <v>0.14959902904322206</v>
      </c>
    </row>
    <row r="180" spans="1:25" ht="11.25" customHeight="1" x14ac:dyDescent="0.2">
      <c r="A180" s="26" t="s">
        <v>142</v>
      </c>
      <c r="B180" s="26" t="s">
        <v>143</v>
      </c>
      <c r="C180" s="26" t="s">
        <v>1328</v>
      </c>
      <c r="D180" s="26" t="s">
        <v>1330</v>
      </c>
      <c r="E180" s="26" t="s">
        <v>1331</v>
      </c>
      <c r="F180" s="27">
        <v>7.0963792251717657E-3</v>
      </c>
      <c r="G180" s="27">
        <v>6.7572117750575927E-3</v>
      </c>
      <c r="H180" s="27">
        <v>7.1789505181142198E-3</v>
      </c>
      <c r="I180" s="27">
        <v>6.5769721753682489E-3</v>
      </c>
      <c r="J180" s="27">
        <v>6.9712871179497052E-3</v>
      </c>
      <c r="K180" s="27">
        <v>6.3854064359581721E-3</v>
      </c>
      <c r="L180" s="27">
        <v>8.1460288414112406E-3</v>
      </c>
      <c r="M180" s="27">
        <v>6.6181165416340946E-3</v>
      </c>
      <c r="N180" s="27">
        <v>6.3658366505833456E-3</v>
      </c>
      <c r="O180" s="27">
        <v>7.2133741779061835E-3</v>
      </c>
      <c r="P180" s="28">
        <f t="shared" si="38"/>
        <v>0.89981189467839007</v>
      </c>
      <c r="Q180" s="28">
        <f t="shared" si="38"/>
        <v>1.2055310848004037</v>
      </c>
      <c r="R180" s="28">
        <f t="shared" si="38"/>
        <v>0.92187799942832782</v>
      </c>
      <c r="S180" s="28">
        <f t="shared" si="38"/>
        <v>0.96789776219889789</v>
      </c>
      <c r="T180" s="28">
        <f t="shared" si="38"/>
        <v>1.0347263074752941</v>
      </c>
      <c r="U180" s="28">
        <f t="shared" si="33"/>
        <v>1.0059690097162628</v>
      </c>
      <c r="V180" s="28">
        <f t="shared" si="37"/>
        <v>0.12292482962996788</v>
      </c>
      <c r="W180" s="27">
        <f t="shared" si="34"/>
        <v>0.94125677091594695</v>
      </c>
      <c r="X180" s="27">
        <f t="shared" si="35"/>
        <v>2.5846018764415688E-3</v>
      </c>
      <c r="Y180" s="27">
        <f t="shared" si="36"/>
        <v>2.6291886689403233E-2</v>
      </c>
    </row>
    <row r="181" spans="1:25" ht="11.25" customHeight="1" x14ac:dyDescent="0.2">
      <c r="A181" s="26" t="s">
        <v>680</v>
      </c>
      <c r="B181" s="26" t="s">
        <v>681</v>
      </c>
      <c r="C181" s="26" t="s">
        <v>3105</v>
      </c>
      <c r="D181" s="26" t="s">
        <v>3107</v>
      </c>
      <c r="E181" s="26" t="s">
        <v>3108</v>
      </c>
      <c r="F181" s="27">
        <v>3.9581566299123549E-3</v>
      </c>
      <c r="G181" s="27">
        <v>4.1185748561422732E-3</v>
      </c>
      <c r="H181" s="27">
        <v>3.9088514956694687E-3</v>
      </c>
      <c r="I181" s="27">
        <v>3.9244112192271538E-3</v>
      </c>
      <c r="J181" s="27">
        <v>4.1162810062637042E-3</v>
      </c>
      <c r="K181" s="27">
        <v>3.6381691862033732E-3</v>
      </c>
      <c r="L181" s="27">
        <v>4.3968878586958474E-3</v>
      </c>
      <c r="M181" s="27">
        <v>4.1359224949691353E-3</v>
      </c>
      <c r="N181" s="27">
        <v>3.8200421412023745E-3</v>
      </c>
      <c r="O181" s="27">
        <v>4.1673331663943441E-3</v>
      </c>
      <c r="P181" s="28">
        <f t="shared" si="38"/>
        <v>0.91915745797152371</v>
      </c>
      <c r="Q181" s="28">
        <f t="shared" si="38"/>
        <v>1.0675750744553081</v>
      </c>
      <c r="R181" s="28">
        <f t="shared" si="38"/>
        <v>1.0580914878836492</v>
      </c>
      <c r="S181" s="28">
        <f t="shared" si="38"/>
        <v>0.97340516266148758</v>
      </c>
      <c r="T181" s="28">
        <f t="shared" si="38"/>
        <v>1.0124024963438973</v>
      </c>
      <c r="U181" s="28">
        <f t="shared" si="33"/>
        <v>1.0061263358631733</v>
      </c>
      <c r="V181" s="28">
        <f t="shared" si="37"/>
        <v>6.1542618539681217E-2</v>
      </c>
      <c r="W181" s="27">
        <f t="shared" si="34"/>
        <v>0.82181499957260995</v>
      </c>
      <c r="X181" s="27">
        <f t="shared" si="35"/>
        <v>2.6525170254445289E-3</v>
      </c>
      <c r="Y181" s="27">
        <f t="shared" si="36"/>
        <v>8.5225936361848956E-2</v>
      </c>
    </row>
    <row r="182" spans="1:25" ht="11.25" customHeight="1" x14ac:dyDescent="0.2">
      <c r="A182" s="26" t="s">
        <v>848</v>
      </c>
      <c r="B182" s="26" t="s">
        <v>849</v>
      </c>
      <c r="C182" s="26" t="s">
        <v>3501</v>
      </c>
      <c r="D182" s="26" t="s">
        <v>3506</v>
      </c>
      <c r="E182" s="26" t="s">
        <v>3504</v>
      </c>
      <c r="F182" s="27">
        <v>2.8450490587315015E-3</v>
      </c>
      <c r="G182" s="27">
        <v>2.8530974411221798E-3</v>
      </c>
      <c r="H182" s="27">
        <v>2.7585355263524789E-3</v>
      </c>
      <c r="I182" s="27">
        <v>2.7076170138043156E-3</v>
      </c>
      <c r="J182" s="27">
        <v>2.7854549182105277E-3</v>
      </c>
      <c r="K182" s="27">
        <v>3.0305467413397286E-3</v>
      </c>
      <c r="L182" s="27">
        <v>3.1792040841431913E-3</v>
      </c>
      <c r="M182" s="27">
        <v>2.6469535278748962E-3</v>
      </c>
      <c r="N182" s="27">
        <v>2.6416073103090521E-3</v>
      </c>
      <c r="O182" s="27">
        <v>2.5538138888781406E-3</v>
      </c>
      <c r="P182" s="28">
        <f t="shared" si="38"/>
        <v>1.0652001701126845</v>
      </c>
      <c r="Q182" s="28">
        <f t="shared" si="38"/>
        <v>1.1142991607369523</v>
      </c>
      <c r="R182" s="28">
        <f t="shared" si="38"/>
        <v>0.95955027680026872</v>
      </c>
      <c r="S182" s="28">
        <f t="shared" si="38"/>
        <v>0.97562073839884866</v>
      </c>
      <c r="T182" s="28">
        <f t="shared" si="38"/>
        <v>0.91683906717786645</v>
      </c>
      <c r="U182" s="28">
        <f t="shared" si="33"/>
        <v>1.0063018826453241</v>
      </c>
      <c r="V182" s="28">
        <f t="shared" si="37"/>
        <v>8.1029409714185166E-2</v>
      </c>
      <c r="W182" s="27">
        <f t="shared" si="34"/>
        <v>0.85107110861639312</v>
      </c>
      <c r="X182" s="27">
        <f t="shared" si="35"/>
        <v>2.7282851927720596E-3</v>
      </c>
      <c r="Y182" s="27">
        <f t="shared" si="36"/>
        <v>7.0034152266115993E-2</v>
      </c>
    </row>
    <row r="183" spans="1:25" ht="11.25" customHeight="1" x14ac:dyDescent="0.2">
      <c r="A183" s="26" t="s">
        <v>612</v>
      </c>
      <c r="B183" s="26" t="s">
        <v>613</v>
      </c>
      <c r="C183" s="26" t="s">
        <v>2855</v>
      </c>
      <c r="D183" s="26" t="s">
        <v>2856</v>
      </c>
      <c r="E183" s="26" t="s">
        <v>2857</v>
      </c>
      <c r="F183" s="27">
        <v>1.8376385178747175E-2</v>
      </c>
      <c r="G183" s="27">
        <v>1.7497885379594312E-2</v>
      </c>
      <c r="H183" s="27">
        <v>1.778557955010774E-2</v>
      </c>
      <c r="I183" s="27">
        <v>1.5493653124066158E-2</v>
      </c>
      <c r="J183" s="27">
        <v>1.7643673218266858E-2</v>
      </c>
      <c r="K183" s="27">
        <v>1.6973614926376827E-2</v>
      </c>
      <c r="L183" s="27">
        <v>1.8711883200887083E-2</v>
      </c>
      <c r="M183" s="27">
        <v>1.652947319600314E-2</v>
      </c>
      <c r="N183" s="27">
        <v>1.7623606247585973E-2</v>
      </c>
      <c r="O183" s="27">
        <v>1.7151894096670981E-2</v>
      </c>
      <c r="P183" s="28">
        <f t="shared" si="38"/>
        <v>0.92366451624051216</v>
      </c>
      <c r="Q183" s="28">
        <f t="shared" si="38"/>
        <v>1.0693796875997663</v>
      </c>
      <c r="R183" s="28">
        <f t="shared" si="38"/>
        <v>0.92937501133624911</v>
      </c>
      <c r="S183" s="28">
        <f t="shared" si="38"/>
        <v>1.1374726222708174</v>
      </c>
      <c r="T183" s="28">
        <f t="shared" si="38"/>
        <v>0.97212716901338159</v>
      </c>
      <c r="U183" s="28">
        <f t="shared" si="33"/>
        <v>1.0064038012921455</v>
      </c>
      <c r="V183" s="28">
        <f t="shared" si="37"/>
        <v>9.3673781526994196E-2</v>
      </c>
      <c r="W183" s="27">
        <f t="shared" si="34"/>
        <v>0.95858570016811728</v>
      </c>
      <c r="X183" s="27">
        <f t="shared" si="35"/>
        <v>2.7722684798553703E-3</v>
      </c>
      <c r="Y183" s="27">
        <f t="shared" si="36"/>
        <v>1.8369053942603929E-2</v>
      </c>
    </row>
    <row r="184" spans="1:25" ht="11.25" customHeight="1" x14ac:dyDescent="0.2">
      <c r="A184" s="26" t="s">
        <v>828</v>
      </c>
      <c r="B184" s="26" t="s">
        <v>829</v>
      </c>
      <c r="C184" s="26" t="s">
        <v>3457</v>
      </c>
      <c r="D184" s="26" t="s">
        <v>3459</v>
      </c>
      <c r="E184" s="26" t="s">
        <v>3460</v>
      </c>
      <c r="F184" s="27">
        <v>7.3818897637795283E-3</v>
      </c>
      <c r="G184" s="27">
        <v>6.7347214449740454E-3</v>
      </c>
      <c r="H184" s="27">
        <v>5.9145178827496722E-3</v>
      </c>
      <c r="I184" s="27">
        <v>6.2647091785274006E-3</v>
      </c>
      <c r="J184" s="27">
        <v>6.4083388941301002E-3</v>
      </c>
      <c r="K184" s="27">
        <v>6.5712854737782185E-3</v>
      </c>
      <c r="L184" s="27">
        <v>6.1641319912062644E-3</v>
      </c>
      <c r="M184" s="27">
        <v>7.0804278547313285E-3</v>
      </c>
      <c r="N184" s="27">
        <v>6.3451623419746679E-3</v>
      </c>
      <c r="O184" s="27">
        <v>6.5313522339665187E-3</v>
      </c>
      <c r="P184" s="28">
        <f t="shared" si="38"/>
        <v>0.89019013884782261</v>
      </c>
      <c r="Q184" s="28">
        <f t="shared" si="38"/>
        <v>0.9152764582128935</v>
      </c>
      <c r="R184" s="28">
        <f t="shared" si="38"/>
        <v>1.1971267980070122</v>
      </c>
      <c r="S184" s="28">
        <f t="shared" si="38"/>
        <v>1.0128422822440066</v>
      </c>
      <c r="T184" s="28">
        <f t="shared" si="38"/>
        <v>1.019195823109339</v>
      </c>
      <c r="U184" s="28">
        <f t="shared" si="33"/>
        <v>1.0069263000842148</v>
      </c>
      <c r="V184" s="28">
        <f t="shared" si="37"/>
        <v>0.1208188668063771</v>
      </c>
      <c r="W184" s="27">
        <f t="shared" si="34"/>
        <v>0.99484374471149606</v>
      </c>
      <c r="X184" s="27">
        <f t="shared" si="35"/>
        <v>2.9976844184896293E-3</v>
      </c>
      <c r="Y184" s="27">
        <f t="shared" si="36"/>
        <v>2.2451264287175685E-3</v>
      </c>
    </row>
    <row r="185" spans="1:25" ht="11.25" customHeight="1" x14ac:dyDescent="0.2">
      <c r="A185" s="26" t="s">
        <v>302</v>
      </c>
      <c r="B185" s="26" t="s">
        <v>303</v>
      </c>
      <c r="C185" s="26" t="s">
        <v>1909</v>
      </c>
      <c r="D185" s="26" t="s">
        <v>1911</v>
      </c>
      <c r="E185" s="26" t="s">
        <v>1912</v>
      </c>
      <c r="F185" s="27">
        <v>5.8415459518243167E-2</v>
      </c>
      <c r="G185" s="27">
        <v>5.7667742032441308E-2</v>
      </c>
      <c r="H185" s="27">
        <v>5.5396371820935146E-2</v>
      </c>
      <c r="I185" s="27">
        <v>5.7017828453370639E-2</v>
      </c>
      <c r="J185" s="27">
        <v>5.6300132186115015E-2</v>
      </c>
      <c r="K185" s="27">
        <v>5.6492249882573974E-2</v>
      </c>
      <c r="L185" s="27">
        <v>6.0128204955661221E-2</v>
      </c>
      <c r="M185" s="27">
        <v>5.7490477103769401E-2</v>
      </c>
      <c r="N185" s="27">
        <v>5.6985916615206862E-2</v>
      </c>
      <c r="O185" s="27">
        <v>5.5644842131680812E-2</v>
      </c>
      <c r="P185" s="28">
        <f t="shared" si="38"/>
        <v>0.96707704344825751</v>
      </c>
      <c r="Q185" s="28">
        <f t="shared" si="38"/>
        <v>1.0426661914703677</v>
      </c>
      <c r="R185" s="28">
        <f t="shared" si="38"/>
        <v>1.0378022100364859</v>
      </c>
      <c r="S185" s="28">
        <f t="shared" si="38"/>
        <v>0.99944031824730273</v>
      </c>
      <c r="T185" s="28">
        <f t="shared" si="38"/>
        <v>0.98836077236429987</v>
      </c>
      <c r="U185" s="28">
        <f t="shared" si="33"/>
        <v>1.0070693071133427</v>
      </c>
      <c r="V185" s="28">
        <f t="shared" si="37"/>
        <v>3.2477843965705099E-2</v>
      </c>
      <c r="W185" s="27">
        <f t="shared" si="34"/>
        <v>0.66421961990791134</v>
      </c>
      <c r="X185" s="27">
        <f t="shared" si="35"/>
        <v>3.0593599886905472E-3</v>
      </c>
      <c r="Y185" s="27">
        <f t="shared" si="36"/>
        <v>0.17768830023432894</v>
      </c>
    </row>
    <row r="186" spans="1:25" ht="11.25" customHeight="1" x14ac:dyDescent="0.2">
      <c r="A186" s="26" t="s">
        <v>152</v>
      </c>
      <c r="B186" s="26" t="s">
        <v>153</v>
      </c>
      <c r="C186" s="26" t="s">
        <v>1354</v>
      </c>
      <c r="D186" s="26" t="s">
        <v>1356</v>
      </c>
      <c r="E186" s="26" t="s">
        <v>1357</v>
      </c>
      <c r="F186" s="27">
        <v>1.2100243956531382E-3</v>
      </c>
      <c r="G186" s="27">
        <v>1.0343161480082525E-3</v>
      </c>
      <c r="H186" s="27">
        <v>1.2362576714203717E-3</v>
      </c>
      <c r="I186" s="27">
        <v>1.1869577304051387E-3</v>
      </c>
      <c r="J186" s="27">
        <v>1.1301914966935231E-3</v>
      </c>
      <c r="K186" s="27">
        <v>1.0911967700575605E-3</v>
      </c>
      <c r="L186" s="27">
        <v>1.089901171228822E-3</v>
      </c>
      <c r="M186" s="27">
        <v>1.2540237019501423E-3</v>
      </c>
      <c r="N186" s="27">
        <v>1.2379528679540897E-3</v>
      </c>
      <c r="O186" s="27">
        <v>1.1562133124622008E-3</v>
      </c>
      <c r="P186" s="28">
        <f t="shared" si="38"/>
        <v>0.90179733067990109</v>
      </c>
      <c r="Q186" s="28">
        <f t="shared" si="38"/>
        <v>1.05374084444839</v>
      </c>
      <c r="R186" s="28">
        <f t="shared" si="38"/>
        <v>1.0143708151953132</v>
      </c>
      <c r="S186" s="28">
        <f t="shared" si="38"/>
        <v>1.0429628926478662</v>
      </c>
      <c r="T186" s="28">
        <f t="shared" si="38"/>
        <v>1.0230242537170089</v>
      </c>
      <c r="U186" s="28">
        <f t="shared" si="33"/>
        <v>1.0071792273376958</v>
      </c>
      <c r="V186" s="28">
        <f t="shared" si="37"/>
        <v>6.0943791379972148E-2</v>
      </c>
      <c r="W186" s="27">
        <f t="shared" si="34"/>
        <v>0.85377427410979034</v>
      </c>
      <c r="X186" s="27">
        <f t="shared" si="35"/>
        <v>3.1067600449566995E-3</v>
      </c>
      <c r="Y186" s="27">
        <f t="shared" si="36"/>
        <v>6.8656935477826017E-2</v>
      </c>
    </row>
    <row r="187" spans="1:25" ht="11.25" customHeight="1" x14ac:dyDescent="0.2">
      <c r="A187" s="26" t="s">
        <v>81</v>
      </c>
      <c r="B187" s="26" t="s">
        <v>82</v>
      </c>
      <c r="C187" s="26" t="s">
        <v>1057</v>
      </c>
      <c r="D187" s="26" t="s">
        <v>1059</v>
      </c>
      <c r="E187" s="26" t="s">
        <v>1060</v>
      </c>
      <c r="F187" s="27">
        <v>1.2368908934945628E-2</v>
      </c>
      <c r="G187" s="27">
        <v>1.4249740779143831E-2</v>
      </c>
      <c r="H187" s="27">
        <v>1.1693184793042264E-2</v>
      </c>
      <c r="I187" s="27">
        <v>1.1768420448348116E-2</v>
      </c>
      <c r="J187" s="27">
        <v>1.4449457383245944E-2</v>
      </c>
      <c r="K187" s="27">
        <v>1.4252126208237789E-2</v>
      </c>
      <c r="L187" s="27">
        <v>1.6614264438192951E-2</v>
      </c>
      <c r="M187" s="27">
        <v>1.3852984151961335E-2</v>
      </c>
      <c r="N187" s="27">
        <v>9.9652949925632135E-3</v>
      </c>
      <c r="O187" s="27">
        <v>9.9310806930219195E-3</v>
      </c>
      <c r="P187" s="28">
        <f t="shared" si="38"/>
        <v>1.1522541141823388</v>
      </c>
      <c r="Q187" s="28">
        <f t="shared" si="38"/>
        <v>1.1659345033496944</v>
      </c>
      <c r="R187" s="28">
        <f t="shared" si="38"/>
        <v>1.1847058262693499</v>
      </c>
      <c r="S187" s="28">
        <f t="shared" si="38"/>
        <v>0.84678271279490192</v>
      </c>
      <c r="T187" s="28">
        <f t="shared" si="38"/>
        <v>0.68729782922761828</v>
      </c>
      <c r="U187" s="28">
        <f t="shared" si="33"/>
        <v>1.0073949971647806</v>
      </c>
      <c r="V187" s="28">
        <f t="shared" si="37"/>
        <v>0.22683505666789888</v>
      </c>
      <c r="W187" s="27">
        <f t="shared" si="34"/>
        <v>0.99057124492824888</v>
      </c>
      <c r="X187" s="27">
        <f t="shared" si="35"/>
        <v>3.1997897725117783E-3</v>
      </c>
      <c r="Y187" s="27">
        <f t="shared" si="36"/>
        <v>4.1142832082413372E-3</v>
      </c>
    </row>
    <row r="188" spans="1:25" ht="11.25" customHeight="1" x14ac:dyDescent="0.2">
      <c r="A188" s="26" t="s">
        <v>898</v>
      </c>
      <c r="B188" s="26" t="s">
        <v>899</v>
      </c>
      <c r="C188" s="26" t="s">
        <v>3674</v>
      </c>
      <c r="D188" s="26" t="s">
        <v>3675</v>
      </c>
      <c r="E188" s="26" t="s">
        <v>3676</v>
      </c>
      <c r="F188" s="27">
        <v>0.29026092737244474</v>
      </c>
      <c r="G188" s="27">
        <v>0.29654732477473889</v>
      </c>
      <c r="H188" s="27">
        <v>0.2670745973184559</v>
      </c>
      <c r="I188" s="27">
        <v>0.36955632794929461</v>
      </c>
      <c r="J188" s="27">
        <v>0.24653654802908537</v>
      </c>
      <c r="K188" s="27">
        <v>0.32741230027671164</v>
      </c>
      <c r="L188" s="27">
        <v>0.28469980632666236</v>
      </c>
      <c r="M188" s="27">
        <v>0.28116331848365134</v>
      </c>
      <c r="N188" s="27">
        <v>0.25908009516256936</v>
      </c>
      <c r="O188" s="27">
        <v>0.29477278270059348</v>
      </c>
      <c r="P188" s="28">
        <f t="shared" si="38"/>
        <v>1.1279930207643709</v>
      </c>
      <c r="Q188" s="28">
        <f t="shared" si="38"/>
        <v>0.96004847301496976</v>
      </c>
      <c r="R188" s="28">
        <f t="shared" si="38"/>
        <v>1.0527520075164478</v>
      </c>
      <c r="S188" s="28">
        <f t="shared" si="38"/>
        <v>0.70105712057545055</v>
      </c>
      <c r="T188" s="28">
        <f t="shared" si="38"/>
        <v>1.1956555125685357</v>
      </c>
      <c r="U188" s="28">
        <f t="shared" si="33"/>
        <v>1.0075012268879548</v>
      </c>
      <c r="V188" s="28">
        <f t="shared" si="37"/>
        <v>0.19243680449878536</v>
      </c>
      <c r="W188" s="27">
        <f t="shared" si="34"/>
        <v>0.88002937788510494</v>
      </c>
      <c r="X188" s="27">
        <f t="shared" si="35"/>
        <v>3.2455836770123449E-3</v>
      </c>
      <c r="Y188" s="27">
        <f t="shared" si="36"/>
        <v>5.5502829622071585E-2</v>
      </c>
    </row>
    <row r="189" spans="1:25" ht="11.25" customHeight="1" x14ac:dyDescent="0.2">
      <c r="A189" s="26" t="s">
        <v>728</v>
      </c>
      <c r="B189" s="26" t="s">
        <v>729</v>
      </c>
      <c r="C189" s="26" t="s">
        <v>3211</v>
      </c>
      <c r="D189" s="26" t="s">
        <v>3213</v>
      </c>
      <c r="E189" s="26" t="s">
        <v>3214</v>
      </c>
      <c r="F189" s="27">
        <v>3.7999194001470983E-3</v>
      </c>
      <c r="G189" s="27">
        <v>3.5468080915662999E-3</v>
      </c>
      <c r="H189" s="27">
        <v>3.4165538694021958E-3</v>
      </c>
      <c r="I189" s="27">
        <v>3.2591355596220685E-3</v>
      </c>
      <c r="J189" s="27">
        <v>3.3961950694298693E-3</v>
      </c>
      <c r="K189" s="27">
        <v>3.4329919689387307E-3</v>
      </c>
      <c r="L189" s="27">
        <v>3.5381765539981729E-3</v>
      </c>
      <c r="M189" s="27">
        <v>3.6558015541669491E-3</v>
      </c>
      <c r="N189" s="27">
        <v>3.318000254595623E-3</v>
      </c>
      <c r="O189" s="27">
        <v>3.5751149617383191E-3</v>
      </c>
      <c r="P189" s="28">
        <f t="shared" si="38"/>
        <v>0.90343810155705839</v>
      </c>
      <c r="Q189" s="28">
        <f t="shared" si="38"/>
        <v>0.99756639283962067</v>
      </c>
      <c r="R189" s="28">
        <f t="shared" si="38"/>
        <v>1.070026024441586</v>
      </c>
      <c r="S189" s="28">
        <f t="shared" si="38"/>
        <v>1.0180614441764368</v>
      </c>
      <c r="T189" s="28">
        <f t="shared" si="38"/>
        <v>1.0526824545265256</v>
      </c>
      <c r="U189" s="28">
        <f t="shared" si="33"/>
        <v>1.0083548835082454</v>
      </c>
      <c r="V189" s="28">
        <f t="shared" si="37"/>
        <v>6.5165948090827777E-2</v>
      </c>
      <c r="W189" s="27">
        <f t="shared" si="34"/>
        <v>0.85769369819848684</v>
      </c>
      <c r="X189" s="27">
        <f t="shared" si="35"/>
        <v>3.6134059435735553E-3</v>
      </c>
      <c r="Y189" s="27">
        <f t="shared" si="36"/>
        <v>6.6667780837211116E-2</v>
      </c>
    </row>
    <row r="190" spans="1:25" ht="11.25" customHeight="1" x14ac:dyDescent="0.2">
      <c r="A190" s="26" t="s">
        <v>798</v>
      </c>
      <c r="B190" s="26" t="s">
        <v>799</v>
      </c>
      <c r="C190" s="26" t="s">
        <v>3386</v>
      </c>
      <c r="D190" s="26" t="s">
        <v>3388</v>
      </c>
      <c r="E190" s="26" t="s">
        <v>3389</v>
      </c>
      <c r="F190" s="27">
        <v>1.8337416273675523E-3</v>
      </c>
      <c r="G190" s="27">
        <v>1.8568096236884063E-3</v>
      </c>
      <c r="H190" s="27">
        <v>1.5423567396808439E-3</v>
      </c>
      <c r="I190" s="27">
        <v>1.5710423676911845E-3</v>
      </c>
      <c r="J190" s="27">
        <v>1.6921655838359377E-3</v>
      </c>
      <c r="K190" s="27">
        <v>1.5966079845930435E-3</v>
      </c>
      <c r="L190" s="27">
        <v>1.7221179227305448E-3</v>
      </c>
      <c r="M190" s="27">
        <v>1.6801590247812106E-3</v>
      </c>
      <c r="N190" s="27">
        <v>1.8381393978635849E-3</v>
      </c>
      <c r="O190" s="27">
        <v>1.6683057862223272E-3</v>
      </c>
      <c r="P190" s="28">
        <f t="shared" si="38"/>
        <v>0.87068317627989467</v>
      </c>
      <c r="Q190" s="28">
        <f t="shared" si="38"/>
        <v>0.9274606835081417</v>
      </c>
      <c r="R190" s="28">
        <f t="shared" si="38"/>
        <v>1.0893452737327693</v>
      </c>
      <c r="S190" s="28">
        <f t="shared" si="38"/>
        <v>1.1700126207066766</v>
      </c>
      <c r="T190" s="28">
        <f t="shared" si="38"/>
        <v>0.98589984464787228</v>
      </c>
      <c r="U190" s="28">
        <f t="shared" si="33"/>
        <v>1.0086803197750709</v>
      </c>
      <c r="V190" s="28">
        <f t="shared" si="37"/>
        <v>0.12113395178073008</v>
      </c>
      <c r="W190" s="27">
        <f t="shared" si="34"/>
        <v>0.98479642292147695</v>
      </c>
      <c r="X190" s="27">
        <f t="shared" si="35"/>
        <v>3.7535474501668299E-3</v>
      </c>
      <c r="Y190" s="27">
        <f t="shared" si="36"/>
        <v>6.6535375628137159E-3</v>
      </c>
    </row>
    <row r="191" spans="1:25" ht="11.25" customHeight="1" x14ac:dyDescent="0.2">
      <c r="A191" s="26" t="s">
        <v>150</v>
      </c>
      <c r="B191" s="26" t="s">
        <v>151</v>
      </c>
      <c r="C191" s="26" t="s">
        <v>1350</v>
      </c>
      <c r="D191" s="26" t="s">
        <v>1352</v>
      </c>
      <c r="E191" s="26" t="s">
        <v>1353</v>
      </c>
      <c r="F191" s="27">
        <v>1.669780328417381E-2</v>
      </c>
      <c r="G191" s="27">
        <v>1.7378390067674148E-2</v>
      </c>
      <c r="H191" s="27">
        <v>1.6312072870731147E-2</v>
      </c>
      <c r="I191" s="27">
        <v>1.6898458556907116E-2</v>
      </c>
      <c r="J191" s="27">
        <v>1.6519824503648816E-2</v>
      </c>
      <c r="K191" s="27">
        <v>1.6334868851195641E-2</v>
      </c>
      <c r="L191" s="27">
        <v>1.7384549448194581E-2</v>
      </c>
      <c r="M191" s="27">
        <v>1.7328715438345299E-2</v>
      </c>
      <c r="N191" s="27">
        <v>1.6746807178384511E-2</v>
      </c>
      <c r="O191" s="27">
        <v>1.6731472099084696E-2</v>
      </c>
      <c r="P191" s="28">
        <f t="shared" si="38"/>
        <v>0.97826454014330377</v>
      </c>
      <c r="Q191" s="28">
        <f t="shared" si="38"/>
        <v>1.0003544275675968</v>
      </c>
      <c r="R191" s="28">
        <f t="shared" si="38"/>
        <v>1.0623245479388657</v>
      </c>
      <c r="S191" s="28">
        <f t="shared" si="38"/>
        <v>0.9910257271092564</v>
      </c>
      <c r="T191" s="28">
        <f t="shared" si="38"/>
        <v>1.01281173388913</v>
      </c>
      <c r="U191" s="28">
        <f t="shared" si="33"/>
        <v>1.0089561953296307</v>
      </c>
      <c r="V191" s="28">
        <f t="shared" si="37"/>
        <v>3.2405694079581243E-2</v>
      </c>
      <c r="W191" s="27">
        <f t="shared" si="34"/>
        <v>0.57731775643491101</v>
      </c>
      <c r="X191" s="27">
        <f t="shared" si="35"/>
        <v>3.8723113909331763E-3</v>
      </c>
      <c r="Y191" s="27">
        <f t="shared" si="36"/>
        <v>0.23858508479634885</v>
      </c>
    </row>
    <row r="192" spans="1:25" ht="11.25" customHeight="1" x14ac:dyDescent="0.2">
      <c r="A192" s="26" t="s">
        <v>730</v>
      </c>
      <c r="B192" s="26" t="s">
        <v>731</v>
      </c>
      <c r="C192" s="26" t="s">
        <v>3215</v>
      </c>
      <c r="D192" s="26" t="s">
        <v>3217</v>
      </c>
      <c r="E192" s="26" t="s">
        <v>3218</v>
      </c>
      <c r="F192" s="27">
        <v>2.7996028932066375E-2</v>
      </c>
      <c r="G192" s="27">
        <v>2.7784136431269313E-2</v>
      </c>
      <c r="H192" s="27">
        <v>2.6608419380460682E-2</v>
      </c>
      <c r="I192" s="27">
        <v>2.6492741912210325E-2</v>
      </c>
      <c r="J192" s="27">
        <v>2.6943258084197681E-2</v>
      </c>
      <c r="K192" s="27">
        <v>3.2411235895110309E-2</v>
      </c>
      <c r="L192" s="27">
        <v>2.5752112372853991E-2</v>
      </c>
      <c r="M192" s="27">
        <v>2.6992853216052777E-2</v>
      </c>
      <c r="N192" s="27">
        <v>2.7254682410423451E-2</v>
      </c>
      <c r="O192" s="27">
        <v>2.4726151228331383E-2</v>
      </c>
      <c r="P192" s="28">
        <f t="shared" si="38"/>
        <v>1.1577083297691124</v>
      </c>
      <c r="Q192" s="28">
        <f t="shared" si="38"/>
        <v>0.92686387559886851</v>
      </c>
      <c r="R192" s="28">
        <f t="shared" si="38"/>
        <v>1.0144478268361328</v>
      </c>
      <c r="S192" s="28">
        <f t="shared" si="38"/>
        <v>1.028760348805646</v>
      </c>
      <c r="T192" s="28">
        <f t="shared" si="38"/>
        <v>0.91771199871456377</v>
      </c>
      <c r="U192" s="28">
        <f t="shared" si="33"/>
        <v>1.0090984759448647</v>
      </c>
      <c r="V192" s="28">
        <f t="shared" si="37"/>
        <v>9.6971788639332798E-2</v>
      </c>
      <c r="W192" s="27">
        <f t="shared" si="34"/>
        <v>0.83789662227899753</v>
      </c>
      <c r="X192" s="27">
        <f t="shared" si="35"/>
        <v>3.9335502533484317E-3</v>
      </c>
      <c r="Y192" s="27">
        <f t="shared" si="36"/>
        <v>7.68095602996446E-2</v>
      </c>
    </row>
    <row r="193" spans="1:25" ht="11.25" customHeight="1" x14ac:dyDescent="0.2">
      <c r="A193" s="26" t="s">
        <v>634</v>
      </c>
      <c r="B193" s="26" t="s">
        <v>635</v>
      </c>
      <c r="C193" s="26" t="s">
        <v>2969</v>
      </c>
      <c r="D193" s="26" t="s">
        <v>2974</v>
      </c>
      <c r="E193" s="26" t="s">
        <v>2972</v>
      </c>
      <c r="F193" s="27">
        <v>3.2918784836230104E-3</v>
      </c>
      <c r="G193" s="27">
        <v>3.229352131099887E-3</v>
      </c>
      <c r="H193" s="27">
        <v>2.9302132946779874E-3</v>
      </c>
      <c r="I193" s="27">
        <v>2.8802396359377102E-3</v>
      </c>
      <c r="J193" s="27">
        <v>2.717454203721107E-3</v>
      </c>
      <c r="K193" s="27">
        <v>2.7970503832322278E-3</v>
      </c>
      <c r="L193" s="27">
        <v>2.7912782011762704E-3</v>
      </c>
      <c r="M193" s="27">
        <v>3.103601533721535E-3</v>
      </c>
      <c r="N193" s="27">
        <v>2.8086051178248372E-3</v>
      </c>
      <c r="O193" s="27">
        <v>3.5249872235593198E-3</v>
      </c>
      <c r="P193" s="28">
        <f t="shared" si="38"/>
        <v>0.84968214870246983</v>
      </c>
      <c r="Q193" s="28">
        <f t="shared" si="38"/>
        <v>0.86434618705566413</v>
      </c>
      <c r="R193" s="28">
        <f t="shared" si="38"/>
        <v>1.0591725658191724</v>
      </c>
      <c r="S193" s="28">
        <f t="shared" si="38"/>
        <v>0.9751289728746646</v>
      </c>
      <c r="T193" s="28">
        <f t="shared" si="38"/>
        <v>1.2971652728249952</v>
      </c>
      <c r="U193" s="28">
        <f t="shared" si="33"/>
        <v>1.0090990294553932</v>
      </c>
      <c r="V193" s="28">
        <f t="shared" si="37"/>
        <v>0.18235309951364961</v>
      </c>
      <c r="W193" s="27">
        <f t="shared" si="34"/>
        <v>0.98505868437877608</v>
      </c>
      <c r="X193" s="27">
        <f t="shared" si="35"/>
        <v>3.9337884724202224E-3</v>
      </c>
      <c r="Y193" s="27">
        <f t="shared" si="36"/>
        <v>6.5378958549827358E-3</v>
      </c>
    </row>
    <row r="194" spans="1:25" ht="11.25" customHeight="1" x14ac:dyDescent="0.2">
      <c r="A194" s="26" t="s">
        <v>236</v>
      </c>
      <c r="B194" s="26" t="s">
        <v>237</v>
      </c>
      <c r="C194" s="26" t="s">
        <v>1625</v>
      </c>
      <c r="D194" s="26" t="s">
        <v>1627</v>
      </c>
      <c r="E194" s="26" t="s">
        <v>1628</v>
      </c>
      <c r="F194" s="27">
        <v>6.172966310599836E-2</v>
      </c>
      <c r="G194" s="27">
        <v>5.6738715829624919E-2</v>
      </c>
      <c r="H194" s="27">
        <v>5.956306677658698E-2</v>
      </c>
      <c r="I194" s="27">
        <v>6.8457082675092151E-2</v>
      </c>
      <c r="J194" s="27">
        <v>5.5697709015174054E-2</v>
      </c>
      <c r="K194" s="27">
        <v>6.1399548532731378E-2</v>
      </c>
      <c r="L194" s="27">
        <v>6.0616265364539484E-2</v>
      </c>
      <c r="M194" s="27">
        <v>5.7495295839431318E-2</v>
      </c>
      <c r="N194" s="27">
        <v>6.6350221855329683E-2</v>
      </c>
      <c r="O194" s="27">
        <v>5.8431518899610804E-2</v>
      </c>
      <c r="P194" s="28">
        <f t="shared" si="38"/>
        <v>0.99465225376817412</v>
      </c>
      <c r="Q194" s="28">
        <f t="shared" si="38"/>
        <v>1.0683404528674578</v>
      </c>
      <c r="R194" s="28">
        <f t="shared" si="38"/>
        <v>0.96528434398934504</v>
      </c>
      <c r="S194" s="28">
        <f t="shared" si="38"/>
        <v>0.96922362540977747</v>
      </c>
      <c r="T194" s="28">
        <f t="shared" si="38"/>
        <v>1.0490829862264526</v>
      </c>
      <c r="U194" s="28">
        <f t="shared" si="33"/>
        <v>1.0093167324522416</v>
      </c>
      <c r="V194" s="28">
        <f t="shared" si="37"/>
        <v>4.6974753623701807E-2</v>
      </c>
      <c r="W194" s="27">
        <f t="shared" si="34"/>
        <v>0.74992377198590965</v>
      </c>
      <c r="X194" s="27">
        <f t="shared" si="35"/>
        <v>4.0274730466056214E-3</v>
      </c>
      <c r="Y194" s="27">
        <f t="shared" si="36"/>
        <v>0.12498287939279699</v>
      </c>
    </row>
    <row r="195" spans="1:25" ht="11.25" customHeight="1" x14ac:dyDescent="0.2">
      <c r="A195" s="26" t="s">
        <v>594</v>
      </c>
      <c r="B195" s="26" t="s">
        <v>595</v>
      </c>
      <c r="C195" s="26" t="s">
        <v>2797</v>
      </c>
      <c r="D195" s="26" t="s">
        <v>2799</v>
      </c>
      <c r="E195" s="26" t="s">
        <v>2800</v>
      </c>
      <c r="F195" s="27">
        <v>4.839499902371475E-4</v>
      </c>
      <c r="G195" s="27">
        <v>3.8603138292168563E-4</v>
      </c>
      <c r="H195" s="27">
        <v>4.7783121134511324E-4</v>
      </c>
      <c r="I195" s="27">
        <v>4.4228165018612688E-4</v>
      </c>
      <c r="J195" s="27">
        <v>6.4806533081065195E-4</v>
      </c>
      <c r="K195" s="27">
        <v>3.8335146170064872E-4</v>
      </c>
      <c r="L195" s="27">
        <v>5.3004622496147919E-4</v>
      </c>
      <c r="M195" s="27">
        <v>4.7146048646585316E-4</v>
      </c>
      <c r="N195" s="27">
        <v>5.9659833046605279E-4</v>
      </c>
      <c r="O195" s="27">
        <v>3.5432741859104712E-4</v>
      </c>
      <c r="P195" s="28">
        <f t="shared" si="38"/>
        <v>0.79213032221117929</v>
      </c>
      <c r="Q195" s="28">
        <f t="shared" si="38"/>
        <v>1.3730651144210468</v>
      </c>
      <c r="R195" s="28">
        <f t="shared" si="38"/>
        <v>0.98666741575686057</v>
      </c>
      <c r="S195" s="28">
        <f t="shared" si="38"/>
        <v>1.3489104289426981</v>
      </c>
      <c r="T195" s="28">
        <f t="shared" si="38"/>
        <v>0.54674644938624639</v>
      </c>
      <c r="U195" s="28">
        <f t="shared" si="33"/>
        <v>1.0095039461436062</v>
      </c>
      <c r="V195" s="28">
        <f t="shared" si="37"/>
        <v>0.35682305977615392</v>
      </c>
      <c r="W195" s="27">
        <f t="shared" si="34"/>
        <v>0.818012662571722</v>
      </c>
      <c r="X195" s="27">
        <f t="shared" si="35"/>
        <v>4.1080209369571069E-3</v>
      </c>
      <c r="Y195" s="27">
        <f t="shared" si="36"/>
        <v>8.7239973538381435E-2</v>
      </c>
    </row>
    <row r="196" spans="1:25" ht="11.25" customHeight="1" x14ac:dyDescent="0.2">
      <c r="A196" s="26" t="s">
        <v>450</v>
      </c>
      <c r="B196" s="26" t="s">
        <v>451</v>
      </c>
      <c r="C196" s="26" t="s">
        <v>2363</v>
      </c>
      <c r="D196" s="26" t="s">
        <v>2365</v>
      </c>
      <c r="E196" s="26" t="s">
        <v>2366</v>
      </c>
      <c r="F196" s="27">
        <v>8.5173607767707763E-4</v>
      </c>
      <c r="G196" s="27">
        <v>7.8078675004042918E-4</v>
      </c>
      <c r="H196" s="27">
        <v>7.4294671064874013E-4</v>
      </c>
      <c r="I196" s="27">
        <v>8.2278622352987153E-4</v>
      </c>
      <c r="J196" s="27">
        <v>7.6548913257704163E-4</v>
      </c>
      <c r="K196" s="27">
        <v>7.2577756319404428E-4</v>
      </c>
      <c r="L196" s="27">
        <v>8.3236545216418712E-4</v>
      </c>
      <c r="M196" s="27">
        <v>9.1055897538153195E-4</v>
      </c>
      <c r="N196" s="27">
        <v>7.2227634628951518E-4</v>
      </c>
      <c r="O196" s="27">
        <v>7.8859649122807018E-4</v>
      </c>
      <c r="P196" s="28">
        <f t="shared" si="38"/>
        <v>0.85211555811213557</v>
      </c>
      <c r="Q196" s="28">
        <f t="shared" si="38"/>
        <v>1.0660599095989873</v>
      </c>
      <c r="R196" s="28">
        <f t="shared" si="38"/>
        <v>1.2256046932174085</v>
      </c>
      <c r="S196" s="28">
        <f t="shared" si="38"/>
        <v>0.87784205135429405</v>
      </c>
      <c r="T196" s="28">
        <f t="shared" si="38"/>
        <v>1.0301863967333369</v>
      </c>
      <c r="U196" s="28">
        <f t="shared" si="33"/>
        <v>1.0103617218032326</v>
      </c>
      <c r="V196" s="28">
        <f t="shared" si="37"/>
        <v>0.15200999472227303</v>
      </c>
      <c r="W196" s="27">
        <f t="shared" si="34"/>
        <v>0.9556342073220766</v>
      </c>
      <c r="X196" s="27">
        <f t="shared" si="35"/>
        <v>4.476884336135265E-3</v>
      </c>
      <c r="Y196" s="27">
        <f t="shared" si="36"/>
        <v>1.9708312893145355E-2</v>
      </c>
    </row>
    <row r="197" spans="1:25" ht="11.25" customHeight="1" x14ac:dyDescent="0.2">
      <c r="A197" s="26" t="s">
        <v>104</v>
      </c>
      <c r="B197" s="26" t="s">
        <v>105</v>
      </c>
      <c r="C197" s="26" t="s">
        <v>1169</v>
      </c>
      <c r="D197" s="26" t="s">
        <v>1178</v>
      </c>
      <c r="E197" s="26" t="s">
        <v>1172</v>
      </c>
      <c r="F197" s="27">
        <v>0.17094708552153465</v>
      </c>
      <c r="G197" s="27">
        <v>0.18299830124575311</v>
      </c>
      <c r="H197" s="27">
        <v>0.15232312186137531</v>
      </c>
      <c r="I197" s="27">
        <v>0.16663284828105976</v>
      </c>
      <c r="J197" s="27">
        <v>0.14554016931098279</v>
      </c>
      <c r="K197" s="27">
        <v>0.18577672327672329</v>
      </c>
      <c r="L197" s="27">
        <v>0.12730867211548669</v>
      </c>
      <c r="M197" s="27">
        <v>0.17032917750470894</v>
      </c>
      <c r="N197" s="27">
        <v>0.16892563713433462</v>
      </c>
      <c r="O197" s="27">
        <v>0.16557609864220962</v>
      </c>
      <c r="P197" s="28">
        <f t="shared" si="38"/>
        <v>1.0867498718094291</v>
      </c>
      <c r="Q197" s="28">
        <f t="shared" si="38"/>
        <v>0.69568226179608417</v>
      </c>
      <c r="R197" s="28">
        <f t="shared" si="38"/>
        <v>1.1182096022146946</v>
      </c>
      <c r="S197" s="28">
        <f t="shared" si="38"/>
        <v>1.0137595250691964</v>
      </c>
      <c r="T197" s="28">
        <f t="shared" si="38"/>
        <v>1.1376659751468001</v>
      </c>
      <c r="U197" s="28">
        <f t="shared" si="33"/>
        <v>1.0104134472072408</v>
      </c>
      <c r="V197" s="28">
        <f t="shared" si="37"/>
        <v>0.18214512203859295</v>
      </c>
      <c r="W197" s="27">
        <f t="shared" si="34"/>
        <v>0.99446522614051214</v>
      </c>
      <c r="X197" s="27">
        <f t="shared" si="35"/>
        <v>4.4991174453741243E-3</v>
      </c>
      <c r="Y197" s="27">
        <f t="shared" si="36"/>
        <v>2.410398421222299E-3</v>
      </c>
    </row>
    <row r="198" spans="1:25" ht="11.25" customHeight="1" x14ac:dyDescent="0.2">
      <c r="A198" s="26" t="s">
        <v>81</v>
      </c>
      <c r="B198" s="26" t="s">
        <v>82</v>
      </c>
      <c r="C198" s="26" t="s">
        <v>1064</v>
      </c>
      <c r="D198" s="26" t="s">
        <v>1066</v>
      </c>
      <c r="E198" s="26" t="s">
        <v>1067</v>
      </c>
      <c r="F198" s="27">
        <v>2.8667090954370623E-2</v>
      </c>
      <c r="G198" s="27">
        <v>2.9121611613094355E-2</v>
      </c>
      <c r="H198" s="27">
        <v>2.2659181477064489E-2</v>
      </c>
      <c r="I198" s="27">
        <v>2.8186802147019144E-2</v>
      </c>
      <c r="J198" s="27">
        <v>2.8075844409218384E-2</v>
      </c>
      <c r="K198" s="27">
        <v>2.8794519752692233E-2</v>
      </c>
      <c r="L198" s="27">
        <v>3.1375144795631311E-2</v>
      </c>
      <c r="M198" s="27">
        <v>2.4558840058446666E-2</v>
      </c>
      <c r="N198" s="27">
        <v>2.818542389687655E-2</v>
      </c>
      <c r="O198" s="27">
        <v>2.4935388149708051E-2</v>
      </c>
      <c r="P198" s="28">
        <f t="shared" si="38"/>
        <v>1.004445124848016</v>
      </c>
      <c r="Q198" s="28">
        <f t="shared" si="38"/>
        <v>1.0773835326312664</v>
      </c>
      <c r="R198" s="28">
        <f t="shared" si="38"/>
        <v>1.0838361519503694</v>
      </c>
      <c r="S198" s="28">
        <f t="shared" si="38"/>
        <v>0.99995110299723233</v>
      </c>
      <c r="T198" s="28">
        <f t="shared" si="38"/>
        <v>0.88814383589904777</v>
      </c>
      <c r="U198" s="28">
        <f t="shared" ref="U198:U261" si="39">AVERAGE(P198:T198)</f>
        <v>1.0107519496651864</v>
      </c>
      <c r="V198" s="28">
        <f t="shared" si="37"/>
        <v>7.9009892357755865E-2</v>
      </c>
      <c r="W198" s="27">
        <f t="shared" ref="W198:W261" si="40">TTEST(F198:J198,K198:O198,2,1)</f>
        <v>0.82353270748242824</v>
      </c>
      <c r="X198" s="27">
        <f t="shared" ref="X198:X261" si="41">LOG(U198)</f>
        <v>4.6445877282104177E-3</v>
      </c>
      <c r="Y198" s="27">
        <f t="shared" ref="Y198:Y261" si="42">-LOG(W198)</f>
        <v>8.4319147681774162E-2</v>
      </c>
    </row>
    <row r="199" spans="1:25" ht="11.25" customHeight="1" x14ac:dyDescent="0.2">
      <c r="A199" s="26" t="s">
        <v>558</v>
      </c>
      <c r="B199" s="26" t="s">
        <v>559</v>
      </c>
      <c r="C199" s="26" t="s">
        <v>2703</v>
      </c>
      <c r="D199" s="26" t="s">
        <v>2705</v>
      </c>
      <c r="E199" s="26" t="s">
        <v>2706</v>
      </c>
      <c r="F199" s="27">
        <v>0.32475074825077799</v>
      </c>
      <c r="G199" s="27">
        <v>0.31563367252543945</v>
      </c>
      <c r="H199" s="27">
        <v>0.34356269987504501</v>
      </c>
      <c r="I199" s="27">
        <v>0.33129140394285256</v>
      </c>
      <c r="J199" s="27">
        <v>0.32239270780481832</v>
      </c>
      <c r="K199" s="27">
        <v>0.33501418859604354</v>
      </c>
      <c r="L199" s="27">
        <v>0.32288938885405527</v>
      </c>
      <c r="M199" s="27">
        <v>0.3354578932459229</v>
      </c>
      <c r="N199" s="27">
        <v>0.32616210579169963</v>
      </c>
      <c r="O199" s="27">
        <v>0.33496115884692257</v>
      </c>
      <c r="P199" s="28">
        <f t="shared" si="38"/>
        <v>1.0316040544957881</v>
      </c>
      <c r="Q199" s="28">
        <f t="shared" si="38"/>
        <v>1.0229877765276487</v>
      </c>
      <c r="R199" s="28">
        <f t="shared" si="38"/>
        <v>0.9764095269012909</v>
      </c>
      <c r="S199" s="28">
        <f t="shared" si="38"/>
        <v>0.98451726157060893</v>
      </c>
      <c r="T199" s="28">
        <f t="shared" si="38"/>
        <v>1.0389849110660201</v>
      </c>
      <c r="U199" s="28">
        <f t="shared" si="39"/>
        <v>1.0109007061122715</v>
      </c>
      <c r="V199" s="28">
        <f t="shared" ref="V199:V262" si="43">STDEV(P199:T199)</f>
        <v>2.8500772194129526E-2</v>
      </c>
      <c r="W199" s="27">
        <f t="shared" si="40"/>
        <v>0.46623194732814832</v>
      </c>
      <c r="X199" s="27">
        <f t="shared" si="41"/>
        <v>4.7084998983337291E-3</v>
      </c>
      <c r="Y199" s="27">
        <f t="shared" si="42"/>
        <v>0.33139797089918965</v>
      </c>
    </row>
    <row r="200" spans="1:25" ht="11.25" customHeight="1" x14ac:dyDescent="0.2">
      <c r="A200" s="26" t="s">
        <v>236</v>
      </c>
      <c r="B200" s="26" t="s">
        <v>237</v>
      </c>
      <c r="C200" s="26" t="s">
        <v>1663</v>
      </c>
      <c r="D200" s="26" t="s">
        <v>1665</v>
      </c>
      <c r="E200" s="26" t="s">
        <v>1666</v>
      </c>
      <c r="F200" s="27">
        <v>4.7041906327033686E-2</v>
      </c>
      <c r="G200" s="27">
        <v>3.9944903581267226E-2</v>
      </c>
      <c r="H200" s="27">
        <v>4.795273426765595E-2</v>
      </c>
      <c r="I200" s="27">
        <v>5.3646656134807791E-2</v>
      </c>
      <c r="J200" s="27">
        <v>4.159476346325499E-2</v>
      </c>
      <c r="K200" s="27">
        <v>5.2950661077071907E-2</v>
      </c>
      <c r="L200" s="27">
        <v>4.4283549419094126E-2</v>
      </c>
      <c r="M200" s="27">
        <v>4.5003136107045781E-2</v>
      </c>
      <c r="N200" s="27">
        <v>4.5918893819007323E-2</v>
      </c>
      <c r="O200" s="27">
        <v>4.2704057151996586E-2</v>
      </c>
      <c r="P200" s="28">
        <f t="shared" si="38"/>
        <v>1.1256061926776684</v>
      </c>
      <c r="Q200" s="28">
        <f t="shared" si="38"/>
        <v>1.108615754422839</v>
      </c>
      <c r="R200" s="28">
        <f t="shared" si="38"/>
        <v>0.9384894687308859</v>
      </c>
      <c r="S200" s="28">
        <f t="shared" si="38"/>
        <v>0.8559507176666985</v>
      </c>
      <c r="T200" s="28">
        <f t="shared" si="38"/>
        <v>1.0266690707286159</v>
      </c>
      <c r="U200" s="28">
        <f t="shared" si="39"/>
        <v>1.0110662408453415</v>
      </c>
      <c r="V200" s="28">
        <f t="shared" si="43"/>
        <v>0.11424422288114094</v>
      </c>
      <c r="W200" s="27">
        <f t="shared" si="40"/>
        <v>0.95898451262875728</v>
      </c>
      <c r="X200" s="27">
        <f t="shared" si="41"/>
        <v>4.7796096871504266E-3</v>
      </c>
      <c r="Y200" s="27">
        <f t="shared" si="42"/>
        <v>1.8188406525042243E-2</v>
      </c>
    </row>
    <row r="201" spans="1:25" ht="11.25" customHeight="1" x14ac:dyDescent="0.2">
      <c r="A201" s="26" t="s">
        <v>88</v>
      </c>
      <c r="B201" s="26" t="s">
        <v>89</v>
      </c>
      <c r="C201" s="26" t="s">
        <v>1086</v>
      </c>
      <c r="D201" s="26" t="s">
        <v>1091</v>
      </c>
      <c r="E201" s="26" t="s">
        <v>1089</v>
      </c>
      <c r="F201" s="27">
        <v>1.1182263297685518E-3</v>
      </c>
      <c r="G201" s="27">
        <v>1.1569849911768136E-3</v>
      </c>
      <c r="H201" s="27">
        <v>9.5824154138370087E-4</v>
      </c>
      <c r="I201" s="27">
        <v>8.4786431136157155E-4</v>
      </c>
      <c r="J201" s="27">
        <v>8.7790785115439635E-4</v>
      </c>
      <c r="K201" s="27">
        <v>1.024559940689582E-3</v>
      </c>
      <c r="L201" s="27">
        <v>9.9877101580679085E-4</v>
      </c>
      <c r="M201" s="27">
        <v>1.0259368519438036E-3</v>
      </c>
      <c r="N201" s="27">
        <v>8.9677983652869798E-4</v>
      </c>
      <c r="O201" s="27">
        <v>1.0083789208623459E-3</v>
      </c>
      <c r="P201" s="28">
        <f t="shared" si="38"/>
        <v>0.91623664495687851</v>
      </c>
      <c r="Q201" s="28">
        <f t="shared" si="38"/>
        <v>0.86325321713197223</v>
      </c>
      <c r="R201" s="28">
        <f t="shared" si="38"/>
        <v>1.070645351549204</v>
      </c>
      <c r="S201" s="28">
        <f t="shared" si="38"/>
        <v>1.0576926337288259</v>
      </c>
      <c r="T201" s="28">
        <f t="shared" si="38"/>
        <v>1.1486159048884093</v>
      </c>
      <c r="U201" s="28">
        <f t="shared" si="39"/>
        <v>1.0112887504510579</v>
      </c>
      <c r="V201" s="28">
        <f t="shared" si="43"/>
        <v>0.11777594799765394</v>
      </c>
      <c r="W201" s="27">
        <f t="shared" si="40"/>
        <v>0.98661184274849723</v>
      </c>
      <c r="X201" s="27">
        <f t="shared" si="41"/>
        <v>4.8751761873335794E-3</v>
      </c>
      <c r="Y201" s="27">
        <f t="shared" si="42"/>
        <v>5.8536758093585516E-3</v>
      </c>
    </row>
    <row r="202" spans="1:25" ht="11.25" customHeight="1" x14ac:dyDescent="0.2">
      <c r="A202" s="26" t="s">
        <v>764</v>
      </c>
      <c r="B202" s="26" t="s">
        <v>765</v>
      </c>
      <c r="C202" s="26" t="s">
        <v>3300</v>
      </c>
      <c r="D202" s="26" t="s">
        <v>3302</v>
      </c>
      <c r="E202" s="26" t="s">
        <v>3303</v>
      </c>
      <c r="F202" s="27">
        <v>1.5915919691236187E-2</v>
      </c>
      <c r="G202" s="27">
        <v>1.439816188305991E-2</v>
      </c>
      <c r="H202" s="27">
        <v>1.3682348015181598E-2</v>
      </c>
      <c r="I202" s="27">
        <v>1.4540771841339254E-2</v>
      </c>
      <c r="J202" s="27">
        <v>1.7325638826067743E-2</v>
      </c>
      <c r="K202" s="27">
        <v>1.3488185506941384E-2</v>
      </c>
      <c r="L202" s="27">
        <v>1.5535671466612819E-2</v>
      </c>
      <c r="M202" s="27">
        <v>1.7541554431377702E-2</v>
      </c>
      <c r="N202" s="27">
        <v>1.4470056818917203E-2</v>
      </c>
      <c r="O202" s="27">
        <v>1.4775322665987958E-2</v>
      </c>
      <c r="P202" s="28">
        <f t="shared" si="38"/>
        <v>0.8474650393196197</v>
      </c>
      <c r="Q202" s="28">
        <f t="shared" si="38"/>
        <v>1.0790038056796154</v>
      </c>
      <c r="R202" s="28">
        <f t="shared" si="38"/>
        <v>1.2820573202723702</v>
      </c>
      <c r="S202" s="28">
        <f t="shared" si="38"/>
        <v>0.9951367765622311</v>
      </c>
      <c r="T202" s="28">
        <f t="shared" si="38"/>
        <v>0.85280103171476485</v>
      </c>
      <c r="U202" s="28">
        <f t="shared" si="39"/>
        <v>1.0112927947097201</v>
      </c>
      <c r="V202" s="28">
        <f t="shared" si="43"/>
        <v>0.18035963975174873</v>
      </c>
      <c r="W202" s="27">
        <f t="shared" si="40"/>
        <v>0.99347006610463495</v>
      </c>
      <c r="X202" s="27">
        <f t="shared" si="41"/>
        <v>4.8769129768584125E-3</v>
      </c>
      <c r="Y202" s="27">
        <f t="shared" si="42"/>
        <v>2.845213930540515E-3</v>
      </c>
    </row>
    <row r="203" spans="1:25" ht="11.25" customHeight="1" x14ac:dyDescent="0.2">
      <c r="A203" s="26" t="s">
        <v>236</v>
      </c>
      <c r="B203" s="26" t="s">
        <v>237</v>
      </c>
      <c r="C203" s="26" t="s">
        <v>1651</v>
      </c>
      <c r="D203" s="26" t="s">
        <v>1653</v>
      </c>
      <c r="E203" s="26" t="s">
        <v>1654</v>
      </c>
      <c r="F203" s="27">
        <v>6.2191865242399336E-2</v>
      </c>
      <c r="G203" s="27">
        <v>6.1559652468743384E-2</v>
      </c>
      <c r="H203" s="27">
        <v>5.6265457543281126E-2</v>
      </c>
      <c r="I203" s="27">
        <v>5.6674565560821483E-2</v>
      </c>
      <c r="J203" s="27">
        <v>6.7539422790836065E-2</v>
      </c>
      <c r="K203" s="27">
        <v>6.1528539180909385E-2</v>
      </c>
      <c r="L203" s="27">
        <v>6.7351405960599423E-2</v>
      </c>
      <c r="M203" s="27">
        <v>5.655446372569517E-2</v>
      </c>
      <c r="N203" s="27">
        <v>6.0365287380043341E-2</v>
      </c>
      <c r="O203" s="27">
        <v>6.099056352295143E-2</v>
      </c>
      <c r="P203" s="28">
        <f t="shared" si="38"/>
        <v>0.98933419895183128</v>
      </c>
      <c r="Q203" s="28">
        <f t="shared" si="38"/>
        <v>1.094083596310047</v>
      </c>
      <c r="R203" s="28">
        <f t="shared" si="38"/>
        <v>1.0051364761797543</v>
      </c>
      <c r="S203" s="28">
        <f t="shared" si="38"/>
        <v>1.0651213076395105</v>
      </c>
      <c r="T203" s="28">
        <f t="shared" si="38"/>
        <v>0.90303649339488878</v>
      </c>
      <c r="U203" s="28">
        <f t="shared" si="39"/>
        <v>1.0113424144952066</v>
      </c>
      <c r="V203" s="28">
        <f t="shared" si="43"/>
        <v>7.4147353767869018E-2</v>
      </c>
      <c r="W203" s="27">
        <f t="shared" si="40"/>
        <v>0.82047734797797633</v>
      </c>
      <c r="X203" s="27">
        <f t="shared" si="41"/>
        <v>4.8982214154104971E-3</v>
      </c>
      <c r="Y203" s="27">
        <f t="shared" si="42"/>
        <v>8.5933404597442739E-2</v>
      </c>
    </row>
    <row r="204" spans="1:25" ht="11.25" customHeight="1" x14ac:dyDescent="0.2">
      <c r="A204" s="26" t="s">
        <v>622</v>
      </c>
      <c r="B204" s="26" t="s">
        <v>623</v>
      </c>
      <c r="C204" s="26" t="s">
        <v>2928</v>
      </c>
      <c r="D204" s="26" t="s">
        <v>2926</v>
      </c>
      <c r="E204" s="26" t="s">
        <v>2930</v>
      </c>
      <c r="F204" s="27">
        <v>6.6855722465061877E-3</v>
      </c>
      <c r="G204" s="27">
        <v>7.0383275261324046E-3</v>
      </c>
      <c r="H204" s="27">
        <v>6.7442491362733293E-3</v>
      </c>
      <c r="I204" s="27">
        <v>6.3822100911170871E-3</v>
      </c>
      <c r="J204" s="27">
        <v>6.2791710272021026E-3</v>
      </c>
      <c r="K204" s="27">
        <v>7.0273963627514296E-3</v>
      </c>
      <c r="L204" s="27">
        <v>7.1079685923113754E-3</v>
      </c>
      <c r="M204" s="27">
        <v>6.7799397504802765E-3</v>
      </c>
      <c r="N204" s="27">
        <v>6.2356561459955282E-3</v>
      </c>
      <c r="O204" s="27">
        <v>6.3638904667874885E-3</v>
      </c>
      <c r="P204" s="28">
        <f t="shared" si="38"/>
        <v>1.0511286249915071</v>
      </c>
      <c r="Q204" s="28">
        <f t="shared" si="38"/>
        <v>1.0098945475214676</v>
      </c>
      <c r="R204" s="28">
        <f t="shared" si="38"/>
        <v>1.0052920070842266</v>
      </c>
      <c r="S204" s="28">
        <f t="shared" si="38"/>
        <v>0.97703711676217986</v>
      </c>
      <c r="T204" s="28">
        <f t="shared" si="38"/>
        <v>1.0134921376115369</v>
      </c>
      <c r="U204" s="28">
        <f t="shared" si="39"/>
        <v>1.0113688867941835</v>
      </c>
      <c r="V204" s="28">
        <f t="shared" si="43"/>
        <v>2.6472238063600911E-2</v>
      </c>
      <c r="W204" s="27">
        <f t="shared" si="40"/>
        <v>0.37952004574819892</v>
      </c>
      <c r="X204" s="27">
        <f t="shared" si="41"/>
        <v>4.9095891013103956E-3</v>
      </c>
      <c r="Y204" s="27">
        <f t="shared" si="42"/>
        <v>0.42076528030101457</v>
      </c>
    </row>
    <row r="205" spans="1:25" ht="11.25" customHeight="1" x14ac:dyDescent="0.2">
      <c r="A205" s="26" t="s">
        <v>90</v>
      </c>
      <c r="B205" s="26" t="s">
        <v>91</v>
      </c>
      <c r="C205" s="26" t="s">
        <v>1121</v>
      </c>
      <c r="D205" s="26" t="s">
        <v>1123</v>
      </c>
      <c r="E205" s="26" t="s">
        <v>1124</v>
      </c>
      <c r="F205" s="27">
        <v>3.0186649179085217E-3</v>
      </c>
      <c r="G205" s="27">
        <v>2.7022034422228801E-3</v>
      </c>
      <c r="H205" s="27">
        <v>2.6920470264934068E-3</v>
      </c>
      <c r="I205" s="27">
        <v>2.6450410287228734E-3</v>
      </c>
      <c r="J205" s="27">
        <v>2.8001650597407964E-3</v>
      </c>
      <c r="K205" s="27">
        <v>2.6875101372486926E-3</v>
      </c>
      <c r="L205" s="27">
        <v>2.7358927743913308E-3</v>
      </c>
      <c r="M205" s="27">
        <v>2.8932707078152629E-3</v>
      </c>
      <c r="N205" s="27">
        <v>2.9032919205197729E-3</v>
      </c>
      <c r="O205" s="27">
        <v>2.7629032927269323E-3</v>
      </c>
      <c r="P205" s="28">
        <f t="shared" si="38"/>
        <v>0.89029760186524143</v>
      </c>
      <c r="Q205" s="28">
        <f t="shared" si="38"/>
        <v>1.0124673559518291</v>
      </c>
      <c r="R205" s="28">
        <f t="shared" si="38"/>
        <v>1.0747474614453392</v>
      </c>
      <c r="S205" s="28">
        <f t="shared" si="38"/>
        <v>1.0976358736944027</v>
      </c>
      <c r="T205" s="28">
        <f t="shared" si="38"/>
        <v>0.98669301051227554</v>
      </c>
      <c r="U205" s="28">
        <f t="shared" si="39"/>
        <v>1.0123682606938176</v>
      </c>
      <c r="V205" s="28">
        <f t="shared" si="43"/>
        <v>8.1734638544214783E-2</v>
      </c>
      <c r="W205" s="27">
        <f t="shared" si="40"/>
        <v>0.82217661993594371</v>
      </c>
      <c r="X205" s="27">
        <f t="shared" si="41"/>
        <v>5.3385208979014791E-3</v>
      </c>
      <c r="Y205" s="27">
        <f t="shared" si="42"/>
        <v>8.5034877321147062E-2</v>
      </c>
    </row>
    <row r="206" spans="1:25" ht="11.25" customHeight="1" x14ac:dyDescent="0.2">
      <c r="A206" s="26" t="s">
        <v>848</v>
      </c>
      <c r="B206" s="26" t="s">
        <v>849</v>
      </c>
      <c r="C206" s="26" t="s">
        <v>3501</v>
      </c>
      <c r="D206" s="26" t="s">
        <v>3508</v>
      </c>
      <c r="E206" s="26" t="s">
        <v>3504</v>
      </c>
      <c r="F206" s="27">
        <v>1.5839358960614038E-2</v>
      </c>
      <c r="G206" s="27">
        <v>1.5326924678614939E-2</v>
      </c>
      <c r="H206" s="27">
        <v>1.594373782559682E-2</v>
      </c>
      <c r="I206" s="27">
        <v>1.5971919330384034E-2</v>
      </c>
      <c r="J206" s="27">
        <v>1.5598941803113872E-2</v>
      </c>
      <c r="K206" s="27">
        <v>1.5931390468948779E-2</v>
      </c>
      <c r="L206" s="27">
        <v>1.6113221183417393E-2</v>
      </c>
      <c r="M206" s="27">
        <v>1.5967413907360437E-2</v>
      </c>
      <c r="N206" s="27">
        <v>1.613694858442569E-2</v>
      </c>
      <c r="O206" s="27">
        <v>1.549507230001896E-2</v>
      </c>
      <c r="P206" s="28">
        <f t="shared" si="38"/>
        <v>1.0058103051116896</v>
      </c>
      <c r="Q206" s="28">
        <f t="shared" si="38"/>
        <v>1.0513016486535973</v>
      </c>
      <c r="R206" s="28">
        <f t="shared" si="38"/>
        <v>1.0014849768619254</v>
      </c>
      <c r="S206" s="28">
        <f t="shared" si="38"/>
        <v>1.0103324622813312</v>
      </c>
      <c r="T206" s="28">
        <f t="shared" si="38"/>
        <v>0.99334124683546299</v>
      </c>
      <c r="U206" s="28">
        <f t="shared" si="39"/>
        <v>1.0124541279488013</v>
      </c>
      <c r="V206" s="28">
        <f t="shared" si="43"/>
        <v>2.2601970113379052E-2</v>
      </c>
      <c r="W206" s="27">
        <f t="shared" si="40"/>
        <v>0.28151053960985978</v>
      </c>
      <c r="X206" s="27">
        <f t="shared" si="41"/>
        <v>5.3753554126195445E-3</v>
      </c>
      <c r="Y206" s="27">
        <f t="shared" si="42"/>
        <v>0.55050534074614588</v>
      </c>
    </row>
    <row r="207" spans="1:25" ht="11.25" customHeight="1" x14ac:dyDescent="0.2">
      <c r="A207" s="26" t="s">
        <v>536</v>
      </c>
      <c r="B207" s="26" t="s">
        <v>537</v>
      </c>
      <c r="C207" s="26" t="s">
        <v>2626</v>
      </c>
      <c r="D207" s="26" t="s">
        <v>2628</v>
      </c>
      <c r="E207" s="26" t="s">
        <v>2629</v>
      </c>
      <c r="F207" s="27">
        <v>1.3513321923704013E-2</v>
      </c>
      <c r="G207" s="27">
        <v>1.3782294529611236E-2</v>
      </c>
      <c r="H207" s="27">
        <v>1.1719343325187051E-2</v>
      </c>
      <c r="I207" s="27">
        <v>1.2523834826210565E-2</v>
      </c>
      <c r="J207" s="27">
        <v>1.2727166399840855E-2</v>
      </c>
      <c r="K207" s="27">
        <v>1.2031234757726236E-2</v>
      </c>
      <c r="L207" s="27">
        <v>1.3852340835472338E-2</v>
      </c>
      <c r="M207" s="27">
        <v>1.3084675281430027E-2</v>
      </c>
      <c r="N207" s="27">
        <v>1.3215473394471683E-2</v>
      </c>
      <c r="O207" s="27">
        <v>1.2668826821045172E-2</v>
      </c>
      <c r="P207" s="28">
        <f t="shared" si="38"/>
        <v>0.89032399477007829</v>
      </c>
      <c r="Q207" s="28">
        <f t="shared" si="38"/>
        <v>1.0050823399333551</v>
      </c>
      <c r="R207" s="28">
        <f t="shared" si="38"/>
        <v>1.1165024283663252</v>
      </c>
      <c r="S207" s="28">
        <f t="shared" si="38"/>
        <v>1.055225781708141</v>
      </c>
      <c r="T207" s="28">
        <f t="shared" si="38"/>
        <v>0.9954161376568148</v>
      </c>
      <c r="U207" s="28">
        <f t="shared" si="39"/>
        <v>1.0125101364869429</v>
      </c>
      <c r="V207" s="28">
        <f t="shared" si="43"/>
        <v>8.3540189882309837E-2</v>
      </c>
      <c r="W207" s="27">
        <f t="shared" si="40"/>
        <v>0.81640381416626273</v>
      </c>
      <c r="X207" s="27">
        <f t="shared" si="41"/>
        <v>5.3993797368881392E-3</v>
      </c>
      <c r="Y207" s="27">
        <f t="shared" si="42"/>
        <v>8.8094974965899103E-2</v>
      </c>
    </row>
    <row r="208" spans="1:25" ht="11.25" customHeight="1" x14ac:dyDescent="0.2">
      <c r="A208" s="26" t="s">
        <v>90</v>
      </c>
      <c r="B208" s="26" t="s">
        <v>91</v>
      </c>
      <c r="C208" s="26" t="s">
        <v>1105</v>
      </c>
      <c r="D208" s="26" t="s">
        <v>1107</v>
      </c>
      <c r="E208" s="26" t="s">
        <v>1108</v>
      </c>
      <c r="F208" s="27">
        <v>5.7256452805347997E-4</v>
      </c>
      <c r="G208" s="27">
        <v>5.7212574884576962E-4</v>
      </c>
      <c r="H208" s="27">
        <v>6.5699687748540093E-4</v>
      </c>
      <c r="I208" s="27">
        <v>6.0358204972618863E-4</v>
      </c>
      <c r="J208" s="27">
        <v>6.5289467607648267E-4</v>
      </c>
      <c r="K208" s="27">
        <v>6.3642612745514512E-4</v>
      </c>
      <c r="L208" s="27">
        <v>6.1668983709407192E-4</v>
      </c>
      <c r="M208" s="27">
        <v>6.4441029401339945E-4</v>
      </c>
      <c r="N208" s="27">
        <v>6.0180646374083423E-4</v>
      </c>
      <c r="O208" s="27">
        <v>5.8464165238590376E-4</v>
      </c>
      <c r="P208" s="28">
        <f t="shared" si="38"/>
        <v>1.111536073704692</v>
      </c>
      <c r="Q208" s="28">
        <f t="shared" si="38"/>
        <v>1.0778921213355765</v>
      </c>
      <c r="R208" s="28">
        <f t="shared" si="38"/>
        <v>0.98084224765241568</v>
      </c>
      <c r="S208" s="28">
        <f t="shared" si="38"/>
        <v>0.99705825250078284</v>
      </c>
      <c r="T208" s="28">
        <f t="shared" si="38"/>
        <v>0.8954608971530601</v>
      </c>
      <c r="U208" s="28">
        <f t="shared" si="39"/>
        <v>1.0125579184693057</v>
      </c>
      <c r="V208" s="28">
        <f t="shared" si="43"/>
        <v>8.5180791701547437E-2</v>
      </c>
      <c r="W208" s="27">
        <f t="shared" si="40"/>
        <v>0.83471768673462465</v>
      </c>
      <c r="X208" s="27">
        <f t="shared" si="41"/>
        <v>5.4198743086410371E-3</v>
      </c>
      <c r="Y208" s="27">
        <f t="shared" si="42"/>
        <v>7.8460384186703883E-2</v>
      </c>
    </row>
    <row r="209" spans="1:25" ht="11.25" customHeight="1" x14ac:dyDescent="0.2">
      <c r="A209" s="26" t="s">
        <v>716</v>
      </c>
      <c r="B209" s="26" t="s">
        <v>717</v>
      </c>
      <c r="C209" s="26" t="s">
        <v>3178</v>
      </c>
      <c r="D209" s="26" t="s">
        <v>3180</v>
      </c>
      <c r="E209" s="26" t="s">
        <v>3181</v>
      </c>
      <c r="F209" s="27">
        <v>3.7086627171181739E-2</v>
      </c>
      <c r="G209" s="27">
        <v>3.761365276374657E-2</v>
      </c>
      <c r="H209" s="27">
        <v>3.3823695398622976E-2</v>
      </c>
      <c r="I209" s="27">
        <v>3.4183454779254184E-2</v>
      </c>
      <c r="J209" s="27">
        <v>3.6142300858190618E-2</v>
      </c>
      <c r="K209" s="27">
        <v>3.9547381168634571E-2</v>
      </c>
      <c r="L209" s="27">
        <v>3.30095432856169E-2</v>
      </c>
      <c r="M209" s="27">
        <v>3.8263443512580167E-2</v>
      </c>
      <c r="N209" s="27">
        <v>3.8047520256781625E-2</v>
      </c>
      <c r="O209" s="27">
        <v>3.1775835921138154E-2</v>
      </c>
      <c r="P209" s="28">
        <f t="shared" si="38"/>
        <v>1.0663515176533758</v>
      </c>
      <c r="Q209" s="28">
        <f t="shared" si="38"/>
        <v>0.87759472585530751</v>
      </c>
      <c r="R209" s="28">
        <f t="shared" si="38"/>
        <v>1.1312614739942917</v>
      </c>
      <c r="S209" s="28">
        <f t="shared" si="38"/>
        <v>1.1130390565400818</v>
      </c>
      <c r="T209" s="28">
        <f t="shared" si="38"/>
        <v>0.87918685768831095</v>
      </c>
      <c r="U209" s="28">
        <f t="shared" si="39"/>
        <v>1.0134867263462737</v>
      </c>
      <c r="V209" s="28">
        <f t="shared" si="43"/>
        <v>0.12557799798282493</v>
      </c>
      <c r="W209" s="27">
        <f t="shared" si="40"/>
        <v>0.86660632072452626</v>
      </c>
      <c r="X209" s="27">
        <f t="shared" si="41"/>
        <v>5.8180651037015221E-3</v>
      </c>
      <c r="Y209" s="27">
        <f t="shared" si="42"/>
        <v>6.2178147697475268E-2</v>
      </c>
    </row>
    <row r="210" spans="1:25" ht="11.25" customHeight="1" x14ac:dyDescent="0.2">
      <c r="A210" s="26" t="s">
        <v>734</v>
      </c>
      <c r="B210" s="26" t="s">
        <v>735</v>
      </c>
      <c r="C210" s="26" t="s">
        <v>3227</v>
      </c>
      <c r="D210" s="26" t="s">
        <v>3229</v>
      </c>
      <c r="E210" s="26" t="s">
        <v>3230</v>
      </c>
      <c r="F210" s="27">
        <v>3.9216618339116801E-3</v>
      </c>
      <c r="G210" s="27">
        <v>4.0446008640474445E-3</v>
      </c>
      <c r="H210" s="27">
        <v>3.1999082762448504E-3</v>
      </c>
      <c r="I210" s="27">
        <v>3.2655534608133584E-3</v>
      </c>
      <c r="J210" s="27">
        <v>3.7243697840026635E-3</v>
      </c>
      <c r="K210" s="27">
        <v>3.4985073605515496E-3</v>
      </c>
      <c r="L210" s="27">
        <v>3.4982919324617642E-3</v>
      </c>
      <c r="M210" s="27">
        <v>4.0269377959008222E-3</v>
      </c>
      <c r="N210" s="27">
        <v>3.5127505245746418E-3</v>
      </c>
      <c r="O210" s="27">
        <v>3.6363527441882759E-3</v>
      </c>
      <c r="P210" s="28">
        <f t="shared" ref="P210:T260" si="44">K210/F210</f>
        <v>0.89209817386573254</v>
      </c>
      <c r="Q210" s="28">
        <f t="shared" si="44"/>
        <v>0.86492883971770029</v>
      </c>
      <c r="R210" s="28">
        <f t="shared" si="44"/>
        <v>1.2584541331373742</v>
      </c>
      <c r="S210" s="28">
        <f t="shared" si="44"/>
        <v>1.0756983668243831</v>
      </c>
      <c r="T210" s="28">
        <f t="shared" si="44"/>
        <v>0.97636726616340608</v>
      </c>
      <c r="U210" s="28">
        <f t="shared" si="39"/>
        <v>1.0135093559417192</v>
      </c>
      <c r="V210" s="28">
        <f t="shared" si="43"/>
        <v>0.15973556015926541</v>
      </c>
      <c r="W210" s="27">
        <f t="shared" si="40"/>
        <v>0.98987252926108416</v>
      </c>
      <c r="X210" s="27">
        <f t="shared" si="41"/>
        <v>5.827762121387919E-3</v>
      </c>
      <c r="Y210" s="27">
        <f t="shared" si="42"/>
        <v>4.4207280315826129E-3</v>
      </c>
    </row>
    <row r="211" spans="1:25" ht="11.25" customHeight="1" x14ac:dyDescent="0.2">
      <c r="A211" s="26" t="s">
        <v>81</v>
      </c>
      <c r="B211" s="26" t="s">
        <v>82</v>
      </c>
      <c r="C211" s="26" t="s">
        <v>1057</v>
      </c>
      <c r="D211" s="26" t="s">
        <v>1059</v>
      </c>
      <c r="E211" s="26" t="s">
        <v>1060</v>
      </c>
      <c r="F211" s="27">
        <v>4.0731619579955171E-2</v>
      </c>
      <c r="G211" s="27">
        <v>4.5030365871722711E-2</v>
      </c>
      <c r="H211" s="27">
        <v>4.0751621629483113E-2</v>
      </c>
      <c r="I211" s="27">
        <v>4.715979218691696E-2</v>
      </c>
      <c r="J211" s="27">
        <v>4.4598219729301308E-2</v>
      </c>
      <c r="K211" s="27">
        <v>4.5630025253258245E-2</v>
      </c>
      <c r="L211" s="27">
        <v>4.6665563461856692E-2</v>
      </c>
      <c r="M211" s="27">
        <v>4.7066426885467007E-2</v>
      </c>
      <c r="N211" s="27">
        <v>4.090233019335647E-2</v>
      </c>
      <c r="O211" s="27">
        <v>3.9652531827318843E-2</v>
      </c>
      <c r="P211" s="28">
        <f t="shared" si="44"/>
        <v>1.1202605180893341</v>
      </c>
      <c r="Q211" s="28">
        <f t="shared" si="44"/>
        <v>1.0363132201677452</v>
      </c>
      <c r="R211" s="28">
        <f t="shared" si="44"/>
        <v>1.1549583796541545</v>
      </c>
      <c r="S211" s="28">
        <f t="shared" si="44"/>
        <v>0.8673136224019149</v>
      </c>
      <c r="T211" s="28">
        <f t="shared" si="44"/>
        <v>0.88910571022786555</v>
      </c>
      <c r="U211" s="28">
        <f t="shared" si="39"/>
        <v>1.0135902901082028</v>
      </c>
      <c r="V211" s="28">
        <f t="shared" si="43"/>
        <v>0.13112311006564517</v>
      </c>
      <c r="W211" s="27">
        <f t="shared" si="40"/>
        <v>0.90339535645907409</v>
      </c>
      <c r="X211" s="27">
        <f t="shared" si="41"/>
        <v>5.8624414840807481E-3</v>
      </c>
      <c r="Y211" s="27">
        <f t="shared" si="42"/>
        <v>4.4122146085210756E-2</v>
      </c>
    </row>
    <row r="212" spans="1:25" ht="11.25" customHeight="1" x14ac:dyDescent="0.2">
      <c r="A212" s="26" t="s">
        <v>132</v>
      </c>
      <c r="B212" s="26" t="s">
        <v>133</v>
      </c>
      <c r="C212" s="26" t="s">
        <v>1260</v>
      </c>
      <c r="D212" s="26" t="s">
        <v>1262</v>
      </c>
      <c r="E212" s="26" t="s">
        <v>1263</v>
      </c>
      <c r="F212" s="27">
        <v>3.468424569213157E-3</v>
      </c>
      <c r="G212" s="27">
        <v>2.666470764888804E-3</v>
      </c>
      <c r="H212" s="27">
        <v>2.6572275330827974E-3</v>
      </c>
      <c r="I212" s="27">
        <v>2.632879167259846E-3</v>
      </c>
      <c r="J212" s="27">
        <v>2.3874664577159289E-3</v>
      </c>
      <c r="K212" s="27">
        <v>2.7851889018268364E-3</v>
      </c>
      <c r="L212" s="27">
        <v>3.0650819960209566E-3</v>
      </c>
      <c r="M212" s="27">
        <v>2.3794331314340588E-3</v>
      </c>
      <c r="N212" s="27">
        <v>3.0389099997539344E-3</v>
      </c>
      <c r="O212" s="27">
        <v>2.5514246057650606E-3</v>
      </c>
      <c r="P212" s="28">
        <f t="shared" si="44"/>
        <v>0.80301267801787057</v>
      </c>
      <c r="Q212" s="28">
        <f t="shared" si="44"/>
        <v>1.1494901936975765</v>
      </c>
      <c r="R212" s="28">
        <f t="shared" si="44"/>
        <v>0.89545705130999687</v>
      </c>
      <c r="S212" s="28">
        <f t="shared" si="44"/>
        <v>1.1542155209943274</v>
      </c>
      <c r="T212" s="28">
        <f t="shared" si="44"/>
        <v>1.068674534680579</v>
      </c>
      <c r="U212" s="28">
        <f t="shared" si="39"/>
        <v>1.0141699957400701</v>
      </c>
      <c r="V212" s="28">
        <f t="shared" si="43"/>
        <v>0.15777771221485165</v>
      </c>
      <c r="W212" s="27">
        <f t="shared" si="40"/>
        <v>0.99463103721407808</v>
      </c>
      <c r="X212" s="27">
        <f t="shared" si="41"/>
        <v>6.1107577822784309E-3</v>
      </c>
      <c r="Y212" s="27">
        <f t="shared" si="42"/>
        <v>2.3379928410785832E-3</v>
      </c>
    </row>
    <row r="213" spans="1:25" ht="11.25" customHeight="1" x14ac:dyDescent="0.2">
      <c r="A213" s="26" t="s">
        <v>86</v>
      </c>
      <c r="B213" s="26" t="s">
        <v>87</v>
      </c>
      <c r="C213" s="26" t="s">
        <v>1072</v>
      </c>
      <c r="D213" s="26" t="s">
        <v>1077</v>
      </c>
      <c r="E213" s="26" t="s">
        <v>1075</v>
      </c>
      <c r="F213" s="27">
        <v>5.8460943114600024E-3</v>
      </c>
      <c r="G213" s="27">
        <v>6.0032185502298333E-3</v>
      </c>
      <c r="H213" s="27">
        <v>5.6488536201699576E-3</v>
      </c>
      <c r="I213" s="27">
        <v>5.5055967650585007E-3</v>
      </c>
      <c r="J213" s="27">
        <v>5.7809593153067508E-3</v>
      </c>
      <c r="K213" s="27">
        <v>5.6344554946268811E-3</v>
      </c>
      <c r="L213" s="27">
        <v>6.3433786264503605E-3</v>
      </c>
      <c r="M213" s="27">
        <v>5.6645615812234117E-3</v>
      </c>
      <c r="N213" s="27">
        <v>5.9648019678836964E-3</v>
      </c>
      <c r="O213" s="27">
        <v>5.57740222531709E-3</v>
      </c>
      <c r="P213" s="28">
        <f t="shared" si="44"/>
        <v>0.96379825477357606</v>
      </c>
      <c r="Q213" s="28">
        <f t="shared" si="44"/>
        <v>1.0566629506113023</v>
      </c>
      <c r="R213" s="28">
        <f t="shared" si="44"/>
        <v>1.0027807343064028</v>
      </c>
      <c r="S213" s="28">
        <f t="shared" si="44"/>
        <v>1.0834069806455062</v>
      </c>
      <c r="T213" s="28">
        <f t="shared" si="44"/>
        <v>0.96478835451225464</v>
      </c>
      <c r="U213" s="28">
        <f t="shared" si="39"/>
        <v>1.0142874549698084</v>
      </c>
      <c r="V213" s="28">
        <f t="shared" si="43"/>
        <v>5.4094630887648161E-2</v>
      </c>
      <c r="W213" s="27">
        <f t="shared" si="40"/>
        <v>0.59339249093123547</v>
      </c>
      <c r="X213" s="27">
        <f t="shared" si="41"/>
        <v>6.1610540262180304E-3</v>
      </c>
      <c r="Y213" s="27">
        <f t="shared" si="42"/>
        <v>0.22665795375184064</v>
      </c>
    </row>
    <row r="214" spans="1:25" ht="11.25" customHeight="1" x14ac:dyDescent="0.2">
      <c r="A214" s="26" t="s">
        <v>140</v>
      </c>
      <c r="B214" s="26" t="s">
        <v>141</v>
      </c>
      <c r="C214" s="26" t="s">
        <v>1301</v>
      </c>
      <c r="D214" s="26" t="s">
        <v>1303</v>
      </c>
      <c r="E214" s="26" t="s">
        <v>1304</v>
      </c>
      <c r="F214" s="27">
        <v>1.192706779602312E-4</v>
      </c>
      <c r="G214" s="27">
        <v>1.2752640434201903E-4</v>
      </c>
      <c r="H214" s="27">
        <v>1.7445132862790191E-4</v>
      </c>
      <c r="I214" s="27">
        <v>1.4665618477052782E-4</v>
      </c>
      <c r="J214" s="27">
        <v>1.3303449488448081E-4</v>
      </c>
      <c r="K214" s="27">
        <v>1.436299305077359E-4</v>
      </c>
      <c r="L214" s="27">
        <v>1.5022765702461135E-4</v>
      </c>
      <c r="M214" s="27">
        <v>1.2719560819004041E-4</v>
      </c>
      <c r="N214" s="27">
        <v>1.2281394029195605E-4</v>
      </c>
      <c r="O214" s="27">
        <v>1.49761051640511E-4</v>
      </c>
      <c r="P214" s="28">
        <f t="shared" si="44"/>
        <v>1.2042350472395813</v>
      </c>
      <c r="Q214" s="28">
        <f t="shared" si="44"/>
        <v>1.1780121755939168</v>
      </c>
      <c r="R214" s="28">
        <f t="shared" si="44"/>
        <v>0.72911802501283229</v>
      </c>
      <c r="S214" s="28">
        <f t="shared" si="44"/>
        <v>0.83742762355452238</v>
      </c>
      <c r="T214" s="28">
        <f t="shared" si="44"/>
        <v>1.1257309750418831</v>
      </c>
      <c r="U214" s="28">
        <f t="shared" si="39"/>
        <v>1.0149047692885471</v>
      </c>
      <c r="V214" s="28">
        <f t="shared" si="43"/>
        <v>0.21673983741110628</v>
      </c>
      <c r="W214" s="27">
        <f t="shared" si="40"/>
        <v>0.92429962990147729</v>
      </c>
      <c r="X214" s="27">
        <f t="shared" si="41"/>
        <v>6.4252933696312808E-3</v>
      </c>
      <c r="Y214" s="27">
        <f t="shared" si="42"/>
        <v>3.4187220859078361E-2</v>
      </c>
    </row>
    <row r="215" spans="1:25" ht="11.25" customHeight="1" x14ac:dyDescent="0.2">
      <c r="A215" s="26" t="s">
        <v>284</v>
      </c>
      <c r="B215" s="26" t="s">
        <v>285</v>
      </c>
      <c r="C215" s="26" t="s">
        <v>1865</v>
      </c>
      <c r="D215" s="26" t="s">
        <v>1867</v>
      </c>
      <c r="E215" s="26" t="s">
        <v>1868</v>
      </c>
      <c r="F215" s="27">
        <v>2.2399524105935491E-3</v>
      </c>
      <c r="G215" s="27">
        <v>2.5533216351144288E-3</v>
      </c>
      <c r="H215" s="27">
        <v>2.0272684352231111E-3</v>
      </c>
      <c r="I215" s="27">
        <v>2.1440109497151594E-3</v>
      </c>
      <c r="J215" s="27">
        <v>2.2635992674228064E-3</v>
      </c>
      <c r="K215" s="27">
        <v>2.2177406882728842E-3</v>
      </c>
      <c r="L215" s="27">
        <v>2.252669357310718E-3</v>
      </c>
      <c r="M215" s="27">
        <v>2.0181409865653566E-3</v>
      </c>
      <c r="N215" s="27">
        <v>2.5085191307754866E-3</v>
      </c>
      <c r="O215" s="27">
        <v>2.3522819382203863E-3</v>
      </c>
      <c r="P215" s="28">
        <f t="shared" si="44"/>
        <v>0.99008384186395315</v>
      </c>
      <c r="Q215" s="28">
        <f t="shared" si="44"/>
        <v>0.88225052665946768</v>
      </c>
      <c r="R215" s="28">
        <f t="shared" si="44"/>
        <v>0.99549766153353547</v>
      </c>
      <c r="S215" s="28">
        <f t="shared" si="44"/>
        <v>1.1700122758742224</v>
      </c>
      <c r="T215" s="28">
        <f t="shared" si="44"/>
        <v>1.039177725524955</v>
      </c>
      <c r="U215" s="28">
        <f t="shared" si="39"/>
        <v>1.0154044062912269</v>
      </c>
      <c r="V215" s="28">
        <f t="shared" si="43"/>
        <v>0.1039664960157044</v>
      </c>
      <c r="W215" s="27">
        <f t="shared" si="40"/>
        <v>0.83180815672231656</v>
      </c>
      <c r="X215" s="27">
        <f t="shared" si="41"/>
        <v>6.6390436695449046E-3</v>
      </c>
      <c r="Y215" s="27">
        <f t="shared" si="42"/>
        <v>7.9976825252494249E-2</v>
      </c>
    </row>
    <row r="216" spans="1:25" ht="11.25" customHeight="1" x14ac:dyDescent="0.2">
      <c r="A216" s="26" t="s">
        <v>618</v>
      </c>
      <c r="B216" s="26" t="s">
        <v>619</v>
      </c>
      <c r="C216" s="26" t="s">
        <v>2889</v>
      </c>
      <c r="D216" s="26" t="s">
        <v>2890</v>
      </c>
      <c r="E216" s="26" t="s">
        <v>2891</v>
      </c>
      <c r="F216" s="27">
        <v>0.24863340171352724</v>
      </c>
      <c r="G216" s="27">
        <v>0.24792493179083872</v>
      </c>
      <c r="H216" s="27">
        <v>0.2315284257111643</v>
      </c>
      <c r="I216" s="27">
        <v>0.23901396549385925</v>
      </c>
      <c r="J216" s="27">
        <v>0.24242038646217245</v>
      </c>
      <c r="K216" s="27">
        <v>0.24140722177507865</v>
      </c>
      <c r="L216" s="27">
        <v>0.25616380765742208</v>
      </c>
      <c r="M216" s="27">
        <v>0.24787217202834666</v>
      </c>
      <c r="N216" s="27">
        <v>0.24918150475754883</v>
      </c>
      <c r="O216" s="27">
        <v>0.23314717505790672</v>
      </c>
      <c r="P216" s="28">
        <f t="shared" si="44"/>
        <v>0.97093640722184815</v>
      </c>
      <c r="Q216" s="28">
        <f t="shared" si="44"/>
        <v>1.0332313325935856</v>
      </c>
      <c r="R216" s="28">
        <f t="shared" si="44"/>
        <v>1.0705906683681747</v>
      </c>
      <c r="S216" s="28">
        <f t="shared" si="44"/>
        <v>1.0425395195744358</v>
      </c>
      <c r="T216" s="28">
        <f t="shared" si="44"/>
        <v>0.96174739451744606</v>
      </c>
      <c r="U216" s="28">
        <f t="shared" si="39"/>
        <v>1.0158090644550981</v>
      </c>
      <c r="V216" s="28">
        <f t="shared" si="43"/>
        <v>4.7316213682219617E-2</v>
      </c>
      <c r="W216" s="27">
        <f t="shared" si="40"/>
        <v>0.50977122516131557</v>
      </c>
      <c r="X216" s="27">
        <f t="shared" si="41"/>
        <v>6.812083886619461E-3</v>
      </c>
      <c r="Y216" s="27">
        <f t="shared" si="42"/>
        <v>0.29262468261008423</v>
      </c>
    </row>
    <row r="217" spans="1:25" ht="11.25" customHeight="1" x14ac:dyDescent="0.2">
      <c r="A217" s="26" t="s">
        <v>586</v>
      </c>
      <c r="B217" s="26" t="s">
        <v>587</v>
      </c>
      <c r="C217" s="26" t="s">
        <v>2780</v>
      </c>
      <c r="D217" s="26" t="s">
        <v>2781</v>
      </c>
      <c r="E217" s="26" t="s">
        <v>2782</v>
      </c>
      <c r="F217" s="27">
        <v>0.14328456452143731</v>
      </c>
      <c r="G217" s="27">
        <v>0.13861650218868163</v>
      </c>
      <c r="H217" s="27">
        <v>0.13030011427196728</v>
      </c>
      <c r="I217" s="27">
        <v>0.13316247448627247</v>
      </c>
      <c r="J217" s="27">
        <v>0.11875203927844501</v>
      </c>
      <c r="K217" s="27">
        <v>0.1329790331974374</v>
      </c>
      <c r="L217" s="27">
        <v>0.12527331612606243</v>
      </c>
      <c r="M217" s="27">
        <v>0.13487442922374429</v>
      </c>
      <c r="N217" s="27">
        <v>0.13758730498541571</v>
      </c>
      <c r="O217" s="27">
        <v>0.1402699122130181</v>
      </c>
      <c r="P217" s="28">
        <f t="shared" si="44"/>
        <v>0.92807647244893521</v>
      </c>
      <c r="Q217" s="28">
        <f t="shared" si="44"/>
        <v>0.90374027729788797</v>
      </c>
      <c r="R217" s="28">
        <f t="shared" si="44"/>
        <v>1.0351059934009676</v>
      </c>
      <c r="S217" s="28">
        <f t="shared" si="44"/>
        <v>1.0332288095141953</v>
      </c>
      <c r="T217" s="28">
        <f t="shared" si="44"/>
        <v>1.1812000287769278</v>
      </c>
      <c r="U217" s="28">
        <f t="shared" si="39"/>
        <v>1.0162703162877829</v>
      </c>
      <c r="V217" s="28">
        <f t="shared" si="43"/>
        <v>0.10986963531011736</v>
      </c>
      <c r="W217" s="27">
        <f t="shared" si="40"/>
        <v>0.83649936095237698</v>
      </c>
      <c r="X217" s="27">
        <f t="shared" si="41"/>
        <v>7.0092406818129784E-3</v>
      </c>
      <c r="Y217" s="27">
        <f t="shared" si="42"/>
        <v>7.7534386482773013E-2</v>
      </c>
    </row>
    <row r="218" spans="1:25" ht="11.25" customHeight="1" x14ac:dyDescent="0.2">
      <c r="A218" s="26" t="s">
        <v>238</v>
      </c>
      <c r="B218" s="26" t="s">
        <v>239</v>
      </c>
      <c r="C218" s="26" t="s">
        <v>1682</v>
      </c>
      <c r="D218" s="26" t="s">
        <v>1684</v>
      </c>
      <c r="E218" s="26" t="s">
        <v>1685</v>
      </c>
      <c r="F218" s="27">
        <v>0.16213747430920303</v>
      </c>
      <c r="G218" s="27">
        <v>0.16076624636275461</v>
      </c>
      <c r="H218" s="27">
        <v>0.15037027739425127</v>
      </c>
      <c r="I218" s="27">
        <v>0.17175154977513069</v>
      </c>
      <c r="J218" s="27">
        <v>0.14101349751361592</v>
      </c>
      <c r="K218" s="27">
        <v>0.16478641145899353</v>
      </c>
      <c r="L218" s="27">
        <v>0.16213339640491958</v>
      </c>
      <c r="M218" s="27">
        <v>0.15242444009567296</v>
      </c>
      <c r="N218" s="27">
        <v>0.15569513226235054</v>
      </c>
      <c r="O218" s="27">
        <v>0.160271153613364</v>
      </c>
      <c r="P218" s="28">
        <f t="shared" si="44"/>
        <v>1.0163375996886375</v>
      </c>
      <c r="Q218" s="28">
        <f t="shared" si="44"/>
        <v>1.0085039619515661</v>
      </c>
      <c r="R218" s="28">
        <f t="shared" si="44"/>
        <v>1.0136606963624597</v>
      </c>
      <c r="S218" s="28">
        <f t="shared" si="44"/>
        <v>0.90651369647725255</v>
      </c>
      <c r="T218" s="28">
        <f t="shared" si="44"/>
        <v>1.1365660482103042</v>
      </c>
      <c r="U218" s="28">
        <f t="shared" si="39"/>
        <v>1.0163164005380438</v>
      </c>
      <c r="V218" s="28">
        <f t="shared" si="43"/>
        <v>8.1524074657588333E-2</v>
      </c>
      <c r="W218" s="27">
        <f t="shared" si="40"/>
        <v>0.75668432757861959</v>
      </c>
      <c r="X218" s="27">
        <f t="shared" si="41"/>
        <v>7.0289339479636861E-3</v>
      </c>
      <c r="Y218" s="27">
        <f t="shared" si="42"/>
        <v>0.1210852610325789</v>
      </c>
    </row>
    <row r="219" spans="1:25" ht="11.25" customHeight="1" x14ac:dyDescent="0.2">
      <c r="A219" s="26" t="s">
        <v>90</v>
      </c>
      <c r="B219" s="26" t="s">
        <v>91</v>
      </c>
      <c r="C219" s="26" t="s">
        <v>1113</v>
      </c>
      <c r="D219" s="26" t="s">
        <v>1115</v>
      </c>
      <c r="E219" s="26" t="s">
        <v>1116</v>
      </c>
      <c r="F219" s="27">
        <v>3.8789142904875119E-3</v>
      </c>
      <c r="G219" s="27">
        <v>3.7217568994683159E-3</v>
      </c>
      <c r="H219" s="27">
        <v>3.6990502480372103E-3</v>
      </c>
      <c r="I219" s="27">
        <v>3.3907794685390136E-3</v>
      </c>
      <c r="J219" s="27">
        <v>3.3385386486885155E-3</v>
      </c>
      <c r="K219" s="27">
        <v>3.5077583743328726E-3</v>
      </c>
      <c r="L219" s="27">
        <v>3.8932259176083363E-3</v>
      </c>
      <c r="M219" s="27">
        <v>3.4459431501174466E-3</v>
      </c>
      <c r="N219" s="27">
        <v>3.4904122178461075E-3</v>
      </c>
      <c r="O219" s="27">
        <v>3.9076693669148153E-3</v>
      </c>
      <c r="P219" s="28">
        <f t="shared" si="44"/>
        <v>0.90431448380675838</v>
      </c>
      <c r="Q219" s="28">
        <f t="shared" si="44"/>
        <v>1.0460720629454643</v>
      </c>
      <c r="R219" s="28">
        <f t="shared" si="44"/>
        <v>0.93157511227265233</v>
      </c>
      <c r="S219" s="28">
        <f t="shared" si="44"/>
        <v>1.0293834353521147</v>
      </c>
      <c r="T219" s="28">
        <f t="shared" si="44"/>
        <v>1.1704730057415607</v>
      </c>
      <c r="U219" s="28">
        <f t="shared" si="39"/>
        <v>1.0163636200237101</v>
      </c>
      <c r="V219" s="28">
        <f t="shared" si="43"/>
        <v>0.10552950998650841</v>
      </c>
      <c r="W219" s="27">
        <f t="shared" si="40"/>
        <v>0.80832936544139122</v>
      </c>
      <c r="X219" s="27">
        <f t="shared" si="41"/>
        <v>7.0491114100919051E-3</v>
      </c>
      <c r="Y219" s="27">
        <f t="shared" si="42"/>
        <v>9.2411643621963122E-2</v>
      </c>
    </row>
    <row r="220" spans="1:25" ht="11.25" customHeight="1" x14ac:dyDescent="0.2">
      <c r="A220" s="26" t="s">
        <v>134</v>
      </c>
      <c r="B220" s="26" t="s">
        <v>135</v>
      </c>
      <c r="C220" s="26" t="s">
        <v>1264</v>
      </c>
      <c r="D220" s="26" t="s">
        <v>1266</v>
      </c>
      <c r="E220" s="26" t="s">
        <v>1267</v>
      </c>
      <c r="F220" s="27">
        <v>3.3922374175069537E-3</v>
      </c>
      <c r="G220" s="27">
        <v>3.2968094551472905E-3</v>
      </c>
      <c r="H220" s="27">
        <v>2.9337888889339751E-3</v>
      </c>
      <c r="I220" s="27">
        <v>2.9194334778920644E-3</v>
      </c>
      <c r="J220" s="27">
        <v>2.988240674519191E-3</v>
      </c>
      <c r="K220" s="27">
        <v>3.0148886710681666E-3</v>
      </c>
      <c r="L220" s="27">
        <v>3.420415472399854E-3</v>
      </c>
      <c r="M220" s="27">
        <v>3.0191649409951017E-3</v>
      </c>
      <c r="N220" s="27">
        <v>3.0484702407084898E-3</v>
      </c>
      <c r="O220" s="27">
        <v>3.235359878126883E-3</v>
      </c>
      <c r="P220" s="28">
        <f t="shared" si="44"/>
        <v>0.88876110366234007</v>
      </c>
      <c r="Q220" s="28">
        <f t="shared" si="44"/>
        <v>1.0374926179186905</v>
      </c>
      <c r="R220" s="28">
        <f t="shared" si="44"/>
        <v>1.0291009528269599</v>
      </c>
      <c r="S220" s="28">
        <f t="shared" si="44"/>
        <v>1.0441992474887951</v>
      </c>
      <c r="T220" s="28">
        <f t="shared" si="44"/>
        <v>1.0826972223873679</v>
      </c>
      <c r="U220" s="28">
        <f t="shared" si="39"/>
        <v>1.0164502288568307</v>
      </c>
      <c r="V220" s="28">
        <f t="shared" si="43"/>
        <v>7.4273157725731453E-2</v>
      </c>
      <c r="W220" s="27">
        <f t="shared" si="40"/>
        <v>0.72040317992986125</v>
      </c>
      <c r="X220" s="27">
        <f t="shared" si="41"/>
        <v>7.0861179843552946E-3</v>
      </c>
      <c r="Y220" s="27">
        <f t="shared" si="42"/>
        <v>0.14242437883009509</v>
      </c>
    </row>
    <row r="221" spans="1:25" ht="11.25" customHeight="1" x14ac:dyDescent="0.2">
      <c r="A221" s="26" t="s">
        <v>226</v>
      </c>
      <c r="B221" s="26" t="s">
        <v>227</v>
      </c>
      <c r="C221" s="26" t="s">
        <v>1546</v>
      </c>
      <c r="D221" s="26" t="s">
        <v>1548</v>
      </c>
      <c r="E221" s="26" t="s">
        <v>1549</v>
      </c>
      <c r="F221" s="27">
        <v>2.2760533316084379E-3</v>
      </c>
      <c r="G221" s="27">
        <v>1.9481480592525033E-3</v>
      </c>
      <c r="H221" s="27">
        <v>1.9957905378611921E-3</v>
      </c>
      <c r="I221" s="27">
        <v>2.1420935611187663E-3</v>
      </c>
      <c r="J221" s="27">
        <v>2.401843668731632E-3</v>
      </c>
      <c r="K221" s="27">
        <v>2.0826348486342569E-3</v>
      </c>
      <c r="L221" s="27">
        <v>2.1362863495662031E-3</v>
      </c>
      <c r="M221" s="27">
        <v>2.4944951726898973E-3</v>
      </c>
      <c r="N221" s="27">
        <v>2.1617216152756487E-3</v>
      </c>
      <c r="O221" s="27">
        <v>1.9530536257364557E-3</v>
      </c>
      <c r="P221" s="28">
        <f t="shared" si="44"/>
        <v>0.91502023248396547</v>
      </c>
      <c r="Q221" s="28">
        <f t="shared" si="44"/>
        <v>1.0965728910696282</v>
      </c>
      <c r="R221" s="28">
        <f t="shared" si="44"/>
        <v>1.2498782439178946</v>
      </c>
      <c r="S221" s="28">
        <f t="shared" si="44"/>
        <v>1.0091630237414237</v>
      </c>
      <c r="T221" s="28">
        <f t="shared" si="44"/>
        <v>0.81314768782092561</v>
      </c>
      <c r="U221" s="28">
        <f t="shared" si="39"/>
        <v>1.0167564158067675</v>
      </c>
      <c r="V221" s="28">
        <f t="shared" si="43"/>
        <v>0.16776537275121917</v>
      </c>
      <c r="W221" s="27">
        <f t="shared" si="40"/>
        <v>0.94043993421931771</v>
      </c>
      <c r="X221" s="27">
        <f t="shared" si="41"/>
        <v>7.2169215149679444E-3</v>
      </c>
      <c r="Y221" s="27">
        <f t="shared" si="42"/>
        <v>2.6668937561923574E-2</v>
      </c>
    </row>
    <row r="222" spans="1:25" ht="11.25" customHeight="1" x14ac:dyDescent="0.2">
      <c r="A222" s="26" t="s">
        <v>234</v>
      </c>
      <c r="B222" s="26" t="s">
        <v>235</v>
      </c>
      <c r="C222" s="26" t="s">
        <v>1576</v>
      </c>
      <c r="D222" s="26" t="s">
        <v>1577</v>
      </c>
      <c r="E222" s="26" t="s">
        <v>1578</v>
      </c>
      <c r="F222" s="27">
        <v>0.11031196619617011</v>
      </c>
      <c r="G222" s="27">
        <v>0.11664045879197114</v>
      </c>
      <c r="H222" s="27">
        <v>0.1055282872642728</v>
      </c>
      <c r="I222" s="27">
        <v>0.10221205186880244</v>
      </c>
      <c r="J222" s="27">
        <v>0.10069945597868324</v>
      </c>
      <c r="K222" s="27">
        <v>0.10159721388255073</v>
      </c>
      <c r="L222" s="27">
        <v>0.11005366001822416</v>
      </c>
      <c r="M222" s="27">
        <v>0.1140643389564535</v>
      </c>
      <c r="N222" s="27">
        <v>0.10829234619035291</v>
      </c>
      <c r="O222" s="27">
        <v>0.10866614967041489</v>
      </c>
      <c r="P222" s="28">
        <f t="shared" si="44"/>
        <v>0.92099903016757267</v>
      </c>
      <c r="Q222" s="28">
        <f t="shared" si="44"/>
        <v>0.94352903922047682</v>
      </c>
      <c r="R222" s="28">
        <f t="shared" si="44"/>
        <v>1.0808887542238226</v>
      </c>
      <c r="S222" s="28">
        <f t="shared" si="44"/>
        <v>1.0594870586235274</v>
      </c>
      <c r="T222" s="28">
        <f t="shared" si="44"/>
        <v>1.0791135723058731</v>
      </c>
      <c r="U222" s="28">
        <f t="shared" si="39"/>
        <v>1.0168034909082544</v>
      </c>
      <c r="V222" s="28">
        <f t="shared" si="43"/>
        <v>7.8036840881190783E-2</v>
      </c>
      <c r="W222" s="27">
        <f t="shared" si="40"/>
        <v>0.71791143857146889</v>
      </c>
      <c r="X222" s="27">
        <f t="shared" si="41"/>
        <v>7.2370285762322377E-3</v>
      </c>
      <c r="Y222" s="27">
        <f t="shared" si="42"/>
        <v>0.1439291269442452</v>
      </c>
    </row>
    <row r="223" spans="1:25" ht="11.25" customHeight="1" x14ac:dyDescent="0.2">
      <c r="A223" s="26" t="s">
        <v>558</v>
      </c>
      <c r="B223" s="26" t="s">
        <v>559</v>
      </c>
      <c r="C223" s="26" t="s">
        <v>2703</v>
      </c>
      <c r="D223" s="26" t="s">
        <v>2705</v>
      </c>
      <c r="E223" s="26" t="s">
        <v>2706</v>
      </c>
      <c r="F223" s="27">
        <v>1.9404967195893044E-2</v>
      </c>
      <c r="G223" s="27">
        <v>1.7884674683934627E-2</v>
      </c>
      <c r="H223" s="27">
        <v>1.5799394285956329E-2</v>
      </c>
      <c r="I223" s="27">
        <v>1.7938382951552399E-2</v>
      </c>
      <c r="J223" s="27">
        <v>1.7548156831184283E-2</v>
      </c>
      <c r="K223" s="27">
        <v>1.7210052467182491E-2</v>
      </c>
      <c r="L223" s="27">
        <v>1.6781617674178437E-2</v>
      </c>
      <c r="M223" s="27">
        <v>1.7320221763587065E-2</v>
      </c>
      <c r="N223" s="27">
        <v>2.1011567949634033E-2</v>
      </c>
      <c r="O223" s="27">
        <v>1.7411551379530609E-2</v>
      </c>
      <c r="P223" s="28">
        <f t="shared" si="44"/>
        <v>0.88688902658000401</v>
      </c>
      <c r="Q223" s="28">
        <f t="shared" si="44"/>
        <v>0.93832389857518406</v>
      </c>
      <c r="R223" s="28">
        <f t="shared" si="44"/>
        <v>1.0962585938489149</v>
      </c>
      <c r="S223" s="28">
        <f t="shared" si="44"/>
        <v>1.1713189536861615</v>
      </c>
      <c r="T223" s="28">
        <f t="shared" si="44"/>
        <v>0.99221539601179554</v>
      </c>
      <c r="U223" s="28">
        <f t="shared" si="39"/>
        <v>1.0170011737404121</v>
      </c>
      <c r="V223" s="28">
        <f t="shared" si="43"/>
        <v>0.11600574888057208</v>
      </c>
      <c r="W223" s="27">
        <f t="shared" si="40"/>
        <v>0.8166314868713479</v>
      </c>
      <c r="X223" s="27">
        <f t="shared" si="41"/>
        <v>7.3214541505617131E-3</v>
      </c>
      <c r="Y223" s="27">
        <f t="shared" si="42"/>
        <v>8.7973878991946461E-2</v>
      </c>
    </row>
    <row r="224" spans="1:25" ht="11.25" customHeight="1" x14ac:dyDescent="0.2">
      <c r="A224" s="26" t="s">
        <v>618</v>
      </c>
      <c r="B224" s="26" t="s">
        <v>619</v>
      </c>
      <c r="C224" s="26" t="s">
        <v>2899</v>
      </c>
      <c r="D224" s="26" t="s">
        <v>2890</v>
      </c>
      <c r="E224" s="26" t="s">
        <v>2901</v>
      </c>
      <c r="F224" s="27">
        <v>2.086098708821045E-2</v>
      </c>
      <c r="G224" s="27">
        <v>2.097246886814037E-2</v>
      </c>
      <c r="H224" s="27">
        <v>1.9861143518511364E-2</v>
      </c>
      <c r="I224" s="27">
        <v>1.9917706267110372E-2</v>
      </c>
      <c r="J224" s="27">
        <v>2.0293556715255505E-2</v>
      </c>
      <c r="K224" s="27">
        <v>2.0016280090729491E-2</v>
      </c>
      <c r="L224" s="27">
        <v>2.175539415927915E-2</v>
      </c>
      <c r="M224" s="27">
        <v>2.0811009911599249E-2</v>
      </c>
      <c r="N224" s="27">
        <v>2.0316919042063855E-2</v>
      </c>
      <c r="O224" s="27">
        <v>2.0738343444492803E-2</v>
      </c>
      <c r="P224" s="28">
        <f t="shared" si="44"/>
        <v>0.95950781265003782</v>
      </c>
      <c r="Q224" s="28">
        <f t="shared" si="44"/>
        <v>1.0373310980248078</v>
      </c>
      <c r="R224" s="28">
        <f t="shared" si="44"/>
        <v>1.0478253627341534</v>
      </c>
      <c r="S224" s="28">
        <f t="shared" si="44"/>
        <v>1.020043109864146</v>
      </c>
      <c r="T224" s="28">
        <f t="shared" si="44"/>
        <v>1.0219176330437401</v>
      </c>
      <c r="U224" s="28">
        <f t="shared" si="39"/>
        <v>1.0173250032633772</v>
      </c>
      <c r="V224" s="28">
        <f t="shared" si="43"/>
        <v>3.4284922479355801E-2</v>
      </c>
      <c r="W224" s="27">
        <f t="shared" si="40"/>
        <v>0.33333951536005779</v>
      </c>
      <c r="X224" s="27">
        <f t="shared" si="41"/>
        <v>7.4597184836649698E-3</v>
      </c>
      <c r="Y224" s="27">
        <f t="shared" si="42"/>
        <v>0.47711320033407062</v>
      </c>
    </row>
    <row r="225" spans="1:25" ht="11.25" customHeight="1" x14ac:dyDescent="0.2">
      <c r="A225" s="26" t="s">
        <v>848</v>
      </c>
      <c r="B225" s="26" t="s">
        <v>849</v>
      </c>
      <c r="C225" s="26" t="s">
        <v>3501</v>
      </c>
      <c r="D225" s="26" t="s">
        <v>3510</v>
      </c>
      <c r="E225" s="26" t="s">
        <v>3504</v>
      </c>
      <c r="F225" s="27">
        <v>5.5828876155987308E-3</v>
      </c>
      <c r="G225" s="27">
        <v>5.7023210228538332E-3</v>
      </c>
      <c r="H225" s="27">
        <v>5.3238739797401994E-3</v>
      </c>
      <c r="I225" s="27">
        <v>5.4246748121755915E-3</v>
      </c>
      <c r="J225" s="27">
        <v>5.3481522951911971E-3</v>
      </c>
      <c r="K225" s="27">
        <v>5.5017766534575284E-3</v>
      </c>
      <c r="L225" s="27">
        <v>5.6260763931602906E-3</v>
      </c>
      <c r="M225" s="27">
        <v>5.6919022264878159E-3</v>
      </c>
      <c r="N225" s="27">
        <v>5.4986931625466374E-3</v>
      </c>
      <c r="O225" s="27">
        <v>5.5313287184110627E-3</v>
      </c>
      <c r="P225" s="28">
        <f t="shared" si="44"/>
        <v>0.98547150368662695</v>
      </c>
      <c r="Q225" s="28">
        <f t="shared" si="44"/>
        <v>0.98662919372866442</v>
      </c>
      <c r="R225" s="28">
        <f t="shared" si="44"/>
        <v>1.0691279035056303</v>
      </c>
      <c r="S225" s="28">
        <f t="shared" si="44"/>
        <v>1.0136447534523014</v>
      </c>
      <c r="T225" s="28">
        <f t="shared" si="44"/>
        <v>1.0342504126863719</v>
      </c>
      <c r="U225" s="28">
        <f t="shared" si="39"/>
        <v>1.0178247534119191</v>
      </c>
      <c r="V225" s="28">
        <f t="shared" si="43"/>
        <v>3.5139662788433584E-2</v>
      </c>
      <c r="W225" s="27">
        <f t="shared" si="40"/>
        <v>0.33065996985368096</v>
      </c>
      <c r="X225" s="27">
        <f t="shared" si="41"/>
        <v>7.6730086707803508E-3</v>
      </c>
      <c r="Y225" s="27">
        <f t="shared" si="42"/>
        <v>0.48061837818557684</v>
      </c>
    </row>
    <row r="226" spans="1:25" ht="11.25" customHeight="1" x14ac:dyDescent="0.2">
      <c r="A226" s="26" t="s">
        <v>88</v>
      </c>
      <c r="B226" s="26" t="s">
        <v>89</v>
      </c>
      <c r="C226" s="26" t="s">
        <v>1092</v>
      </c>
      <c r="D226" s="26" t="s">
        <v>1088</v>
      </c>
      <c r="E226" s="26" t="s">
        <v>1094</v>
      </c>
      <c r="F226" s="27">
        <v>8.5795867688574931E-2</v>
      </c>
      <c r="G226" s="27">
        <v>8.6713673493191659E-2</v>
      </c>
      <c r="H226" s="27">
        <v>8.2188661630680421E-2</v>
      </c>
      <c r="I226" s="27">
        <v>8.5053878267928928E-2</v>
      </c>
      <c r="J226" s="27">
        <v>8.1641932516517607E-2</v>
      </c>
      <c r="K226" s="27">
        <v>8.6356047361807325E-2</v>
      </c>
      <c r="L226" s="27">
        <v>8.6733700021604618E-2</v>
      </c>
      <c r="M226" s="27">
        <v>8.5647472033180475E-2</v>
      </c>
      <c r="N226" s="27">
        <v>8.5240330964038324E-2</v>
      </c>
      <c r="O226" s="27">
        <v>8.4916220358538977E-2</v>
      </c>
      <c r="P226" s="28">
        <f t="shared" si="44"/>
        <v>1.0065292150813807</v>
      </c>
      <c r="Q226" s="28">
        <f t="shared" si="44"/>
        <v>1.0002309500636544</v>
      </c>
      <c r="R226" s="28">
        <f t="shared" si="44"/>
        <v>1.0420837903169955</v>
      </c>
      <c r="S226" s="28">
        <f t="shared" si="44"/>
        <v>1.0021921715964797</v>
      </c>
      <c r="T226" s="28">
        <f t="shared" si="44"/>
        <v>1.0401054671428671</v>
      </c>
      <c r="U226" s="28">
        <f t="shared" si="39"/>
        <v>1.0182283188402756</v>
      </c>
      <c r="V226" s="28">
        <f t="shared" si="43"/>
        <v>2.1009673172719588E-2</v>
      </c>
      <c r="W226" s="27">
        <f t="shared" si="40"/>
        <v>0.12238092444254138</v>
      </c>
      <c r="X226" s="27">
        <f t="shared" si="41"/>
        <v>7.845171413791284E-3</v>
      </c>
      <c r="Y226" s="27">
        <f t="shared" si="42"/>
        <v>0.9122862705479482</v>
      </c>
    </row>
    <row r="227" spans="1:25" ht="11.25" customHeight="1" x14ac:dyDescent="0.2">
      <c r="A227" s="26" t="s">
        <v>896</v>
      </c>
      <c r="B227" s="26" t="s">
        <v>897</v>
      </c>
      <c r="C227" s="26" t="s">
        <v>3670</v>
      </c>
      <c r="D227" s="26" t="s">
        <v>3672</v>
      </c>
      <c r="E227" s="26" t="s">
        <v>3673</v>
      </c>
      <c r="F227" s="27">
        <v>1.7552687662798955E-2</v>
      </c>
      <c r="G227" s="27">
        <v>2.0317861657937513E-2</v>
      </c>
      <c r="H227" s="27">
        <v>1.8056259503294474E-2</v>
      </c>
      <c r="I227" s="27">
        <v>2.0600805583740736E-2</v>
      </c>
      <c r="J227" s="27">
        <v>1.7085782188393232E-2</v>
      </c>
      <c r="K227" s="27">
        <v>1.9825183683810491E-2</v>
      </c>
      <c r="L227" s="27">
        <v>2.1761524594385781E-2</v>
      </c>
      <c r="M227" s="27">
        <v>1.5995812005583993E-2</v>
      </c>
      <c r="N227" s="27">
        <v>1.8390407010261733E-2</v>
      </c>
      <c r="O227" s="27">
        <v>1.9019492025989369E-2</v>
      </c>
      <c r="P227" s="28">
        <f t="shared" si="44"/>
        <v>1.1294671257569202</v>
      </c>
      <c r="Q227" s="28">
        <f t="shared" si="44"/>
        <v>1.0710538815921249</v>
      </c>
      <c r="R227" s="28">
        <f t="shared" si="44"/>
        <v>0.88588735682855357</v>
      </c>
      <c r="S227" s="28">
        <f t="shared" si="44"/>
        <v>0.89270329432051099</v>
      </c>
      <c r="T227" s="28">
        <f t="shared" si="44"/>
        <v>1.1131765473932911</v>
      </c>
      <c r="U227" s="28">
        <f t="shared" si="39"/>
        <v>1.0184576411782802</v>
      </c>
      <c r="V227" s="28">
        <f t="shared" si="43"/>
        <v>0.11984383318807598</v>
      </c>
      <c r="W227" s="27">
        <f t="shared" si="40"/>
        <v>0.79505857743112796</v>
      </c>
      <c r="X227" s="27">
        <f t="shared" si="41"/>
        <v>7.9429709060532087E-3</v>
      </c>
      <c r="Y227" s="27">
        <f t="shared" si="42"/>
        <v>9.9600872704642393E-2</v>
      </c>
    </row>
    <row r="228" spans="1:25" ht="11.25" customHeight="1" x14ac:dyDescent="0.2">
      <c r="A228" s="26" t="s">
        <v>554</v>
      </c>
      <c r="B228" s="26" t="s">
        <v>555</v>
      </c>
      <c r="C228" s="26" t="s">
        <v>2681</v>
      </c>
      <c r="D228" s="26" t="s">
        <v>2683</v>
      </c>
      <c r="E228" s="26" t="s">
        <v>2684</v>
      </c>
      <c r="F228" s="27">
        <v>6.762386745371142E-3</v>
      </c>
      <c r="G228" s="27">
        <v>7.130992860310807E-3</v>
      </c>
      <c r="H228" s="27">
        <v>7.8583968566412581E-3</v>
      </c>
      <c r="I228" s="27">
        <v>6.4201137936337072E-3</v>
      </c>
      <c r="J228" s="27">
        <v>8.6251444570762826E-3</v>
      </c>
      <c r="K228" s="27">
        <v>6.842225856660898E-3</v>
      </c>
      <c r="L228" s="27">
        <v>7.2140827809035711E-3</v>
      </c>
      <c r="M228" s="27">
        <v>6.7215797106838721E-3</v>
      </c>
      <c r="N228" s="27">
        <v>8.6809526177099392E-3</v>
      </c>
      <c r="O228" s="27">
        <v>7.4447432632197622E-3</v>
      </c>
      <c r="P228" s="28">
        <f t="shared" si="44"/>
        <v>1.0118063509668989</v>
      </c>
      <c r="Q228" s="28">
        <f t="shared" si="44"/>
        <v>1.0116519427547348</v>
      </c>
      <c r="R228" s="28">
        <f t="shared" si="44"/>
        <v>0.8553372695861442</v>
      </c>
      <c r="S228" s="28">
        <f t="shared" si="44"/>
        <v>1.3521493382746763</v>
      </c>
      <c r="T228" s="28">
        <f t="shared" si="44"/>
        <v>0.86314418271706861</v>
      </c>
      <c r="U228" s="28">
        <f t="shared" si="39"/>
        <v>1.0188178168599045</v>
      </c>
      <c r="V228" s="28">
        <f t="shared" si="43"/>
        <v>0.20135204448832472</v>
      </c>
      <c r="W228" s="27">
        <f t="shared" si="40"/>
        <v>0.97442710879614425</v>
      </c>
      <c r="X228" s="27">
        <f t="shared" si="41"/>
        <v>8.0965312035158696E-3</v>
      </c>
      <c r="Y228" s="27">
        <f t="shared" si="42"/>
        <v>1.1250642366363724E-2</v>
      </c>
    </row>
    <row r="229" spans="1:25" ht="11.25" customHeight="1" x14ac:dyDescent="0.2">
      <c r="A229" s="26" t="s">
        <v>606</v>
      </c>
      <c r="B229" s="26" t="s">
        <v>607</v>
      </c>
      <c r="C229" s="26" t="s">
        <v>2836</v>
      </c>
      <c r="D229" s="26" t="s">
        <v>2837</v>
      </c>
      <c r="E229" s="26" t="s">
        <v>2838</v>
      </c>
      <c r="F229" s="27">
        <v>5.5561274678013403E-3</v>
      </c>
      <c r="G229" s="27">
        <v>4.8654282110562079E-3</v>
      </c>
      <c r="H229" s="27">
        <v>4.3997662448585105E-3</v>
      </c>
      <c r="I229" s="27">
        <v>4.8742670042639536E-3</v>
      </c>
      <c r="J229" s="27">
        <v>5.7389067292729218E-3</v>
      </c>
      <c r="K229" s="27">
        <v>4.743070119201556E-3</v>
      </c>
      <c r="L229" s="27">
        <v>5.8094558677009309E-3</v>
      </c>
      <c r="M229" s="27">
        <v>4.9611316281402444E-3</v>
      </c>
      <c r="N229" s="27">
        <v>5.5149569234792467E-3</v>
      </c>
      <c r="O229" s="27">
        <v>4.5213358171262222E-3</v>
      </c>
      <c r="P229" s="28">
        <f t="shared" si="44"/>
        <v>0.85366474161876527</v>
      </c>
      <c r="Q229" s="28">
        <f t="shared" si="44"/>
        <v>1.1940276612240446</v>
      </c>
      <c r="R229" s="28">
        <f t="shared" si="44"/>
        <v>1.1275898200132191</v>
      </c>
      <c r="S229" s="28">
        <f t="shared" si="44"/>
        <v>1.1314433367426988</v>
      </c>
      <c r="T229" s="28">
        <f t="shared" si="44"/>
        <v>0.78783922276761642</v>
      </c>
      <c r="U229" s="28">
        <f t="shared" si="39"/>
        <v>1.0189129564732688</v>
      </c>
      <c r="V229" s="28">
        <f t="shared" si="43"/>
        <v>0.18428303631485343</v>
      </c>
      <c r="W229" s="27">
        <f t="shared" si="40"/>
        <v>0.96006980503253125</v>
      </c>
      <c r="X229" s="27">
        <f t="shared" si="41"/>
        <v>8.1370847542256101E-3</v>
      </c>
      <c r="Y229" s="27">
        <f t="shared" si="42"/>
        <v>1.7697189003868446E-2</v>
      </c>
    </row>
    <row r="230" spans="1:25" ht="11.25" customHeight="1" x14ac:dyDescent="0.2">
      <c r="A230" s="26" t="s">
        <v>830</v>
      </c>
      <c r="B230" s="26" t="s">
        <v>831</v>
      </c>
      <c r="C230" s="26" t="s">
        <v>3461</v>
      </c>
      <c r="D230" s="26" t="s">
        <v>3463</v>
      </c>
      <c r="E230" s="26" t="s">
        <v>3464</v>
      </c>
      <c r="F230" s="27">
        <v>8.3959255668344869E-4</v>
      </c>
      <c r="G230" s="27">
        <v>6.7343242761338205E-4</v>
      </c>
      <c r="H230" s="27">
        <v>7.2290908883511828E-4</v>
      </c>
      <c r="I230" s="27">
        <v>7.9185251969251201E-4</v>
      </c>
      <c r="J230" s="27">
        <v>9.2132039531442778E-4</v>
      </c>
      <c r="K230" s="27">
        <v>8.3010794290589742E-4</v>
      </c>
      <c r="L230" s="27">
        <v>7.6109488719756685E-4</v>
      </c>
      <c r="M230" s="27">
        <v>7.3783680472215541E-4</v>
      </c>
      <c r="N230" s="27">
        <v>9.2142521409164385E-4</v>
      </c>
      <c r="O230" s="27">
        <v>7.2952384380160838E-4</v>
      </c>
      <c r="P230" s="28">
        <f t="shared" si="44"/>
        <v>0.98870331364654152</v>
      </c>
      <c r="Q230" s="28">
        <f t="shared" si="44"/>
        <v>1.1301726141921278</v>
      </c>
      <c r="R230" s="28">
        <f t="shared" si="44"/>
        <v>1.0206495064422159</v>
      </c>
      <c r="S230" s="28">
        <f t="shared" si="44"/>
        <v>1.163632357259464</v>
      </c>
      <c r="T230" s="28">
        <f t="shared" si="44"/>
        <v>0.79182426386277582</v>
      </c>
      <c r="U230" s="28">
        <f t="shared" si="39"/>
        <v>1.0189964110806249</v>
      </c>
      <c r="V230" s="28">
        <f t="shared" si="43"/>
        <v>0.14646441036420141</v>
      </c>
      <c r="W230" s="27">
        <f t="shared" si="40"/>
        <v>0.9166001163156946</v>
      </c>
      <c r="X230" s="27">
        <f t="shared" si="41"/>
        <v>8.1726544179814547E-3</v>
      </c>
      <c r="Y230" s="27">
        <f t="shared" si="42"/>
        <v>3.7820091979666494E-2</v>
      </c>
    </row>
    <row r="231" spans="1:25" ht="11.25" customHeight="1" x14ac:dyDescent="0.2">
      <c r="A231" s="26" t="s">
        <v>256</v>
      </c>
      <c r="B231" s="26" t="s">
        <v>257</v>
      </c>
      <c r="C231" s="26" t="s">
        <v>1762</v>
      </c>
      <c r="D231" s="26" t="s">
        <v>1764</v>
      </c>
      <c r="E231" s="26" t="s">
        <v>1765</v>
      </c>
      <c r="F231" s="27">
        <v>1.8364619050386471E-2</v>
      </c>
      <c r="G231" s="27">
        <v>1.9872913032643907E-2</v>
      </c>
      <c r="H231" s="27">
        <v>1.9675587046905193E-2</v>
      </c>
      <c r="I231" s="27">
        <v>1.9313304721030045E-2</v>
      </c>
      <c r="J231" s="27">
        <v>2.3606963772606904E-2</v>
      </c>
      <c r="K231" s="27">
        <v>1.6458002703814732E-2</v>
      </c>
      <c r="L231" s="27">
        <v>2.1351714862138535E-2</v>
      </c>
      <c r="M231" s="27">
        <v>2.3551218448454453E-2</v>
      </c>
      <c r="N231" s="27">
        <v>1.9579779011850922E-2</v>
      </c>
      <c r="O231" s="27">
        <v>2.1604597193060009E-2</v>
      </c>
      <c r="P231" s="28">
        <f t="shared" si="44"/>
        <v>0.89617991305234201</v>
      </c>
      <c r="Q231" s="28">
        <f t="shared" si="44"/>
        <v>1.0744129372007767</v>
      </c>
      <c r="R231" s="28">
        <f t="shared" si="44"/>
        <v>1.1969766590602879</v>
      </c>
      <c r="S231" s="28">
        <f t="shared" si="44"/>
        <v>1.0137974466136144</v>
      </c>
      <c r="T231" s="28">
        <f t="shared" si="44"/>
        <v>0.9151789870635374</v>
      </c>
      <c r="U231" s="28">
        <f t="shared" si="39"/>
        <v>1.0193091885981118</v>
      </c>
      <c r="V231" s="28">
        <f t="shared" si="43"/>
        <v>0.12312234752295524</v>
      </c>
      <c r="W231" s="27">
        <f t="shared" si="40"/>
        <v>0.77177017132564918</v>
      </c>
      <c r="X231" s="27">
        <f t="shared" si="41"/>
        <v>8.3059391923504811E-3</v>
      </c>
      <c r="Y231" s="27">
        <f t="shared" si="42"/>
        <v>0.11251201078536863</v>
      </c>
    </row>
    <row r="232" spans="1:25" ht="11.25" customHeight="1" x14ac:dyDescent="0.2">
      <c r="A232" s="26" t="s">
        <v>180</v>
      </c>
      <c r="B232" s="26" t="s">
        <v>181</v>
      </c>
      <c r="C232" s="26" t="s">
        <v>1420</v>
      </c>
      <c r="D232" s="26" t="s">
        <v>1422</v>
      </c>
      <c r="E232" s="26" t="s">
        <v>1423</v>
      </c>
      <c r="F232" s="27">
        <v>1.7851440735953777E-2</v>
      </c>
      <c r="G232" s="27">
        <v>1.8142713299967427E-2</v>
      </c>
      <c r="H232" s="27">
        <v>1.6739661345337654E-2</v>
      </c>
      <c r="I232" s="27">
        <v>1.7611550189806459E-2</v>
      </c>
      <c r="J232" s="27">
        <v>1.5188616930819172E-2</v>
      </c>
      <c r="K232" s="27">
        <v>1.751959428307976E-2</v>
      </c>
      <c r="L232" s="27">
        <v>1.8525506660874144E-2</v>
      </c>
      <c r="M232" s="27">
        <v>1.7348943506675756E-2</v>
      </c>
      <c r="N232" s="27">
        <v>1.6572289255790219E-2</v>
      </c>
      <c r="O232" s="27">
        <v>1.7019117309481333E-2</v>
      </c>
      <c r="P232" s="28">
        <f t="shared" si="44"/>
        <v>0.98141066271442956</v>
      </c>
      <c r="Q232" s="28">
        <f t="shared" si="44"/>
        <v>1.02109901394448</v>
      </c>
      <c r="R232" s="28">
        <f t="shared" si="44"/>
        <v>1.0363975201629632</v>
      </c>
      <c r="S232" s="28">
        <f t="shared" si="44"/>
        <v>0.94098980936852672</v>
      </c>
      <c r="T232" s="28">
        <f t="shared" si="44"/>
        <v>1.1205179106826968</v>
      </c>
      <c r="U232" s="28">
        <f t="shared" si="39"/>
        <v>1.0200829833746192</v>
      </c>
      <c r="V232" s="28">
        <f t="shared" si="43"/>
        <v>6.7278617724575954E-2</v>
      </c>
      <c r="W232" s="27">
        <f t="shared" si="40"/>
        <v>0.57911142344794453</v>
      </c>
      <c r="X232" s="27">
        <f t="shared" si="41"/>
        <v>8.635502895014021E-3</v>
      </c>
      <c r="Y232" s="27">
        <f t="shared" si="42"/>
        <v>0.23723786816716996</v>
      </c>
    </row>
    <row r="233" spans="1:25" ht="11.25" customHeight="1" x14ac:dyDescent="0.2">
      <c r="A233" s="26" t="s">
        <v>236</v>
      </c>
      <c r="B233" s="26" t="s">
        <v>237</v>
      </c>
      <c r="C233" s="26" t="s">
        <v>1621</v>
      </c>
      <c r="D233" s="26" t="s">
        <v>1623</v>
      </c>
      <c r="E233" s="26" t="s">
        <v>1624</v>
      </c>
      <c r="F233" s="27">
        <v>0.165006162695152</v>
      </c>
      <c r="G233" s="27">
        <v>0.1557003602458148</v>
      </c>
      <c r="H233" s="27">
        <v>0.13664468260511131</v>
      </c>
      <c r="I233" s="27">
        <v>0.13540021063717744</v>
      </c>
      <c r="J233" s="27">
        <v>0.14221957750669442</v>
      </c>
      <c r="K233" s="27">
        <v>0.14956465656239923</v>
      </c>
      <c r="L233" s="27">
        <v>0.15126003255317955</v>
      </c>
      <c r="M233" s="27">
        <v>0.14379050804934143</v>
      </c>
      <c r="N233" s="27">
        <v>0.15308017748426375</v>
      </c>
      <c r="O233" s="27">
        <v>0.14794476728687955</v>
      </c>
      <c r="P233" s="28">
        <f t="shared" si="44"/>
        <v>0.90641860958077747</v>
      </c>
      <c r="Q233" s="28">
        <f t="shared" si="44"/>
        <v>0.97148158369303061</v>
      </c>
      <c r="R233" s="28">
        <f t="shared" si="44"/>
        <v>1.0522949397517414</v>
      </c>
      <c r="S233" s="28">
        <f t="shared" si="44"/>
        <v>1.1305756229173238</v>
      </c>
      <c r="T233" s="28">
        <f t="shared" si="44"/>
        <v>1.0402559892284566</v>
      </c>
      <c r="U233" s="28">
        <f t="shared" si="39"/>
        <v>1.0202053490342657</v>
      </c>
      <c r="V233" s="28">
        <f t="shared" si="43"/>
        <v>8.5051153352140127E-2</v>
      </c>
      <c r="W233" s="27">
        <f t="shared" si="40"/>
        <v>0.72350273759845762</v>
      </c>
      <c r="X233" s="27">
        <f t="shared" si="41"/>
        <v>8.6875962486626275E-3</v>
      </c>
      <c r="Y233" s="27">
        <f t="shared" si="42"/>
        <v>0.14055982125309233</v>
      </c>
    </row>
    <row r="234" spans="1:25" ht="11.25" customHeight="1" x14ac:dyDescent="0.2">
      <c r="A234" s="26" t="s">
        <v>234</v>
      </c>
      <c r="B234" s="26" t="s">
        <v>235</v>
      </c>
      <c r="C234" s="26" t="s">
        <v>1569</v>
      </c>
      <c r="D234" s="26" t="s">
        <v>1571</v>
      </c>
      <c r="E234" s="26" t="s">
        <v>1572</v>
      </c>
      <c r="F234" s="27">
        <v>0.23779555875213523</v>
      </c>
      <c r="G234" s="27">
        <v>0.24354823790583668</v>
      </c>
      <c r="H234" s="27">
        <v>0.24399380005166624</v>
      </c>
      <c r="I234" s="27">
        <v>0.24129163488431224</v>
      </c>
      <c r="J234" s="27">
        <v>0.22859997779504829</v>
      </c>
      <c r="K234" s="27">
        <v>0.24210399903926982</v>
      </c>
      <c r="L234" s="27">
        <v>0.23428166447301813</v>
      </c>
      <c r="M234" s="27">
        <v>0.25774813652412709</v>
      </c>
      <c r="N234" s="27">
        <v>0.23832945034084044</v>
      </c>
      <c r="O234" s="27">
        <v>0.24641333850329586</v>
      </c>
      <c r="P234" s="28">
        <f t="shared" si="44"/>
        <v>1.0181182538048386</v>
      </c>
      <c r="Q234" s="28">
        <f t="shared" si="44"/>
        <v>0.96195179438579514</v>
      </c>
      <c r="R234" s="28">
        <f t="shared" si="44"/>
        <v>1.0563716638273117</v>
      </c>
      <c r="S234" s="28">
        <f t="shared" si="44"/>
        <v>0.98772363349897307</v>
      </c>
      <c r="T234" s="28">
        <f t="shared" si="44"/>
        <v>1.0779237202035872</v>
      </c>
      <c r="U234" s="28">
        <f t="shared" si="39"/>
        <v>1.0204178131441011</v>
      </c>
      <c r="V234" s="28">
        <f t="shared" si="43"/>
        <v>4.767620326471618E-2</v>
      </c>
      <c r="W234" s="27">
        <f t="shared" si="40"/>
        <v>0.40110303625138288</v>
      </c>
      <c r="X234" s="27">
        <f t="shared" si="41"/>
        <v>8.7780313594146703E-3</v>
      </c>
      <c r="Y234" s="27">
        <f t="shared" si="42"/>
        <v>0.39674405050344319</v>
      </c>
    </row>
    <row r="235" spans="1:25" ht="11.25" customHeight="1" x14ac:dyDescent="0.2">
      <c r="A235" s="26" t="s">
        <v>616</v>
      </c>
      <c r="B235" s="26" t="s">
        <v>617</v>
      </c>
      <c r="C235" s="26" t="s">
        <v>2877</v>
      </c>
      <c r="D235" s="26" t="s">
        <v>2879</v>
      </c>
      <c r="E235" s="26" t="s">
        <v>2880</v>
      </c>
      <c r="F235" s="27">
        <v>6.6204287515762919E-3</v>
      </c>
      <c r="G235" s="27">
        <v>6.6389955541515718E-3</v>
      </c>
      <c r="H235" s="27">
        <v>6.5264056104422487E-3</v>
      </c>
      <c r="I235" s="27">
        <v>6.6977928801019784E-3</v>
      </c>
      <c r="J235" s="27">
        <v>6.8127275143511556E-3</v>
      </c>
      <c r="K235" s="27">
        <v>6.4415812407912481E-3</v>
      </c>
      <c r="L235" s="27">
        <v>7.0085603774853429E-3</v>
      </c>
      <c r="M235" s="27">
        <v>6.96462675413103E-3</v>
      </c>
      <c r="N235" s="27">
        <v>6.9270514608003328E-3</v>
      </c>
      <c r="O235" s="27">
        <v>6.6346961379763628E-3</v>
      </c>
      <c r="P235" s="28">
        <f t="shared" si="44"/>
        <v>0.97298550932332573</v>
      </c>
      <c r="Q235" s="28">
        <f t="shared" si="44"/>
        <v>1.0556657735826727</v>
      </c>
      <c r="R235" s="28">
        <f t="shared" si="44"/>
        <v>1.067145864024698</v>
      </c>
      <c r="S235" s="28">
        <f t="shared" si="44"/>
        <v>1.0342289743505571</v>
      </c>
      <c r="T235" s="28">
        <f t="shared" si="44"/>
        <v>0.97386782665242877</v>
      </c>
      <c r="U235" s="28">
        <f t="shared" si="39"/>
        <v>1.0207787895867364</v>
      </c>
      <c r="V235" s="28">
        <f t="shared" si="43"/>
        <v>4.48128073105502E-2</v>
      </c>
      <c r="W235" s="27">
        <f t="shared" si="40"/>
        <v>0.36334125830329539</v>
      </c>
      <c r="X235" s="27">
        <f t="shared" si="41"/>
        <v>8.9316374143710107E-3</v>
      </c>
      <c r="Y235" s="27">
        <f t="shared" si="42"/>
        <v>0.43968528411888658</v>
      </c>
    </row>
    <row r="236" spans="1:25" ht="11.25" customHeight="1" x14ac:dyDescent="0.2">
      <c r="A236" s="26" t="s">
        <v>332</v>
      </c>
      <c r="B236" s="26" t="s">
        <v>333</v>
      </c>
      <c r="C236" s="26" t="s">
        <v>1994</v>
      </c>
      <c r="D236" s="26" t="s">
        <v>1996</v>
      </c>
      <c r="E236" s="26" t="s">
        <v>1997</v>
      </c>
      <c r="F236" s="27">
        <v>1.6753276972000308E-2</v>
      </c>
      <c r="G236" s="27">
        <v>1.8398241671399994E-2</v>
      </c>
      <c r="H236" s="27">
        <v>1.5182099906178033E-2</v>
      </c>
      <c r="I236" s="27">
        <v>1.5027013443899987E-2</v>
      </c>
      <c r="J236" s="27">
        <v>1.7041508627597627E-2</v>
      </c>
      <c r="K236" s="27">
        <v>1.5642487181489289E-2</v>
      </c>
      <c r="L236" s="27">
        <v>2.0057153540047536E-2</v>
      </c>
      <c r="M236" s="27">
        <v>1.385063146406112E-2</v>
      </c>
      <c r="N236" s="27">
        <v>1.564161396832503E-2</v>
      </c>
      <c r="O236" s="27">
        <v>1.9207308423411923E-2</v>
      </c>
      <c r="P236" s="28">
        <f t="shared" si="44"/>
        <v>0.93369716310621031</v>
      </c>
      <c r="Q236" s="28">
        <f t="shared" si="44"/>
        <v>1.09016687019751</v>
      </c>
      <c r="R236" s="28">
        <f t="shared" si="44"/>
        <v>0.91230011326858018</v>
      </c>
      <c r="S236" s="28">
        <f t="shared" si="44"/>
        <v>1.0408997121563455</v>
      </c>
      <c r="T236" s="28">
        <f t="shared" si="44"/>
        <v>1.1270896751656672</v>
      </c>
      <c r="U236" s="28">
        <f t="shared" si="39"/>
        <v>1.0208307067788627</v>
      </c>
      <c r="V236" s="28">
        <f t="shared" si="43"/>
        <v>9.4700027795316555E-2</v>
      </c>
      <c r="W236" s="27">
        <f t="shared" si="40"/>
        <v>0.60286115890031633</v>
      </c>
      <c r="X236" s="27">
        <f t="shared" si="41"/>
        <v>8.9537252329292098E-3</v>
      </c>
      <c r="Y236" s="27">
        <f t="shared" si="42"/>
        <v>0.21978269593005711</v>
      </c>
    </row>
    <row r="237" spans="1:25" ht="11.25" customHeight="1" x14ac:dyDescent="0.2">
      <c r="A237" s="26" t="s">
        <v>288</v>
      </c>
      <c r="B237" s="26" t="s">
        <v>289</v>
      </c>
      <c r="C237" s="26" t="s">
        <v>1873</v>
      </c>
      <c r="D237" s="26" t="s">
        <v>1875</v>
      </c>
      <c r="E237" s="26" t="s">
        <v>1876</v>
      </c>
      <c r="F237" s="27">
        <v>2.9490000328396441E-2</v>
      </c>
      <c r="G237" s="27">
        <v>2.6634744875056116E-2</v>
      </c>
      <c r="H237" s="27">
        <v>2.9554158537466579E-2</v>
      </c>
      <c r="I237" s="27">
        <v>2.6557413029959395E-2</v>
      </c>
      <c r="J237" s="27">
        <v>2.7637807298824247E-2</v>
      </c>
      <c r="K237" s="27">
        <v>2.8266057204315527E-2</v>
      </c>
      <c r="L237" s="27">
        <v>2.6435733819507749E-2</v>
      </c>
      <c r="M237" s="27">
        <v>3.0508584596410374E-2</v>
      </c>
      <c r="N237" s="27">
        <v>2.8596475318158458E-2</v>
      </c>
      <c r="O237" s="27">
        <v>2.8867676102699146E-2</v>
      </c>
      <c r="P237" s="28">
        <f t="shared" si="44"/>
        <v>0.95849633399622725</v>
      </c>
      <c r="Q237" s="28">
        <f t="shared" si="44"/>
        <v>0.99252814109983289</v>
      </c>
      <c r="R237" s="28">
        <f t="shared" si="44"/>
        <v>1.0322941374809858</v>
      </c>
      <c r="S237" s="28">
        <f t="shared" si="44"/>
        <v>1.0767794018904928</v>
      </c>
      <c r="T237" s="28">
        <f t="shared" si="44"/>
        <v>1.0444995071634073</v>
      </c>
      <c r="U237" s="28">
        <f t="shared" si="39"/>
        <v>1.0209195043261892</v>
      </c>
      <c r="V237" s="28">
        <f t="shared" si="43"/>
        <v>4.612062626688368E-2</v>
      </c>
      <c r="W237" s="27">
        <f t="shared" si="40"/>
        <v>0.38316337901327957</v>
      </c>
      <c r="X237" s="27">
        <f t="shared" si="41"/>
        <v>8.9915009457710669E-3</v>
      </c>
      <c r="Y237" s="27">
        <f t="shared" si="42"/>
        <v>0.41661600547151967</v>
      </c>
    </row>
    <row r="238" spans="1:25" ht="11.25" customHeight="1" x14ac:dyDescent="0.2">
      <c r="A238" s="26" t="s">
        <v>308</v>
      </c>
      <c r="B238" s="26" t="s">
        <v>309</v>
      </c>
      <c r="C238" s="26" t="s">
        <v>1919</v>
      </c>
      <c r="D238" s="26" t="s">
        <v>1921</v>
      </c>
      <c r="E238" s="26" t="s">
        <v>1922</v>
      </c>
      <c r="F238" s="27">
        <v>1.7262371472464989E-2</v>
      </c>
      <c r="G238" s="27">
        <v>1.5780346055575413E-2</v>
      </c>
      <c r="H238" s="27">
        <v>1.5115154397487273E-2</v>
      </c>
      <c r="I238" s="27">
        <v>1.4431572891361507E-2</v>
      </c>
      <c r="J238" s="27">
        <v>1.3783428610951566E-2</v>
      </c>
      <c r="K238" s="27">
        <v>1.5518735831444192E-2</v>
      </c>
      <c r="L238" s="27">
        <v>1.7625308062997683E-2</v>
      </c>
      <c r="M238" s="27">
        <v>1.39183131745674E-2</v>
      </c>
      <c r="N238" s="27">
        <v>1.4633576212273312E-2</v>
      </c>
      <c r="O238" s="27">
        <v>1.5955905444912911E-2</v>
      </c>
      <c r="P238" s="28">
        <f t="shared" si="44"/>
        <v>0.89899211450743888</v>
      </c>
      <c r="Q238" s="28">
        <f t="shared" si="44"/>
        <v>1.1169151804988724</v>
      </c>
      <c r="R238" s="28">
        <f t="shared" si="44"/>
        <v>0.92081845865108503</v>
      </c>
      <c r="S238" s="28">
        <f t="shared" si="44"/>
        <v>1.0139973184096045</v>
      </c>
      <c r="T238" s="28">
        <f t="shared" si="44"/>
        <v>1.157615125763064</v>
      </c>
      <c r="U238" s="28">
        <f t="shared" si="39"/>
        <v>1.0216676395660129</v>
      </c>
      <c r="V238" s="28">
        <f t="shared" si="43"/>
        <v>0.11492659464121728</v>
      </c>
      <c r="W238" s="27">
        <f t="shared" si="40"/>
        <v>0.76073544177158203</v>
      </c>
      <c r="X238" s="27">
        <f t="shared" si="41"/>
        <v>9.3096376988330825E-3</v>
      </c>
      <c r="Y238" s="27">
        <f t="shared" si="42"/>
        <v>0.11876635000333505</v>
      </c>
    </row>
    <row r="239" spans="1:25" ht="11.25" customHeight="1" x14ac:dyDescent="0.2">
      <c r="A239" s="26" t="s">
        <v>256</v>
      </c>
      <c r="B239" s="26" t="s">
        <v>257</v>
      </c>
      <c r="C239" s="26" t="s">
        <v>1750</v>
      </c>
      <c r="D239" s="26" t="s">
        <v>1752</v>
      </c>
      <c r="E239" s="26" t="s">
        <v>1753</v>
      </c>
      <c r="F239" s="27">
        <v>9.6762945312954027E-2</v>
      </c>
      <c r="G239" s="27">
        <v>0.10571891353102417</v>
      </c>
      <c r="H239" s="27">
        <v>0.10517069742929085</v>
      </c>
      <c r="I239" s="27">
        <v>0.11522412970910827</v>
      </c>
      <c r="J239" s="27">
        <v>0.10383683587807764</v>
      </c>
      <c r="K239" s="27">
        <v>0.10674190325045553</v>
      </c>
      <c r="L239" s="27">
        <v>0.10776731674512441</v>
      </c>
      <c r="M239" s="27">
        <v>0.10494466553998801</v>
      </c>
      <c r="N239" s="27">
        <v>0.10946355985572793</v>
      </c>
      <c r="O239" s="27">
        <v>0.10791247651674218</v>
      </c>
      <c r="P239" s="28">
        <f t="shared" si="44"/>
        <v>1.1031278854237767</v>
      </c>
      <c r="Q239" s="28">
        <f t="shared" si="44"/>
        <v>1.0193759389468102</v>
      </c>
      <c r="R239" s="28">
        <f t="shared" si="44"/>
        <v>0.99785080925744729</v>
      </c>
      <c r="S239" s="28">
        <f t="shared" si="44"/>
        <v>0.95000552516279957</v>
      </c>
      <c r="T239" s="28">
        <f t="shared" si="44"/>
        <v>1.0392504317393689</v>
      </c>
      <c r="U239" s="28">
        <f t="shared" si="39"/>
        <v>1.0219221181060405</v>
      </c>
      <c r="V239" s="28">
        <f t="shared" si="43"/>
        <v>5.6241786906170536E-2</v>
      </c>
      <c r="W239" s="27">
        <f t="shared" si="40"/>
        <v>0.47678962897712751</v>
      </c>
      <c r="X239" s="27">
        <f t="shared" si="41"/>
        <v>9.4177989634441611E-3</v>
      </c>
      <c r="Y239" s="27">
        <f t="shared" si="42"/>
        <v>0.32167319984288439</v>
      </c>
    </row>
    <row r="240" spans="1:25" ht="11.25" customHeight="1" x14ac:dyDescent="0.2">
      <c r="A240" s="26" t="s">
        <v>536</v>
      </c>
      <c r="B240" s="26" t="s">
        <v>537</v>
      </c>
      <c r="C240" s="26" t="s">
        <v>2618</v>
      </c>
      <c r="D240" s="26" t="s">
        <v>2620</v>
      </c>
      <c r="E240" s="26" t="s">
        <v>2621</v>
      </c>
      <c r="F240" s="27">
        <v>2.5609385601587896E-2</v>
      </c>
      <c r="G240" s="27">
        <v>2.5859308146114562E-2</v>
      </c>
      <c r="H240" s="27">
        <v>2.3576448479851197E-2</v>
      </c>
      <c r="I240" s="27">
        <v>2.2932227672949085E-2</v>
      </c>
      <c r="J240" s="27">
        <v>2.3681936300689616E-2</v>
      </c>
      <c r="K240" s="27">
        <v>2.363464066557348E-2</v>
      </c>
      <c r="L240" s="27">
        <v>2.696923066976149E-2</v>
      </c>
      <c r="M240" s="27">
        <v>2.4936994756417714E-2</v>
      </c>
      <c r="N240" s="27">
        <v>2.440162306107568E-2</v>
      </c>
      <c r="O240" s="27">
        <v>2.4210208974459552E-2</v>
      </c>
      <c r="P240" s="28">
        <f t="shared" si="44"/>
        <v>0.92288979647008895</v>
      </c>
      <c r="Q240" s="28">
        <f t="shared" si="44"/>
        <v>1.0429215861992696</v>
      </c>
      <c r="R240" s="28">
        <f t="shared" si="44"/>
        <v>1.0577078552662103</v>
      </c>
      <c r="S240" s="28">
        <f t="shared" si="44"/>
        <v>1.0640755625263523</v>
      </c>
      <c r="T240" s="28">
        <f t="shared" si="44"/>
        <v>1.0223069882066422</v>
      </c>
      <c r="U240" s="28">
        <f t="shared" si="39"/>
        <v>1.0219803577337125</v>
      </c>
      <c r="V240" s="28">
        <f t="shared" si="43"/>
        <v>5.7675907914659978E-2</v>
      </c>
      <c r="W240" s="27">
        <f t="shared" si="40"/>
        <v>0.47903016248242969</v>
      </c>
      <c r="X240" s="27">
        <f t="shared" si="41"/>
        <v>9.4425488223360537E-3</v>
      </c>
      <c r="Y240" s="27">
        <f t="shared" si="42"/>
        <v>0.31963714005670096</v>
      </c>
    </row>
    <row r="241" spans="1:25" ht="11.25" customHeight="1" x14ac:dyDescent="0.2">
      <c r="A241" s="26" t="s">
        <v>234</v>
      </c>
      <c r="B241" s="26" t="s">
        <v>235</v>
      </c>
      <c r="C241" s="26" t="s">
        <v>1573</v>
      </c>
      <c r="D241" s="26" t="s">
        <v>1574</v>
      </c>
      <c r="E241" s="26" t="s">
        <v>1575</v>
      </c>
      <c r="F241" s="27">
        <v>7.0934100512451678E-2</v>
      </c>
      <c r="G241" s="27">
        <v>7.520118397928037E-2</v>
      </c>
      <c r="H241" s="27">
        <v>9.2224231464737794E-2</v>
      </c>
      <c r="I241" s="27">
        <v>9.5855580981439106E-2</v>
      </c>
      <c r="J241" s="27">
        <v>7.305429110691683E-2</v>
      </c>
      <c r="K241" s="27">
        <v>7.5657499699771827E-2</v>
      </c>
      <c r="L241" s="27">
        <v>7.3909081704971138E-2</v>
      </c>
      <c r="M241" s="27">
        <v>8.9446841898783838E-2</v>
      </c>
      <c r="N241" s="27">
        <v>8.3009750625593237E-2</v>
      </c>
      <c r="O241" s="27">
        <v>8.9569600620395512E-2</v>
      </c>
      <c r="P241" s="28">
        <f t="shared" si="44"/>
        <v>1.0665885540691533</v>
      </c>
      <c r="Q241" s="28">
        <f t="shared" si="44"/>
        <v>0.98281805942489897</v>
      </c>
      <c r="R241" s="28">
        <f t="shared" si="44"/>
        <v>0.9698843837260287</v>
      </c>
      <c r="S241" s="28">
        <f t="shared" si="44"/>
        <v>0.865987663688218</v>
      </c>
      <c r="T241" s="28">
        <f t="shared" si="44"/>
        <v>1.2260689859998519</v>
      </c>
      <c r="U241" s="28">
        <f t="shared" si="39"/>
        <v>1.0222695293816302</v>
      </c>
      <c r="V241" s="28">
        <f t="shared" si="43"/>
        <v>0.13437172133568029</v>
      </c>
      <c r="W241" s="27">
        <f t="shared" si="40"/>
        <v>0.86650206586146772</v>
      </c>
      <c r="X241" s="27">
        <f t="shared" si="41"/>
        <v>9.5654160438462046E-3</v>
      </c>
      <c r="Y241" s="27">
        <f t="shared" si="42"/>
        <v>6.2230397530368534E-2</v>
      </c>
    </row>
    <row r="242" spans="1:25" ht="11.25" customHeight="1" x14ac:dyDescent="0.2">
      <c r="A242" s="26" t="s">
        <v>160</v>
      </c>
      <c r="B242" s="26" t="s">
        <v>161</v>
      </c>
      <c r="C242" s="26" t="s">
        <v>1370</v>
      </c>
      <c r="D242" s="26" t="s">
        <v>1372</v>
      </c>
      <c r="E242" s="26" t="s">
        <v>1373</v>
      </c>
      <c r="F242" s="27">
        <v>1.6735912287749885E-2</v>
      </c>
      <c r="G242" s="27">
        <v>1.6822224881337004E-2</v>
      </c>
      <c r="H242" s="27">
        <v>1.6659760819557359E-2</v>
      </c>
      <c r="I242" s="27">
        <v>1.5453107505287292E-2</v>
      </c>
      <c r="J242" s="27">
        <v>1.5519805168194645E-2</v>
      </c>
      <c r="K242" s="27">
        <v>1.5751258253682413E-2</v>
      </c>
      <c r="L242" s="27">
        <v>1.867671732055208E-2</v>
      </c>
      <c r="M242" s="27">
        <v>1.7022635998539613E-2</v>
      </c>
      <c r="N242" s="27">
        <v>1.6494180355233153E-2</v>
      </c>
      <c r="O242" s="27">
        <v>1.5136958517474756E-2</v>
      </c>
      <c r="P242" s="28">
        <f t="shared" si="44"/>
        <v>0.94116520108747193</v>
      </c>
      <c r="Q242" s="28">
        <f t="shared" si="44"/>
        <v>1.1102406163451362</v>
      </c>
      <c r="R242" s="28">
        <f t="shared" si="44"/>
        <v>1.0217815359363542</v>
      </c>
      <c r="S242" s="28">
        <f t="shared" si="44"/>
        <v>1.0673698056905161</v>
      </c>
      <c r="T242" s="28">
        <f t="shared" si="44"/>
        <v>0.9753317360256254</v>
      </c>
      <c r="U242" s="28">
        <f t="shared" si="39"/>
        <v>1.0231777790170207</v>
      </c>
      <c r="V242" s="28">
        <f t="shared" si="43"/>
        <v>6.8099429381709736E-2</v>
      </c>
      <c r="W242" s="27">
        <f t="shared" si="40"/>
        <v>0.49377172946852255</v>
      </c>
      <c r="X242" s="27">
        <f t="shared" si="41"/>
        <v>9.9510997318543303E-3</v>
      </c>
      <c r="Y242" s="27">
        <f t="shared" si="42"/>
        <v>0.30647377889839744</v>
      </c>
    </row>
    <row r="243" spans="1:25" ht="11.25" customHeight="1" x14ac:dyDescent="0.2">
      <c r="A243" s="26" t="s">
        <v>492</v>
      </c>
      <c r="B243" s="26" t="s">
        <v>493</v>
      </c>
      <c r="C243" s="26" t="s">
        <v>2510</v>
      </c>
      <c r="D243" s="26" t="s">
        <v>2512</v>
      </c>
      <c r="E243" s="26" t="s">
        <v>2513</v>
      </c>
      <c r="F243" s="27">
        <v>1.2282819139574063E-2</v>
      </c>
      <c r="G243" s="27">
        <v>1.1195686714381616E-2</v>
      </c>
      <c r="H243" s="27">
        <v>1.0265985991497546E-2</v>
      </c>
      <c r="I243" s="27">
        <v>1.1049164499400433E-2</v>
      </c>
      <c r="J243" s="27">
        <v>1.3328437059231006E-2</v>
      </c>
      <c r="K243" s="27">
        <v>1.1298648616402729E-2</v>
      </c>
      <c r="L243" s="27">
        <v>1.0875382846444234E-2</v>
      </c>
      <c r="M243" s="27">
        <v>1.0866760699050501E-2</v>
      </c>
      <c r="N243" s="27">
        <v>1.524103882370389E-2</v>
      </c>
      <c r="O243" s="27">
        <v>1.0546050088933587E-2</v>
      </c>
      <c r="P243" s="28">
        <f t="shared" si="44"/>
        <v>0.91987421519539991</v>
      </c>
      <c r="Q243" s="28">
        <f t="shared" si="44"/>
        <v>0.97139042239133655</v>
      </c>
      <c r="R243" s="28">
        <f t="shared" si="44"/>
        <v>1.0585208968773703</v>
      </c>
      <c r="S243" s="28">
        <f t="shared" si="44"/>
        <v>1.3793838280288906</v>
      </c>
      <c r="T243" s="28">
        <f t="shared" si="44"/>
        <v>0.79124431784967664</v>
      </c>
      <c r="U243" s="28">
        <f t="shared" si="39"/>
        <v>1.0240827360685347</v>
      </c>
      <c r="V243" s="28">
        <f t="shared" si="43"/>
        <v>0.22094935936204926</v>
      </c>
      <c r="W243" s="27">
        <f t="shared" si="40"/>
        <v>0.90856456497384797</v>
      </c>
      <c r="X243" s="27">
        <f t="shared" si="41"/>
        <v>1.033504488835363E-2</v>
      </c>
      <c r="Y243" s="27">
        <f t="shared" si="42"/>
        <v>4.1644205157776927E-2</v>
      </c>
    </row>
    <row r="244" spans="1:25" ht="11.25" customHeight="1" x14ac:dyDescent="0.2">
      <c r="A244" s="26" t="s">
        <v>350</v>
      </c>
      <c r="B244" s="26" t="s">
        <v>351</v>
      </c>
      <c r="C244" s="26" t="s">
        <v>2044</v>
      </c>
      <c r="D244" s="26" t="s">
        <v>2049</v>
      </c>
      <c r="E244" s="26" t="s">
        <v>2047</v>
      </c>
      <c r="F244" s="27">
        <v>8.1955308421686004E-4</v>
      </c>
      <c r="G244" s="27">
        <v>8.9938495966191334E-4</v>
      </c>
      <c r="H244" s="27">
        <v>7.2545223157029464E-4</v>
      </c>
      <c r="I244" s="27">
        <v>7.4700875488218179E-4</v>
      </c>
      <c r="J244" s="27">
        <v>8.0361963678066627E-4</v>
      </c>
      <c r="K244" s="27">
        <v>8.2663184105122669E-4</v>
      </c>
      <c r="L244" s="27">
        <v>8.5236649868797006E-4</v>
      </c>
      <c r="M244" s="27">
        <v>7.5760656439125386E-4</v>
      </c>
      <c r="N244" s="27">
        <v>7.6897301677277474E-4</v>
      </c>
      <c r="O244" s="27">
        <v>8.7784246592992039E-4</v>
      </c>
      <c r="P244" s="28">
        <f t="shared" si="44"/>
        <v>1.0086373378011637</v>
      </c>
      <c r="Q244" s="28">
        <f t="shared" si="44"/>
        <v>0.94772153962679351</v>
      </c>
      <c r="R244" s="28">
        <f t="shared" si="44"/>
        <v>1.0443231565383138</v>
      </c>
      <c r="S244" s="28">
        <f t="shared" si="44"/>
        <v>1.0294029510993579</v>
      </c>
      <c r="T244" s="28">
        <f t="shared" si="44"/>
        <v>1.0923606464453679</v>
      </c>
      <c r="U244" s="28">
        <f t="shared" si="39"/>
        <v>1.0244891263021993</v>
      </c>
      <c r="V244" s="28">
        <f t="shared" si="43"/>
        <v>5.2840844142425278E-2</v>
      </c>
      <c r="W244" s="27">
        <f t="shared" si="40"/>
        <v>0.41913910005123473</v>
      </c>
      <c r="X244" s="27">
        <f t="shared" si="41"/>
        <v>1.0507353257454123E-2</v>
      </c>
      <c r="Y244" s="27">
        <f t="shared" si="42"/>
        <v>0.37764182343143354</v>
      </c>
    </row>
    <row r="245" spans="1:25" ht="11.25" customHeight="1" x14ac:dyDescent="0.2">
      <c r="A245" s="26" t="s">
        <v>350</v>
      </c>
      <c r="B245" s="26" t="s">
        <v>351</v>
      </c>
      <c r="C245" s="26" t="s">
        <v>2044</v>
      </c>
      <c r="D245" s="26" t="s">
        <v>2055</v>
      </c>
      <c r="E245" s="26" t="s">
        <v>2047</v>
      </c>
      <c r="F245" s="27">
        <v>3.2726262885816389E-3</v>
      </c>
      <c r="G245" s="27">
        <v>3.5138393946404869E-3</v>
      </c>
      <c r="H245" s="27">
        <v>3.257519861214963E-3</v>
      </c>
      <c r="I245" s="27">
        <v>3.1738430616935569E-3</v>
      </c>
      <c r="J245" s="27">
        <v>3.3500893608294025E-3</v>
      </c>
      <c r="K245" s="27">
        <v>3.2644809836834812E-3</v>
      </c>
      <c r="L245" s="27">
        <v>3.4055271477154295E-3</v>
      </c>
      <c r="M245" s="27">
        <v>3.6969785907633884E-3</v>
      </c>
      <c r="N245" s="27">
        <v>3.232202002743509E-3</v>
      </c>
      <c r="O245" s="27">
        <v>3.3610543729782568E-3</v>
      </c>
      <c r="P245" s="28">
        <f t="shared" si="44"/>
        <v>0.99751108003789579</v>
      </c>
      <c r="Q245" s="28">
        <f t="shared" si="44"/>
        <v>0.96917552717683642</v>
      </c>
      <c r="R245" s="28">
        <f t="shared" si="44"/>
        <v>1.1349059248358717</v>
      </c>
      <c r="S245" s="28">
        <f t="shared" si="44"/>
        <v>1.0183874690448027</v>
      </c>
      <c r="T245" s="28">
        <f t="shared" si="44"/>
        <v>1.0032730506466667</v>
      </c>
      <c r="U245" s="28">
        <f t="shared" si="39"/>
        <v>1.0246506103484145</v>
      </c>
      <c r="V245" s="28">
        <f t="shared" si="43"/>
        <v>6.4160931120285258E-2</v>
      </c>
      <c r="W245" s="27">
        <f t="shared" si="40"/>
        <v>0.45193698682227157</v>
      </c>
      <c r="X245" s="27">
        <f t="shared" si="41"/>
        <v>1.0575803084547397E-2</v>
      </c>
      <c r="Y245" s="27">
        <f t="shared" si="42"/>
        <v>0.34492211426630343</v>
      </c>
    </row>
    <row r="246" spans="1:25" ht="11.25" customHeight="1" x14ac:dyDescent="0.2">
      <c r="A246" s="26" t="s">
        <v>672</v>
      </c>
      <c r="B246" s="26" t="s">
        <v>673</v>
      </c>
      <c r="C246" s="26" t="s">
        <v>3064</v>
      </c>
      <c r="D246" s="26" t="s">
        <v>3065</v>
      </c>
      <c r="E246" s="26" t="s">
        <v>3066</v>
      </c>
      <c r="F246" s="27">
        <v>2.420676910828784E-3</v>
      </c>
      <c r="G246" s="27">
        <v>2.3860759168622537E-3</v>
      </c>
      <c r="H246" s="27">
        <v>2.3706851632838803E-3</v>
      </c>
      <c r="I246" s="27">
        <v>2.3713315500920075E-3</v>
      </c>
      <c r="J246" s="27">
        <v>2.9018371997349829E-3</v>
      </c>
      <c r="K246" s="27">
        <v>2.3495668986357149E-3</v>
      </c>
      <c r="L246" s="27">
        <v>2.6511782672190508E-3</v>
      </c>
      <c r="M246" s="27">
        <v>2.5368467795957479E-3</v>
      </c>
      <c r="N246" s="27">
        <v>2.6177887611340761E-3</v>
      </c>
      <c r="O246" s="27">
        <v>2.5199848870505887E-3</v>
      </c>
      <c r="P246" s="28">
        <f t="shared" si="44"/>
        <v>0.97062391437908879</v>
      </c>
      <c r="Q246" s="28">
        <f t="shared" si="44"/>
        <v>1.1111039043155899</v>
      </c>
      <c r="R246" s="28">
        <f t="shared" si="44"/>
        <v>1.070090123684623</v>
      </c>
      <c r="S246" s="28">
        <f t="shared" si="44"/>
        <v>1.1039319917252846</v>
      </c>
      <c r="T246" s="28">
        <f t="shared" si="44"/>
        <v>0.86841015315426107</v>
      </c>
      <c r="U246" s="28">
        <f t="shared" si="39"/>
        <v>1.0248320174517693</v>
      </c>
      <c r="V246" s="28">
        <f t="shared" si="43"/>
        <v>0.10386801557980366</v>
      </c>
      <c r="W246" s="27">
        <f t="shared" si="40"/>
        <v>0.73193348526605528</v>
      </c>
      <c r="X246" s="27">
        <f t="shared" si="41"/>
        <v>1.0652685028411787E-2</v>
      </c>
      <c r="Y246" s="27">
        <f t="shared" si="42"/>
        <v>0.13552838382471666</v>
      </c>
    </row>
    <row r="247" spans="1:25" ht="11.25" customHeight="1" x14ac:dyDescent="0.2">
      <c r="A247" s="26" t="s">
        <v>674</v>
      </c>
      <c r="B247" s="26" t="s">
        <v>675</v>
      </c>
      <c r="C247" s="26" t="s">
        <v>3067</v>
      </c>
      <c r="D247" s="26" t="s">
        <v>3068</v>
      </c>
      <c r="E247" s="26" t="s">
        <v>3069</v>
      </c>
      <c r="F247" s="27">
        <v>1.6471048088511523E-2</v>
      </c>
      <c r="G247" s="27">
        <v>1.5794046461595743E-2</v>
      </c>
      <c r="H247" s="27">
        <v>1.5208683367537367E-2</v>
      </c>
      <c r="I247" s="27">
        <v>1.4172307178073034E-2</v>
      </c>
      <c r="J247" s="27">
        <v>1.4545192705801877E-2</v>
      </c>
      <c r="K247" s="27">
        <v>1.560484626663286E-2</v>
      </c>
      <c r="L247" s="27">
        <v>1.5794256077266273E-2</v>
      </c>
      <c r="M247" s="27">
        <v>1.5176682945195622E-2</v>
      </c>
      <c r="N247" s="27">
        <v>1.5334424867427483E-2</v>
      </c>
      <c r="O247" s="27">
        <v>1.5967947295261013E-2</v>
      </c>
      <c r="P247" s="28">
        <f t="shared" si="44"/>
        <v>0.94741064337716097</v>
      </c>
      <c r="Q247" s="28">
        <f t="shared" si="44"/>
        <v>1.0000132718154933</v>
      </c>
      <c r="R247" s="28">
        <f t="shared" si="44"/>
        <v>0.99789591106814346</v>
      </c>
      <c r="S247" s="28">
        <f t="shared" si="44"/>
        <v>1.0819991886114664</v>
      </c>
      <c r="T247" s="28">
        <f t="shared" si="44"/>
        <v>1.0978161388602035</v>
      </c>
      <c r="U247" s="28">
        <f t="shared" si="39"/>
        <v>1.0250270307464935</v>
      </c>
      <c r="V247" s="28">
        <f t="shared" si="43"/>
        <v>6.3107389446296569E-2</v>
      </c>
      <c r="W247" s="27">
        <f t="shared" si="40"/>
        <v>0.46852780650709702</v>
      </c>
      <c r="X247" s="27">
        <f t="shared" si="41"/>
        <v>1.0735318220314835E-2</v>
      </c>
      <c r="Y247" s="27">
        <f t="shared" si="42"/>
        <v>0.32926462920686994</v>
      </c>
    </row>
    <row r="248" spans="1:25" ht="11.25" customHeight="1" x14ac:dyDescent="0.2">
      <c r="A248" s="26" t="s">
        <v>300</v>
      </c>
      <c r="B248" s="26" t="s">
        <v>301</v>
      </c>
      <c r="C248" s="26" t="s">
        <v>1905</v>
      </c>
      <c r="D248" s="26" t="s">
        <v>1907</v>
      </c>
      <c r="E248" s="26" t="s">
        <v>1908</v>
      </c>
      <c r="F248" s="27">
        <v>8.9950925056739191E-3</v>
      </c>
      <c r="G248" s="27">
        <v>9.9568373553070438E-3</v>
      </c>
      <c r="H248" s="27">
        <v>8.0239323606586463E-3</v>
      </c>
      <c r="I248" s="27">
        <v>9.1449363250454829E-3</v>
      </c>
      <c r="J248" s="27">
        <v>1.012642383277006E-2</v>
      </c>
      <c r="K248" s="27">
        <v>8.2319680699420323E-3</v>
      </c>
      <c r="L248" s="27">
        <v>1.0413085122059039E-2</v>
      </c>
      <c r="M248" s="27">
        <v>9.5252618860487762E-3</v>
      </c>
      <c r="N248" s="27">
        <v>9.5669932654202424E-3</v>
      </c>
      <c r="O248" s="27">
        <v>9.442870632672332E-3</v>
      </c>
      <c r="P248" s="28">
        <f t="shared" si="44"/>
        <v>0.91516213588125706</v>
      </c>
      <c r="Q248" s="28">
        <f t="shared" si="44"/>
        <v>1.0458225589583234</v>
      </c>
      <c r="R248" s="28">
        <f t="shared" si="44"/>
        <v>1.1871064532835733</v>
      </c>
      <c r="S248" s="28">
        <f t="shared" si="44"/>
        <v>1.0461519824057015</v>
      </c>
      <c r="T248" s="28">
        <f t="shared" si="44"/>
        <v>0.93249806532038626</v>
      </c>
      <c r="U248" s="28">
        <f t="shared" si="39"/>
        <v>1.0253482391698483</v>
      </c>
      <c r="V248" s="28">
        <f t="shared" si="43"/>
        <v>0.1092930069566269</v>
      </c>
      <c r="W248" s="27">
        <f t="shared" si="40"/>
        <v>0.67931614367992332</v>
      </c>
      <c r="X248" s="27">
        <f t="shared" si="41"/>
        <v>1.0871389942395952E-2</v>
      </c>
      <c r="Y248" s="27">
        <f t="shared" si="42"/>
        <v>0.16792806444975661</v>
      </c>
    </row>
    <row r="249" spans="1:25" ht="11.25" customHeight="1" x14ac:dyDescent="0.2">
      <c r="A249" s="26" t="s">
        <v>364</v>
      </c>
      <c r="B249" s="26" t="s">
        <v>365</v>
      </c>
      <c r="C249" s="26" t="s">
        <v>2104</v>
      </c>
      <c r="D249" s="26" t="s">
        <v>2106</v>
      </c>
      <c r="E249" s="26" t="s">
        <v>2107</v>
      </c>
      <c r="F249" s="27">
        <v>0.11650692225772098</v>
      </c>
      <c r="G249" s="27">
        <v>0.13133851073549566</v>
      </c>
      <c r="H249" s="27">
        <v>0.12318053443406474</v>
      </c>
      <c r="I249" s="27">
        <v>0.12076415738003185</v>
      </c>
      <c r="J249" s="27">
        <v>0.11504821708903341</v>
      </c>
      <c r="K249" s="27">
        <v>0.11615953947368421</v>
      </c>
      <c r="L249" s="27">
        <v>0.13316214233308876</v>
      </c>
      <c r="M249" s="27">
        <v>0.14812814974802016</v>
      </c>
      <c r="N249" s="27">
        <v>0.11611243799375345</v>
      </c>
      <c r="O249" s="27">
        <v>0.10988778318865128</v>
      </c>
      <c r="P249" s="28">
        <f t="shared" si="44"/>
        <v>0.997018350692774</v>
      </c>
      <c r="Q249" s="28">
        <f t="shared" si="44"/>
        <v>1.0138849724074133</v>
      </c>
      <c r="R249" s="28">
        <f t="shared" si="44"/>
        <v>1.202528877054915</v>
      </c>
      <c r="S249" s="28">
        <f t="shared" si="44"/>
        <v>0.96148096018556284</v>
      </c>
      <c r="T249" s="28">
        <f t="shared" si="44"/>
        <v>0.95514546830057712</v>
      </c>
      <c r="U249" s="28">
        <f t="shared" si="39"/>
        <v>1.0260117257282484</v>
      </c>
      <c r="V249" s="28">
        <f t="shared" si="43"/>
        <v>0.10165164140074594</v>
      </c>
      <c r="W249" s="27">
        <f t="shared" si="40"/>
        <v>0.58251386444481601</v>
      </c>
      <c r="X249" s="27">
        <f t="shared" si="41"/>
        <v>1.1152324118853241E-2</v>
      </c>
      <c r="Y249" s="27">
        <f t="shared" si="42"/>
        <v>0.23469373351186343</v>
      </c>
    </row>
    <row r="250" spans="1:25" ht="11.25" customHeight="1" x14ac:dyDescent="0.2">
      <c r="A250" s="26" t="s">
        <v>602</v>
      </c>
      <c r="B250" s="26" t="s">
        <v>603</v>
      </c>
      <c r="C250" s="26" t="s">
        <v>2824</v>
      </c>
      <c r="D250" s="26" t="s">
        <v>2826</v>
      </c>
      <c r="E250" s="26" t="s">
        <v>2827</v>
      </c>
      <c r="F250" s="27">
        <v>1.6486430789085173E-3</v>
      </c>
      <c r="G250" s="27">
        <v>1.6657172078581876E-3</v>
      </c>
      <c r="H250" s="27">
        <v>1.5886147081991635E-3</v>
      </c>
      <c r="I250" s="27">
        <v>1.6197650364935014E-3</v>
      </c>
      <c r="J250" s="27">
        <v>1.8178865921156672E-3</v>
      </c>
      <c r="K250" s="27">
        <v>1.6100420346303653E-3</v>
      </c>
      <c r="L250" s="27">
        <v>1.9562625390003069E-3</v>
      </c>
      <c r="M250" s="27">
        <v>1.8260477753724088E-3</v>
      </c>
      <c r="N250" s="27">
        <v>1.6749556377016039E-3</v>
      </c>
      <c r="O250" s="27">
        <v>1.4506450974789548E-3</v>
      </c>
      <c r="P250" s="28">
        <f t="shared" si="44"/>
        <v>0.9765861727307843</v>
      </c>
      <c r="Q250" s="28">
        <f t="shared" si="44"/>
        <v>1.1744265651885222</v>
      </c>
      <c r="R250" s="28">
        <f t="shared" si="44"/>
        <v>1.1494591897883137</v>
      </c>
      <c r="S250" s="28">
        <f t="shared" si="44"/>
        <v>1.0340732143024769</v>
      </c>
      <c r="T250" s="28">
        <f t="shared" si="44"/>
        <v>0.79798437579688919</v>
      </c>
      <c r="U250" s="28">
        <f t="shared" si="39"/>
        <v>1.0265059035613973</v>
      </c>
      <c r="V250" s="28">
        <f t="shared" si="43"/>
        <v>0.15146729440714343</v>
      </c>
      <c r="W250" s="27">
        <f t="shared" si="40"/>
        <v>0.77695659536958739</v>
      </c>
      <c r="X250" s="27">
        <f t="shared" si="41"/>
        <v>1.1361451394643594E-2</v>
      </c>
      <c r="Y250" s="27">
        <f t="shared" si="42"/>
        <v>0.10960324235481984</v>
      </c>
    </row>
    <row r="251" spans="1:25" ht="11.25" customHeight="1" x14ac:dyDescent="0.2">
      <c r="A251" s="26" t="s">
        <v>534</v>
      </c>
      <c r="B251" s="26" t="s">
        <v>535</v>
      </c>
      <c r="C251" s="26" t="s">
        <v>2613</v>
      </c>
      <c r="D251" s="26" t="s">
        <v>2615</v>
      </c>
      <c r="E251" s="26" t="s">
        <v>2616</v>
      </c>
      <c r="F251" s="27">
        <v>1.1879293551807063E-2</v>
      </c>
      <c r="G251" s="27">
        <v>1.2226057425182435E-2</v>
      </c>
      <c r="H251" s="27">
        <v>1.1088302375756701E-2</v>
      </c>
      <c r="I251" s="27">
        <v>1.1286006718634127E-2</v>
      </c>
      <c r="J251" s="27">
        <v>1.1182381101915894E-2</v>
      </c>
      <c r="K251" s="27">
        <v>1.1330922993538169E-2</v>
      </c>
      <c r="L251" s="27">
        <v>1.2921310831835372E-2</v>
      </c>
      <c r="M251" s="27">
        <v>1.1850368407230071E-2</v>
      </c>
      <c r="N251" s="27">
        <v>1.1410841614792997E-2</v>
      </c>
      <c r="O251" s="27">
        <v>1.1668470965972262E-2</v>
      </c>
      <c r="P251" s="28">
        <f t="shared" si="44"/>
        <v>0.95383811706669408</v>
      </c>
      <c r="Q251" s="28">
        <f t="shared" si="44"/>
        <v>1.0568665255261194</v>
      </c>
      <c r="R251" s="28">
        <f t="shared" si="44"/>
        <v>1.0687270247192699</v>
      </c>
      <c r="S251" s="28">
        <f t="shared" si="44"/>
        <v>1.0110610333017751</v>
      </c>
      <c r="T251" s="28">
        <f t="shared" si="44"/>
        <v>1.0434692629079763</v>
      </c>
      <c r="U251" s="28">
        <f t="shared" si="39"/>
        <v>1.026792392704367</v>
      </c>
      <c r="V251" s="28">
        <f t="shared" si="43"/>
        <v>4.6127233901093689E-2</v>
      </c>
      <c r="W251" s="27">
        <f t="shared" si="40"/>
        <v>0.27452140667852315</v>
      </c>
      <c r="X251" s="27">
        <f t="shared" si="41"/>
        <v>1.1482642411994162E-2</v>
      </c>
      <c r="Y251" s="27">
        <f t="shared" si="42"/>
        <v>0.56142378440195773</v>
      </c>
    </row>
    <row r="252" spans="1:25" ht="11.25" customHeight="1" x14ac:dyDescent="0.2">
      <c r="A252" s="26" t="s">
        <v>172</v>
      </c>
      <c r="B252" s="26" t="s">
        <v>173</v>
      </c>
      <c r="C252" s="26" t="s">
        <v>1406</v>
      </c>
      <c r="D252" s="26" t="s">
        <v>1404</v>
      </c>
      <c r="E252" s="26" t="s">
        <v>1408</v>
      </c>
      <c r="F252" s="27">
        <v>5.2292504950956088E-2</v>
      </c>
      <c r="G252" s="27">
        <v>5.3600433134813205E-2</v>
      </c>
      <c r="H252" s="27">
        <v>5.0536283420456574E-2</v>
      </c>
      <c r="I252" s="27">
        <v>5.2299448273430756E-2</v>
      </c>
      <c r="J252" s="27">
        <v>5.1318044844558014E-2</v>
      </c>
      <c r="K252" s="27">
        <v>5.3334547859061041E-2</v>
      </c>
      <c r="L252" s="27">
        <v>5.554369797486472E-2</v>
      </c>
      <c r="M252" s="27">
        <v>5.3042064755838642E-2</v>
      </c>
      <c r="N252" s="27">
        <v>5.2781625599910453E-2</v>
      </c>
      <c r="O252" s="27">
        <v>5.230728503118847E-2</v>
      </c>
      <c r="P252" s="28">
        <f t="shared" si="44"/>
        <v>1.0199271943289436</v>
      </c>
      <c r="Q252" s="28">
        <f t="shared" si="44"/>
        <v>1.0362546480765167</v>
      </c>
      <c r="R252" s="28">
        <f t="shared" si="44"/>
        <v>1.0495838072328001</v>
      </c>
      <c r="S252" s="28">
        <f t="shared" si="44"/>
        <v>1.0092195490086011</v>
      </c>
      <c r="T252" s="28">
        <f t="shared" si="44"/>
        <v>1.0192766538481124</v>
      </c>
      <c r="U252" s="28">
        <f t="shared" si="39"/>
        <v>1.0268523704989947</v>
      </c>
      <c r="V252" s="28">
        <f t="shared" si="43"/>
        <v>1.5979572750081231E-2</v>
      </c>
      <c r="W252" s="27">
        <f t="shared" si="40"/>
        <v>1.8769422395388567E-2</v>
      </c>
      <c r="X252" s="27">
        <f t="shared" si="41"/>
        <v>1.1508010017646009E-2</v>
      </c>
      <c r="Y252" s="27">
        <f t="shared" si="42"/>
        <v>1.7265490920219795</v>
      </c>
    </row>
    <row r="253" spans="1:25" ht="11.25" customHeight="1" x14ac:dyDescent="0.2">
      <c r="A253" s="26" t="s">
        <v>674</v>
      </c>
      <c r="B253" s="26" t="s">
        <v>675</v>
      </c>
      <c r="C253" s="26" t="s">
        <v>3070</v>
      </c>
      <c r="D253" s="26" t="s">
        <v>3075</v>
      </c>
      <c r="E253" s="26" t="s">
        <v>3073</v>
      </c>
      <c r="F253" s="27">
        <v>1.9071454164449896E-2</v>
      </c>
      <c r="G253" s="27">
        <v>2.1156988891417223E-2</v>
      </c>
      <c r="H253" s="27">
        <v>1.7853924549582286E-2</v>
      </c>
      <c r="I253" s="27">
        <v>1.9570485501796606E-2</v>
      </c>
      <c r="J253" s="27">
        <v>1.8409509579785543E-2</v>
      </c>
      <c r="K253" s="27">
        <v>1.8046720832552446E-2</v>
      </c>
      <c r="L253" s="27">
        <v>2.0082289401410963E-2</v>
      </c>
      <c r="M253" s="27">
        <v>2.1461081027208402E-2</v>
      </c>
      <c r="N253" s="27">
        <v>1.8731213802204248E-2</v>
      </c>
      <c r="O253" s="27">
        <v>1.9886927776285205E-2</v>
      </c>
      <c r="P253" s="28">
        <f t="shared" si="44"/>
        <v>0.94626873635007847</v>
      </c>
      <c r="Q253" s="28">
        <f t="shared" si="44"/>
        <v>0.94920357071973349</v>
      </c>
      <c r="R253" s="28">
        <f t="shared" si="44"/>
        <v>1.20203717494205</v>
      </c>
      <c r="S253" s="28">
        <f t="shared" si="44"/>
        <v>0.95711543796318632</v>
      </c>
      <c r="T253" s="28">
        <f t="shared" si="44"/>
        <v>1.0802529904502145</v>
      </c>
      <c r="U253" s="28">
        <f t="shared" si="39"/>
        <v>1.0269755820850528</v>
      </c>
      <c r="V253" s="28">
        <f t="shared" si="43"/>
        <v>0.1128356813831085</v>
      </c>
      <c r="W253" s="27">
        <f t="shared" si="40"/>
        <v>0.6674188253996316</v>
      </c>
      <c r="X253" s="27">
        <f t="shared" si="41"/>
        <v>1.1560117704590721E-2</v>
      </c>
      <c r="Y253" s="27">
        <f t="shared" si="42"/>
        <v>0.17560154767841729</v>
      </c>
    </row>
    <row r="254" spans="1:25" ht="11.25" customHeight="1" x14ac:dyDescent="0.2">
      <c r="A254" s="26" t="s">
        <v>616</v>
      </c>
      <c r="B254" s="26" t="s">
        <v>617</v>
      </c>
      <c r="C254" s="26" t="s">
        <v>2885</v>
      </c>
      <c r="D254" s="26" t="s">
        <v>2887</v>
      </c>
      <c r="E254" s="26" t="s">
        <v>2888</v>
      </c>
      <c r="F254" s="27">
        <v>3.7234235777040873E-3</v>
      </c>
      <c r="G254" s="27">
        <v>3.7078945528646844E-3</v>
      </c>
      <c r="H254" s="27">
        <v>3.5611908856979057E-3</v>
      </c>
      <c r="I254" s="27">
        <v>3.5383843887450538E-3</v>
      </c>
      <c r="J254" s="27">
        <v>3.5034278611761824E-3</v>
      </c>
      <c r="K254" s="27">
        <v>3.5135897677043165E-3</v>
      </c>
      <c r="L254" s="27">
        <v>3.9419721935229817E-3</v>
      </c>
      <c r="M254" s="27">
        <v>4.0648613302333306E-3</v>
      </c>
      <c r="N254" s="27">
        <v>3.6881186557230191E-3</v>
      </c>
      <c r="O254" s="27">
        <v>3.3143051887194342E-3</v>
      </c>
      <c r="P254" s="28">
        <f t="shared" si="44"/>
        <v>0.94364492633707897</v>
      </c>
      <c r="Q254" s="28">
        <f t="shared" si="44"/>
        <v>1.0631295300664501</v>
      </c>
      <c r="R254" s="28">
        <f t="shared" si="44"/>
        <v>1.1414331499494215</v>
      </c>
      <c r="S254" s="28">
        <f t="shared" si="44"/>
        <v>1.0423171285330792</v>
      </c>
      <c r="T254" s="28">
        <f t="shared" si="44"/>
        <v>0.94601782027466796</v>
      </c>
      <c r="U254" s="28">
        <f t="shared" si="39"/>
        <v>1.0273085110321396</v>
      </c>
      <c r="V254" s="28">
        <f t="shared" si="43"/>
        <v>8.3875814481589955E-2</v>
      </c>
      <c r="W254" s="27">
        <f t="shared" si="40"/>
        <v>0.50844154631671024</v>
      </c>
      <c r="X254" s="27">
        <f t="shared" si="41"/>
        <v>1.1700886166300562E-2</v>
      </c>
      <c r="Y254" s="27">
        <f t="shared" si="42"/>
        <v>0.29375896913517646</v>
      </c>
    </row>
    <row r="255" spans="1:25" ht="11.25" customHeight="1" x14ac:dyDescent="0.2">
      <c r="A255" s="26" t="s">
        <v>346</v>
      </c>
      <c r="B255" s="26" t="s">
        <v>347</v>
      </c>
      <c r="C255" s="26" t="s">
        <v>2025</v>
      </c>
      <c r="D255" s="26" t="s">
        <v>2027</v>
      </c>
      <c r="E255" s="26" t="s">
        <v>2028</v>
      </c>
      <c r="F255" s="27">
        <v>4.2890191478846373E-2</v>
      </c>
      <c r="G255" s="27">
        <v>4.3496216862307327E-2</v>
      </c>
      <c r="H255" s="27">
        <v>4.1205275546750186E-2</v>
      </c>
      <c r="I255" s="27">
        <v>4.1573060568879557E-2</v>
      </c>
      <c r="J255" s="27">
        <v>4.3811500527755398E-2</v>
      </c>
      <c r="K255" s="27">
        <v>4.2463084666967674E-2</v>
      </c>
      <c r="L255" s="27">
        <v>4.4674127309485827E-2</v>
      </c>
      <c r="M255" s="27">
        <v>4.2964722351640346E-2</v>
      </c>
      <c r="N255" s="27">
        <v>4.3882461042839875E-2</v>
      </c>
      <c r="O255" s="27">
        <v>4.4764504204111676E-2</v>
      </c>
      <c r="P255" s="28">
        <f t="shared" si="44"/>
        <v>0.99004185345991402</v>
      </c>
      <c r="Q255" s="28">
        <f t="shared" si="44"/>
        <v>1.0270807562622588</v>
      </c>
      <c r="R255" s="28">
        <f t="shared" si="44"/>
        <v>1.0426995519759101</v>
      </c>
      <c r="S255" s="28">
        <f t="shared" si="44"/>
        <v>1.055550407941076</v>
      </c>
      <c r="T255" s="28">
        <f t="shared" si="44"/>
        <v>1.0217523633036154</v>
      </c>
      <c r="U255" s="28">
        <f t="shared" si="39"/>
        <v>1.0274249865885547</v>
      </c>
      <c r="V255" s="28">
        <f t="shared" si="43"/>
        <v>2.4769676350295276E-2</v>
      </c>
      <c r="W255" s="27">
        <f t="shared" si="40"/>
        <v>6.6285054111196035E-2</v>
      </c>
      <c r="X255" s="27">
        <f t="shared" si="41"/>
        <v>1.1750123394914847E-2</v>
      </c>
      <c r="Y255" s="27">
        <f t="shared" si="42"/>
        <v>1.1785843848495632</v>
      </c>
    </row>
    <row r="256" spans="1:25" ht="11.25" customHeight="1" x14ac:dyDescent="0.2">
      <c r="A256" s="26" t="s">
        <v>594</v>
      </c>
      <c r="B256" s="26" t="s">
        <v>595</v>
      </c>
      <c r="C256" s="26" t="s">
        <v>2801</v>
      </c>
      <c r="D256" s="26" t="s">
        <v>2803</v>
      </c>
      <c r="E256" s="26" t="s">
        <v>2804</v>
      </c>
      <c r="F256" s="27">
        <v>3.3061930026102155E-4</v>
      </c>
      <c r="G256" s="27">
        <v>3.2407572887252625E-4</v>
      </c>
      <c r="H256" s="27">
        <v>2.6655365774264675E-4</v>
      </c>
      <c r="I256" s="27">
        <v>2.2589654176173146E-4</v>
      </c>
      <c r="J256" s="27">
        <v>2.2573062084415971E-4</v>
      </c>
      <c r="K256" s="27">
        <v>2.9444163473995607E-4</v>
      </c>
      <c r="L256" s="27">
        <v>2.9090909090909091E-4</v>
      </c>
      <c r="M256" s="27">
        <v>2.8838065288901176E-4</v>
      </c>
      <c r="N256" s="27">
        <v>2.8476685596210013E-4</v>
      </c>
      <c r="O256" s="27">
        <v>2.2730438173765283E-4</v>
      </c>
      <c r="P256" s="28">
        <f t="shared" si="44"/>
        <v>0.89057606288409819</v>
      </c>
      <c r="Q256" s="28">
        <f t="shared" si="44"/>
        <v>0.89765775401069514</v>
      </c>
      <c r="R256" s="28">
        <f t="shared" si="44"/>
        <v>1.0818859337035946</v>
      </c>
      <c r="S256" s="28">
        <f t="shared" si="44"/>
        <v>1.2606074167459509</v>
      </c>
      <c r="T256" s="28">
        <f t="shared" si="44"/>
        <v>1.0069718538300554</v>
      </c>
      <c r="U256" s="28">
        <f t="shared" si="39"/>
        <v>1.0275398042348789</v>
      </c>
      <c r="V256" s="28">
        <f t="shared" si="43"/>
        <v>0.152746086520194</v>
      </c>
      <c r="W256" s="27">
        <f t="shared" si="40"/>
        <v>0.89140022069899671</v>
      </c>
      <c r="X256" s="27">
        <f t="shared" si="41"/>
        <v>1.1798654319141151E-2</v>
      </c>
      <c r="Y256" s="27">
        <f t="shared" si="42"/>
        <v>4.9927262724214695E-2</v>
      </c>
    </row>
    <row r="257" spans="1:25" ht="11.25" customHeight="1" x14ac:dyDescent="0.2">
      <c r="A257" s="26" t="s">
        <v>118</v>
      </c>
      <c r="B257" s="26" t="s">
        <v>119</v>
      </c>
      <c r="C257" s="26" t="s">
        <v>1216</v>
      </c>
      <c r="D257" s="26" t="s">
        <v>1220</v>
      </c>
      <c r="E257" s="26" t="s">
        <v>1218</v>
      </c>
      <c r="F257" s="27">
        <v>4.7699270639043204E-3</v>
      </c>
      <c r="G257" s="27">
        <v>4.8401938735171297E-3</v>
      </c>
      <c r="H257" s="27">
        <v>4.2777831370187907E-3</v>
      </c>
      <c r="I257" s="27">
        <v>4.7357608734702678E-3</v>
      </c>
      <c r="J257" s="27">
        <v>4.9190123562175888E-3</v>
      </c>
      <c r="K257" s="27">
        <v>4.7320923804937288E-3</v>
      </c>
      <c r="L257" s="27">
        <v>4.5827804688290995E-3</v>
      </c>
      <c r="M257" s="27">
        <v>5.1518954390572733E-3</v>
      </c>
      <c r="N257" s="27">
        <v>4.7447263833690009E-3</v>
      </c>
      <c r="O257" s="27">
        <v>4.8842822660797956E-3</v>
      </c>
      <c r="P257" s="28">
        <f t="shared" si="44"/>
        <v>0.99206807925913587</v>
      </c>
      <c r="Q257" s="28">
        <f t="shared" si="44"/>
        <v>0.94681754255827344</v>
      </c>
      <c r="R257" s="28">
        <f t="shared" si="44"/>
        <v>1.2043376847400582</v>
      </c>
      <c r="S257" s="28">
        <f t="shared" si="44"/>
        <v>1.0018931508871063</v>
      </c>
      <c r="T257" s="28">
        <f t="shared" si="44"/>
        <v>0.99293962128517632</v>
      </c>
      <c r="U257" s="28">
        <f t="shared" si="39"/>
        <v>1.0276112157459498</v>
      </c>
      <c r="V257" s="28">
        <f t="shared" si="43"/>
        <v>0.1011023186481632</v>
      </c>
      <c r="W257" s="27">
        <f t="shared" si="40"/>
        <v>0.60343996186002336</v>
      </c>
      <c r="X257" s="27">
        <f t="shared" si="41"/>
        <v>1.1828835677993551E-2</v>
      </c>
      <c r="Y257" s="27">
        <f t="shared" si="42"/>
        <v>0.21936593274137317</v>
      </c>
    </row>
    <row r="258" spans="1:25" ht="11.25" customHeight="1" x14ac:dyDescent="0.2">
      <c r="A258" s="26" t="s">
        <v>862</v>
      </c>
      <c r="B258" s="26" t="s">
        <v>863</v>
      </c>
      <c r="C258" s="26" t="s">
        <v>3570</v>
      </c>
      <c r="D258" s="26" t="s">
        <v>3572</v>
      </c>
      <c r="E258" s="26" t="s">
        <v>3573</v>
      </c>
      <c r="F258" s="27">
        <v>0.11068405253879261</v>
      </c>
      <c r="G258" s="27">
        <v>0.10948225712623619</v>
      </c>
      <c r="H258" s="27">
        <v>0.1055191020217833</v>
      </c>
      <c r="I258" s="27">
        <v>0.10685237726764681</v>
      </c>
      <c r="J258" s="27">
        <v>9.7063088617277263E-2</v>
      </c>
      <c r="K258" s="27">
        <v>0.11382127431613487</v>
      </c>
      <c r="L258" s="27">
        <v>0.11121053520175588</v>
      </c>
      <c r="M258" s="27">
        <v>9.7428656361474436E-2</v>
      </c>
      <c r="N258" s="27">
        <v>0.11263928105170477</v>
      </c>
      <c r="O258" s="27">
        <v>0.10852332958878534</v>
      </c>
      <c r="P258" s="28">
        <f t="shared" si="44"/>
        <v>1.0283439366862965</v>
      </c>
      <c r="Q258" s="28">
        <f t="shared" si="44"/>
        <v>1.0157859192976533</v>
      </c>
      <c r="R258" s="28">
        <f t="shared" si="44"/>
        <v>0.92332719379436456</v>
      </c>
      <c r="S258" s="28">
        <f t="shared" si="44"/>
        <v>1.0541579320183281</v>
      </c>
      <c r="T258" s="28">
        <f t="shared" si="44"/>
        <v>1.1180700216196102</v>
      </c>
      <c r="U258" s="28">
        <f t="shared" si="39"/>
        <v>1.0279370006832507</v>
      </c>
      <c r="V258" s="28">
        <f t="shared" si="43"/>
        <v>7.0538154172534714E-2</v>
      </c>
      <c r="W258" s="27">
        <f t="shared" si="40"/>
        <v>0.42924508321422389</v>
      </c>
      <c r="X258" s="27">
        <f t="shared" si="41"/>
        <v>1.1966498809036439E-2</v>
      </c>
      <c r="Y258" s="27">
        <f t="shared" si="42"/>
        <v>0.36729467076264471</v>
      </c>
    </row>
    <row r="259" spans="1:25" ht="11.25" customHeight="1" x14ac:dyDescent="0.2">
      <c r="A259" s="26" t="s">
        <v>61</v>
      </c>
      <c r="B259" s="26" t="s">
        <v>62</v>
      </c>
      <c r="C259" s="26" t="s">
        <v>999</v>
      </c>
      <c r="D259" s="26" t="s">
        <v>1001</v>
      </c>
      <c r="E259" s="26" t="s">
        <v>1002</v>
      </c>
      <c r="F259" s="27">
        <v>8.1665792691101044E-4</v>
      </c>
      <c r="G259" s="27">
        <v>8.3739868628279496E-4</v>
      </c>
      <c r="H259" s="27">
        <v>7.1222165304933116E-4</v>
      </c>
      <c r="I259" s="27">
        <v>7.5209559886206317E-4</v>
      </c>
      <c r="J259" s="27">
        <v>7.9627850660183316E-4</v>
      </c>
      <c r="K259" s="27">
        <v>7.7564934728515322E-4</v>
      </c>
      <c r="L259" s="27">
        <v>7.0554481288519981E-4</v>
      </c>
      <c r="M259" s="27">
        <v>7.7810350968519676E-4</v>
      </c>
      <c r="N259" s="27">
        <v>8.8911979146555321E-4</v>
      </c>
      <c r="O259" s="27">
        <v>8.5534053244948143E-4</v>
      </c>
      <c r="P259" s="28">
        <f t="shared" si="44"/>
        <v>0.94978487531374212</v>
      </c>
      <c r="Q259" s="28">
        <f t="shared" si="44"/>
        <v>0.84254349146056906</v>
      </c>
      <c r="R259" s="28">
        <f t="shared" si="44"/>
        <v>1.0925019007127861</v>
      </c>
      <c r="S259" s="28">
        <f t="shared" si="44"/>
        <v>1.1821898609841761</v>
      </c>
      <c r="T259" s="28">
        <f t="shared" si="44"/>
        <v>1.0741725732365917</v>
      </c>
      <c r="U259" s="28">
        <f t="shared" si="39"/>
        <v>1.028238540341573</v>
      </c>
      <c r="V259" s="28">
        <f t="shared" si="43"/>
        <v>0.13283293334770127</v>
      </c>
      <c r="W259" s="27">
        <f t="shared" si="40"/>
        <v>0.72354408705406081</v>
      </c>
      <c r="X259" s="27">
        <f t="shared" si="41"/>
        <v>1.2093878021569944E-2</v>
      </c>
      <c r="Y259" s="27">
        <f t="shared" si="42"/>
        <v>0.14053500126786847</v>
      </c>
    </row>
    <row r="260" spans="1:25" ht="11.25" customHeight="1" x14ac:dyDescent="0.2">
      <c r="A260" s="26" t="s">
        <v>678</v>
      </c>
      <c r="B260" s="26" t="s">
        <v>679</v>
      </c>
      <c r="C260" s="26" t="s">
        <v>3096</v>
      </c>
      <c r="D260" s="26" t="s">
        <v>3098</v>
      </c>
      <c r="E260" s="26" t="s">
        <v>3099</v>
      </c>
      <c r="F260" s="27">
        <v>3.1278692427994977E-3</v>
      </c>
      <c r="G260" s="27">
        <v>2.7868768909295612E-3</v>
      </c>
      <c r="H260" s="27">
        <v>2.7655004902619545E-3</v>
      </c>
      <c r="I260" s="27">
        <v>3.1430749592896057E-3</v>
      </c>
      <c r="J260" s="27">
        <v>3.0135318823332449E-3</v>
      </c>
      <c r="K260" s="27">
        <v>2.6134454787393219E-3</v>
      </c>
      <c r="L260" s="27">
        <v>3.5413261100641935E-3</v>
      </c>
      <c r="M260" s="27">
        <v>3.0918434582448101E-3</v>
      </c>
      <c r="N260" s="27">
        <v>3.1209919973841397E-3</v>
      </c>
      <c r="O260" s="27">
        <v>2.7930445224459634E-3</v>
      </c>
      <c r="P260" s="28">
        <f t="shared" si="44"/>
        <v>0.83553539993898285</v>
      </c>
      <c r="Q260" s="28">
        <f t="shared" si="44"/>
        <v>1.2707149431645637</v>
      </c>
      <c r="R260" s="28">
        <f t="shared" si="44"/>
        <v>1.1180050298786761</v>
      </c>
      <c r="S260" s="28">
        <f t="shared" si="44"/>
        <v>0.99297408996237968</v>
      </c>
      <c r="T260" s="28">
        <f t="shared" si="44"/>
        <v>0.9268342368700716</v>
      </c>
      <c r="U260" s="28">
        <f t="shared" si="39"/>
        <v>1.0288127399629348</v>
      </c>
      <c r="V260" s="28">
        <f t="shared" si="43"/>
        <v>0.16993535137506888</v>
      </c>
      <c r="W260" s="27">
        <f t="shared" si="40"/>
        <v>0.78317484680758875</v>
      </c>
      <c r="X260" s="27">
        <f t="shared" si="41"/>
        <v>1.2336333555792932E-2</v>
      </c>
      <c r="Y260" s="27">
        <f t="shared" si="42"/>
        <v>0.10614126919787782</v>
      </c>
    </row>
    <row r="261" spans="1:25" ht="11.25" customHeight="1" x14ac:dyDescent="0.2">
      <c r="A261" s="26" t="s">
        <v>282</v>
      </c>
      <c r="B261" s="26" t="s">
        <v>283</v>
      </c>
      <c r="C261" s="26" t="s">
        <v>1855</v>
      </c>
      <c r="D261" s="26" t="s">
        <v>1857</v>
      </c>
      <c r="E261" s="26" t="s">
        <v>1858</v>
      </c>
      <c r="F261" s="27">
        <v>7.1807126295367438E-4</v>
      </c>
      <c r="G261" s="27">
        <v>6.1944441434510459E-4</v>
      </c>
      <c r="H261" s="27">
        <v>7.0960232139573992E-4</v>
      </c>
      <c r="I261" s="27">
        <v>7.0632027150951233E-4</v>
      </c>
      <c r="J261" s="27">
        <v>7.3326434670998295E-4</v>
      </c>
      <c r="K261" s="27">
        <v>7.3142876187381458E-4</v>
      </c>
      <c r="L261" s="27">
        <v>7.2206401718474919E-4</v>
      </c>
      <c r="M261" s="27">
        <v>6.3843101508722819E-4</v>
      </c>
      <c r="N261" s="27">
        <v>9.0875427211635929E-4</v>
      </c>
      <c r="O261" s="27">
        <v>5.6984681381429248E-4</v>
      </c>
      <c r="P261" s="28">
        <f t="shared" ref="P261:T311" si="45">K261/F261</f>
        <v>1.0186019126642059</v>
      </c>
      <c r="Q261" s="28">
        <f t="shared" si="45"/>
        <v>1.1656639408850544</v>
      </c>
      <c r="R261" s="28">
        <f t="shared" si="45"/>
        <v>0.89970254583084996</v>
      </c>
      <c r="S261" s="28">
        <f t="shared" si="45"/>
        <v>1.2866036963291669</v>
      </c>
      <c r="T261" s="28">
        <f t="shared" si="45"/>
        <v>0.77713694436540692</v>
      </c>
      <c r="U261" s="28">
        <f t="shared" si="39"/>
        <v>1.0295418080149368</v>
      </c>
      <c r="V261" s="28">
        <f t="shared" si="43"/>
        <v>0.20328316456947426</v>
      </c>
      <c r="W261" s="27">
        <f t="shared" si="40"/>
        <v>0.80645419903370841</v>
      </c>
      <c r="X261" s="27">
        <f t="shared" si="41"/>
        <v>1.2643987303266779E-2</v>
      </c>
      <c r="Y261" s="27">
        <f t="shared" si="42"/>
        <v>9.3420292468142499E-2</v>
      </c>
    </row>
    <row r="262" spans="1:25" ht="11.25" customHeight="1" x14ac:dyDescent="0.2">
      <c r="A262" s="26" t="s">
        <v>61</v>
      </c>
      <c r="B262" s="26" t="s">
        <v>62</v>
      </c>
      <c r="C262" s="26" t="s">
        <v>1006</v>
      </c>
      <c r="D262" s="26" t="s">
        <v>1008</v>
      </c>
      <c r="E262" s="26" t="s">
        <v>1009</v>
      </c>
      <c r="F262" s="27">
        <v>3.055361733512771E-4</v>
      </c>
      <c r="G262" s="27">
        <v>2.9097683709138403E-4</v>
      </c>
      <c r="H262" s="27">
        <v>2.3472085595543728E-4</v>
      </c>
      <c r="I262" s="27">
        <v>2.5529414449363335E-4</v>
      </c>
      <c r="J262" s="27">
        <v>2.5112657502394378E-4</v>
      </c>
      <c r="K262" s="27">
        <v>2.5164196381388562E-4</v>
      </c>
      <c r="L262" s="27">
        <v>2.8568935574939272E-4</v>
      </c>
      <c r="M262" s="27">
        <v>2.9340778950357296E-4</v>
      </c>
      <c r="N262" s="27">
        <v>2.5224323469101703E-4</v>
      </c>
      <c r="O262" s="27">
        <v>2.7742047005107078E-4</v>
      </c>
      <c r="P262" s="28">
        <f t="shared" si="45"/>
        <v>0.82360776157450621</v>
      </c>
      <c r="Q262" s="28">
        <f t="shared" si="45"/>
        <v>0.98182851461702181</v>
      </c>
      <c r="R262" s="28">
        <f t="shared" si="45"/>
        <v>1.2500286278747963</v>
      </c>
      <c r="S262" s="28">
        <f t="shared" si="45"/>
        <v>0.98804943290545233</v>
      </c>
      <c r="T262" s="28">
        <f t="shared" si="45"/>
        <v>1.1047037535737505</v>
      </c>
      <c r="U262" s="28">
        <f t="shared" ref="U262:U325" si="46">AVERAGE(P262:T262)</f>
        <v>1.0296436181091055</v>
      </c>
      <c r="V262" s="28">
        <f t="shared" si="43"/>
        <v>0.15864324048636161</v>
      </c>
      <c r="W262" s="27">
        <f t="shared" ref="W262:W325" si="47">TTEST(F262:J262,K262:O262,2,1)</f>
        <v>0.81949238511950484</v>
      </c>
      <c r="X262" s="27">
        <f t="shared" ref="X262:X325" si="48">LOG(U262)</f>
        <v>1.2686932014874221E-2</v>
      </c>
      <c r="Y262" s="27">
        <f t="shared" ref="Y262:Y325" si="49">-LOG(W262)</f>
        <v>8.6455077622395432E-2</v>
      </c>
    </row>
    <row r="263" spans="1:25" ht="11.25" customHeight="1" x14ac:dyDescent="0.2">
      <c r="A263" s="26" t="s">
        <v>578</v>
      </c>
      <c r="B263" s="26" t="s">
        <v>579</v>
      </c>
      <c r="C263" s="26" t="s">
        <v>2751</v>
      </c>
      <c r="D263" s="26" t="s">
        <v>2753</v>
      </c>
      <c r="E263" s="26" t="s">
        <v>2754</v>
      </c>
      <c r="F263" s="27">
        <v>1.2084057703282674E-3</v>
      </c>
      <c r="G263" s="27">
        <v>1.1223842458065862E-3</v>
      </c>
      <c r="H263" s="27">
        <v>1.0064387391870086E-3</v>
      </c>
      <c r="I263" s="27">
        <v>1.1864083641199418E-3</v>
      </c>
      <c r="J263" s="27">
        <v>1.1805644390855967E-3</v>
      </c>
      <c r="K263" s="27">
        <v>1.1066553167415284E-3</v>
      </c>
      <c r="L263" s="27">
        <v>1.1635098422680876E-3</v>
      </c>
      <c r="M263" s="27">
        <v>1.101675564592417E-3</v>
      </c>
      <c r="N263" s="27">
        <v>1.3916511952215584E-3</v>
      </c>
      <c r="O263" s="27">
        <v>1.0971901630900882E-3</v>
      </c>
      <c r="P263" s="28">
        <f t="shared" si="45"/>
        <v>0.9157977758091157</v>
      </c>
      <c r="Q263" s="28">
        <f t="shared" si="45"/>
        <v>1.0366412809295511</v>
      </c>
      <c r="R263" s="28">
        <f t="shared" si="45"/>
        <v>1.0946275433339736</v>
      </c>
      <c r="S263" s="28">
        <f t="shared" si="45"/>
        <v>1.1729950979011028</v>
      </c>
      <c r="T263" s="28">
        <f t="shared" si="45"/>
        <v>0.92937761528706908</v>
      </c>
      <c r="U263" s="28">
        <f t="shared" si="46"/>
        <v>1.0298878626521624</v>
      </c>
      <c r="V263" s="28">
        <f t="shared" ref="V263:V326" si="50">STDEV(P263:T263)</f>
        <v>0.10935649664635157</v>
      </c>
      <c r="W263" s="27">
        <f t="shared" si="47"/>
        <v>0.61300263317148829</v>
      </c>
      <c r="X263" s="27">
        <f t="shared" si="48"/>
        <v>1.2789939964762544E-2</v>
      </c>
      <c r="Y263" s="27">
        <f t="shared" si="49"/>
        <v>0.21253765995239876</v>
      </c>
    </row>
    <row r="264" spans="1:25" ht="11.25" customHeight="1" x14ac:dyDescent="0.2">
      <c r="A264" s="26" t="s">
        <v>132</v>
      </c>
      <c r="B264" s="26" t="s">
        <v>133</v>
      </c>
      <c r="C264" s="26" t="s">
        <v>1250</v>
      </c>
      <c r="D264" s="26" t="s">
        <v>1252</v>
      </c>
      <c r="E264" s="26" t="s">
        <v>1253</v>
      </c>
      <c r="F264" s="27">
        <v>2.9696523489533017E-3</v>
      </c>
      <c r="G264" s="27">
        <v>2.6672780524349404E-3</v>
      </c>
      <c r="H264" s="27">
        <v>2.6940710666832016E-3</v>
      </c>
      <c r="I264" s="27">
        <v>2.7450947551774098E-3</v>
      </c>
      <c r="J264" s="27">
        <v>2.8786174231646409E-3</v>
      </c>
      <c r="K264" s="27">
        <v>2.5821795774270133E-3</v>
      </c>
      <c r="L264" s="27">
        <v>2.9970868033693822E-3</v>
      </c>
      <c r="M264" s="27">
        <v>2.8217917807305411E-3</v>
      </c>
      <c r="N264" s="27">
        <v>2.835905890458631E-3</v>
      </c>
      <c r="O264" s="27">
        <v>3.1082472219983864E-3</v>
      </c>
      <c r="P264" s="28">
        <f t="shared" si="45"/>
        <v>0.86952251442400019</v>
      </c>
      <c r="Q264" s="28">
        <f t="shared" si="45"/>
        <v>1.1236499324220666</v>
      </c>
      <c r="R264" s="28">
        <f t="shared" si="45"/>
        <v>1.0474080716083642</v>
      </c>
      <c r="S264" s="28">
        <f t="shared" si="45"/>
        <v>1.0330812388570363</v>
      </c>
      <c r="T264" s="28">
        <f t="shared" si="45"/>
        <v>1.0797708639522161</v>
      </c>
      <c r="U264" s="28">
        <f t="shared" si="46"/>
        <v>1.0306865242527368</v>
      </c>
      <c r="V264" s="28">
        <f t="shared" si="50"/>
        <v>9.657982518397791E-2</v>
      </c>
      <c r="W264" s="27">
        <f t="shared" si="47"/>
        <v>0.56188077640390599</v>
      </c>
      <c r="X264" s="27">
        <f t="shared" si="48"/>
        <v>1.312659788462292E-2</v>
      </c>
      <c r="Y264" s="27">
        <f t="shared" si="49"/>
        <v>0.25035582614414836</v>
      </c>
    </row>
    <row r="265" spans="1:25" ht="11.25" customHeight="1" x14ac:dyDescent="0.2">
      <c r="A265" s="26" t="s">
        <v>540</v>
      </c>
      <c r="B265" s="26" t="s">
        <v>541</v>
      </c>
      <c r="C265" s="26" t="s">
        <v>2650</v>
      </c>
      <c r="D265" s="26" t="s">
        <v>2652</v>
      </c>
      <c r="E265" s="26" t="s">
        <v>2653</v>
      </c>
      <c r="F265" s="27">
        <v>1.1093202801655522E-3</v>
      </c>
      <c r="G265" s="27">
        <v>8.1850102918028808E-4</v>
      </c>
      <c r="H265" s="27">
        <v>7.5059358165896495E-4</v>
      </c>
      <c r="I265" s="27">
        <v>7.6247784692742035E-4</v>
      </c>
      <c r="J265" s="27">
        <v>9.7057464181173926E-4</v>
      </c>
      <c r="K265" s="27">
        <v>9.1728091728091737E-4</v>
      </c>
      <c r="L265" s="27">
        <v>7.9795964748364948E-4</v>
      </c>
      <c r="M265" s="27">
        <v>1.0846044089695733E-3</v>
      </c>
      <c r="N265" s="27">
        <v>1.0118234393779084E-3</v>
      </c>
      <c r="O265" s="27">
        <v>5.6305464619738814E-4</v>
      </c>
      <c r="P265" s="28">
        <f t="shared" si="45"/>
        <v>0.82688555657165541</v>
      </c>
      <c r="Q265" s="28">
        <f t="shared" si="45"/>
        <v>0.97490365807210977</v>
      </c>
      <c r="R265" s="28">
        <f t="shared" si="45"/>
        <v>1.4449955814601776</v>
      </c>
      <c r="S265" s="28">
        <f t="shared" si="45"/>
        <v>1.3270201140338482</v>
      </c>
      <c r="T265" s="28">
        <f t="shared" si="45"/>
        <v>0.58012503309003915</v>
      </c>
      <c r="U265" s="28">
        <f t="shared" si="46"/>
        <v>1.0307859886455659</v>
      </c>
      <c r="V265" s="28">
        <f t="shared" si="50"/>
        <v>0.35606100662550699</v>
      </c>
      <c r="W265" s="27">
        <f t="shared" si="47"/>
        <v>0.9598709626821994</v>
      </c>
      <c r="X265" s="27">
        <f t="shared" si="48"/>
        <v>1.3168506604447999E-2</v>
      </c>
      <c r="Y265" s="27">
        <f t="shared" si="49"/>
        <v>1.7787146087210493E-2</v>
      </c>
    </row>
    <row r="266" spans="1:25" ht="11.25" customHeight="1" x14ac:dyDescent="0.2">
      <c r="A266" s="26" t="s">
        <v>276</v>
      </c>
      <c r="B266" s="26" t="s">
        <v>277</v>
      </c>
      <c r="C266" s="26" t="s">
        <v>1843</v>
      </c>
      <c r="D266" s="26" t="s">
        <v>1836</v>
      </c>
      <c r="E266" s="26" t="s">
        <v>1845</v>
      </c>
      <c r="F266" s="27">
        <v>4.4441754133069051E-3</v>
      </c>
      <c r="G266" s="27">
        <v>4.5249028536969264E-3</v>
      </c>
      <c r="H266" s="27">
        <v>4.1324622477301601E-3</v>
      </c>
      <c r="I266" s="27">
        <v>3.9391992546624057E-3</v>
      </c>
      <c r="J266" s="27">
        <v>5.5158020274299344E-3</v>
      </c>
      <c r="K266" s="27">
        <v>4.4769574004269036E-3</v>
      </c>
      <c r="L266" s="27">
        <v>4.9801302596051596E-3</v>
      </c>
      <c r="M266" s="27">
        <v>4.3461654495253622E-3</v>
      </c>
      <c r="N266" s="27">
        <v>4.5612662476477448E-3</v>
      </c>
      <c r="O266" s="27">
        <v>4.6147546805603724E-3</v>
      </c>
      <c r="P266" s="28">
        <f t="shared" si="45"/>
        <v>1.0073763936099016</v>
      </c>
      <c r="Q266" s="28">
        <f t="shared" si="45"/>
        <v>1.1006049015033117</v>
      </c>
      <c r="R266" s="28">
        <f t="shared" si="45"/>
        <v>1.0517132859259835</v>
      </c>
      <c r="S266" s="28">
        <f t="shared" si="45"/>
        <v>1.1579171178632472</v>
      </c>
      <c r="T266" s="28">
        <f t="shared" si="45"/>
        <v>0.83664255127564802</v>
      </c>
      <c r="U266" s="28">
        <f t="shared" si="46"/>
        <v>1.0308508500356184</v>
      </c>
      <c r="V266" s="28">
        <f t="shared" si="50"/>
        <v>0.12218287396235682</v>
      </c>
      <c r="W266" s="27">
        <f t="shared" si="47"/>
        <v>0.76666046091377771</v>
      </c>
      <c r="X266" s="27">
        <f t="shared" si="48"/>
        <v>1.3195833380210962E-2</v>
      </c>
      <c r="Y266" s="27">
        <f t="shared" si="49"/>
        <v>0.11539693409573509</v>
      </c>
    </row>
    <row r="267" spans="1:25" ht="11.25" customHeight="1" x14ac:dyDescent="0.2">
      <c r="A267" s="26" t="s">
        <v>796</v>
      </c>
      <c r="B267" s="26" t="s">
        <v>797</v>
      </c>
      <c r="C267" s="26" t="s">
        <v>3378</v>
      </c>
      <c r="D267" s="26" t="s">
        <v>3380</v>
      </c>
      <c r="E267" s="26" t="s">
        <v>3381</v>
      </c>
      <c r="F267" s="27">
        <v>0.10341496675947497</v>
      </c>
      <c r="G267" s="27">
        <v>0.10099081901645304</v>
      </c>
      <c r="H267" s="27">
        <v>0.10067644972996564</v>
      </c>
      <c r="I267" s="27">
        <v>9.2423987905257854E-2</v>
      </c>
      <c r="J267" s="27">
        <v>9.1265545692910913E-2</v>
      </c>
      <c r="K267" s="27">
        <v>9.705151454093626E-2</v>
      </c>
      <c r="L267" s="27">
        <v>8.7394636015325669E-2</v>
      </c>
      <c r="M267" s="27">
        <v>0.10378516372919633</v>
      </c>
      <c r="N267" s="27">
        <v>0.10952990844836584</v>
      </c>
      <c r="O267" s="27">
        <v>0.10380800898203593</v>
      </c>
      <c r="P267" s="28">
        <f t="shared" si="45"/>
        <v>0.93846681560765788</v>
      </c>
      <c r="Q267" s="28">
        <f t="shared" si="45"/>
        <v>0.8653720889330313</v>
      </c>
      <c r="R267" s="28">
        <f t="shared" si="45"/>
        <v>1.0308782640584653</v>
      </c>
      <c r="S267" s="28">
        <f t="shared" si="45"/>
        <v>1.1850809614560558</v>
      </c>
      <c r="T267" s="28">
        <f t="shared" si="45"/>
        <v>1.1374282396922024</v>
      </c>
      <c r="U267" s="28">
        <f t="shared" si="46"/>
        <v>1.0314452739494826</v>
      </c>
      <c r="V267" s="28">
        <f t="shared" si="50"/>
        <v>0.13328721947413708</v>
      </c>
      <c r="W267" s="27">
        <f t="shared" si="47"/>
        <v>0.6772061345117103</v>
      </c>
      <c r="X267" s="27">
        <f t="shared" si="48"/>
        <v>1.3446190280802706E-2</v>
      </c>
      <c r="Y267" s="27">
        <f t="shared" si="49"/>
        <v>0.1692791164631052</v>
      </c>
    </row>
    <row r="268" spans="1:25" ht="11.25" customHeight="1" x14ac:dyDescent="0.2">
      <c r="A268" s="26" t="s">
        <v>330</v>
      </c>
      <c r="B268" s="26" t="s">
        <v>331</v>
      </c>
      <c r="C268" s="26" t="s">
        <v>1990</v>
      </c>
      <c r="D268" s="26" t="s">
        <v>1992</v>
      </c>
      <c r="E268" s="26" t="s">
        <v>1993</v>
      </c>
      <c r="F268" s="27">
        <v>1.447202788220283E-2</v>
      </c>
      <c r="G268" s="27">
        <v>1.3828666194482354E-2</v>
      </c>
      <c r="H268" s="27">
        <v>1.310138037224128E-2</v>
      </c>
      <c r="I268" s="27">
        <v>1.4318477654496993E-2</v>
      </c>
      <c r="J268" s="27">
        <v>1.3904429814289555E-2</v>
      </c>
      <c r="K268" s="27">
        <v>1.4852051731272062E-2</v>
      </c>
      <c r="L268" s="27">
        <v>1.4494413703168504E-2</v>
      </c>
      <c r="M268" s="27">
        <v>1.4847720123068415E-2</v>
      </c>
      <c r="N268" s="27">
        <v>1.371006500897984E-2</v>
      </c>
      <c r="O268" s="27">
        <v>1.3799258547301938E-2</v>
      </c>
      <c r="P268" s="28">
        <f t="shared" si="45"/>
        <v>1.0262591982383182</v>
      </c>
      <c r="Q268" s="28">
        <f t="shared" si="45"/>
        <v>1.0481425684388697</v>
      </c>
      <c r="R268" s="28">
        <f t="shared" si="45"/>
        <v>1.1332943324450921</v>
      </c>
      <c r="S268" s="28">
        <f t="shared" si="45"/>
        <v>0.95750856618992108</v>
      </c>
      <c r="T268" s="28">
        <f t="shared" si="45"/>
        <v>0.9924361323411095</v>
      </c>
      <c r="U268" s="28">
        <f t="shared" si="46"/>
        <v>1.031528159530662</v>
      </c>
      <c r="V268" s="28">
        <f t="shared" si="50"/>
        <v>6.6459087554367635E-2</v>
      </c>
      <c r="W268" s="27">
        <f t="shared" si="47"/>
        <v>0.35430438070975262</v>
      </c>
      <c r="X268" s="27">
        <f t="shared" si="48"/>
        <v>1.3481088210141727E-2</v>
      </c>
      <c r="Y268" s="27">
        <f t="shared" si="49"/>
        <v>0.45062347790585544</v>
      </c>
    </row>
    <row r="269" spans="1:25" ht="11.25" customHeight="1" x14ac:dyDescent="0.2">
      <c r="A269" s="26" t="s">
        <v>79</v>
      </c>
      <c r="B269" s="26" t="s">
        <v>80</v>
      </c>
      <c r="C269" s="26" t="s">
        <v>1045</v>
      </c>
      <c r="D269" s="26" t="s">
        <v>1047</v>
      </c>
      <c r="E269" s="26" t="s">
        <v>1048</v>
      </c>
      <c r="F269" s="27">
        <v>8.1878235444929944E-3</v>
      </c>
      <c r="G269" s="27">
        <v>8.0850034739949391E-3</v>
      </c>
      <c r="H269" s="27">
        <v>7.4360555409887074E-3</v>
      </c>
      <c r="I269" s="27">
        <v>7.2028993002374968E-3</v>
      </c>
      <c r="J269" s="27">
        <v>7.3580246550765229E-3</v>
      </c>
      <c r="K269" s="27">
        <v>7.6738030016040197E-3</v>
      </c>
      <c r="L269" s="27">
        <v>8.3607511221927711E-3</v>
      </c>
      <c r="M269" s="27">
        <v>7.8777761868468344E-3</v>
      </c>
      <c r="N269" s="27">
        <v>7.7001593439316668E-3</v>
      </c>
      <c r="O269" s="27">
        <v>7.7998301714485088E-3</v>
      </c>
      <c r="P269" s="28">
        <f t="shared" si="45"/>
        <v>0.93722134580749517</v>
      </c>
      <c r="Q269" s="28">
        <f t="shared" si="45"/>
        <v>1.0341060642812043</v>
      </c>
      <c r="R269" s="28">
        <f t="shared" si="45"/>
        <v>1.0594025479534537</v>
      </c>
      <c r="S269" s="28">
        <f t="shared" si="45"/>
        <v>1.0690360954619724</v>
      </c>
      <c r="T269" s="28">
        <f t="shared" si="45"/>
        <v>1.060044038594947</v>
      </c>
      <c r="U269" s="28">
        <f t="shared" si="46"/>
        <v>1.0319620184198146</v>
      </c>
      <c r="V269" s="28">
        <f t="shared" si="50"/>
        <v>5.4535451053469228E-2</v>
      </c>
      <c r="W269" s="27">
        <f t="shared" si="47"/>
        <v>0.29391617911596957</v>
      </c>
      <c r="X269" s="27">
        <f t="shared" si="48"/>
        <v>1.3663713285146767E-2</v>
      </c>
      <c r="Y269" s="27">
        <f t="shared" si="49"/>
        <v>0.53177650679097621</v>
      </c>
    </row>
    <row r="270" spans="1:25" ht="11.25" customHeight="1" x14ac:dyDescent="0.2">
      <c r="A270" s="26" t="s">
        <v>880</v>
      </c>
      <c r="B270" s="26" t="s">
        <v>881</v>
      </c>
      <c r="C270" s="26" t="s">
        <v>3631</v>
      </c>
      <c r="D270" s="26" t="s">
        <v>3633</v>
      </c>
      <c r="E270" s="26" t="s">
        <v>3634</v>
      </c>
      <c r="F270" s="27">
        <v>2.2305107825288988E-2</v>
      </c>
      <c r="G270" s="27">
        <v>2.18279075117911E-2</v>
      </c>
      <c r="H270" s="27">
        <v>2.3256855398486365E-2</v>
      </c>
      <c r="I270" s="27">
        <v>2.3586169927633342E-2</v>
      </c>
      <c r="J270" s="27">
        <v>2.206130010104412E-2</v>
      </c>
      <c r="K270" s="27">
        <v>2.3967671512843146E-2</v>
      </c>
      <c r="L270" s="27">
        <v>2.337304530798226E-2</v>
      </c>
      <c r="M270" s="27">
        <v>2.6134372594933602E-2</v>
      </c>
      <c r="N270" s="27">
        <v>2.2504585924567135E-2</v>
      </c>
      <c r="O270" s="27">
        <v>2.0823231133709253E-2</v>
      </c>
      <c r="P270" s="28">
        <f t="shared" si="45"/>
        <v>1.074537352635847</v>
      </c>
      <c r="Q270" s="28">
        <f t="shared" si="45"/>
        <v>1.0707872614613425</v>
      </c>
      <c r="R270" s="28">
        <f t="shared" si="45"/>
        <v>1.1237276986567373</v>
      </c>
      <c r="S270" s="28">
        <f t="shared" si="45"/>
        <v>0.95414329641545437</v>
      </c>
      <c r="T270" s="28">
        <f t="shared" si="45"/>
        <v>0.9438805074195844</v>
      </c>
      <c r="U270" s="28">
        <f t="shared" si="46"/>
        <v>1.0334152233177931</v>
      </c>
      <c r="V270" s="28">
        <f t="shared" si="50"/>
        <v>7.9913305685417213E-2</v>
      </c>
      <c r="W270" s="27">
        <f t="shared" si="47"/>
        <v>0.40797457860036218</v>
      </c>
      <c r="X270" s="27">
        <f t="shared" si="48"/>
        <v>1.4274854881616042E-2</v>
      </c>
      <c r="Y270" s="27">
        <f t="shared" si="49"/>
        <v>0.38936689749234427</v>
      </c>
    </row>
    <row r="271" spans="1:25" ht="11.25" customHeight="1" x14ac:dyDescent="0.2">
      <c r="A271" s="26" t="s">
        <v>238</v>
      </c>
      <c r="B271" s="26" t="s">
        <v>239</v>
      </c>
      <c r="C271" s="26" t="s">
        <v>1667</v>
      </c>
      <c r="D271" s="26" t="s">
        <v>1669</v>
      </c>
      <c r="E271" s="26" t="s">
        <v>1670</v>
      </c>
      <c r="F271" s="27">
        <v>0.13861612240237497</v>
      </c>
      <c r="G271" s="27">
        <v>0.1265761396702231</v>
      </c>
      <c r="H271" s="27">
        <v>0.10392870591188652</v>
      </c>
      <c r="I271" s="27">
        <v>0.12738543819132125</v>
      </c>
      <c r="J271" s="27">
        <v>0.14089509827137106</v>
      </c>
      <c r="K271" s="27">
        <v>0.12409684370642668</v>
      </c>
      <c r="L271" s="27">
        <v>0.13280510879848628</v>
      </c>
      <c r="M271" s="27">
        <v>0.12796260056534031</v>
      </c>
      <c r="N271" s="27">
        <v>0.13395337601159563</v>
      </c>
      <c r="O271" s="27">
        <v>0.13255053867570513</v>
      </c>
      <c r="P271" s="28">
        <f t="shared" si="45"/>
        <v>0.89525548367453445</v>
      </c>
      <c r="Q271" s="28">
        <f t="shared" si="45"/>
        <v>1.0492112426914892</v>
      </c>
      <c r="R271" s="28">
        <f t="shared" si="45"/>
        <v>1.2312536699324472</v>
      </c>
      <c r="S271" s="28">
        <f t="shared" si="45"/>
        <v>1.0515595653124019</v>
      </c>
      <c r="T271" s="28">
        <f t="shared" si="45"/>
        <v>0.94077466357563488</v>
      </c>
      <c r="U271" s="28">
        <f t="shared" si="46"/>
        <v>1.0336109250373013</v>
      </c>
      <c r="V271" s="28">
        <f t="shared" si="50"/>
        <v>0.12979693544648174</v>
      </c>
      <c r="W271" s="27">
        <f t="shared" si="47"/>
        <v>0.69863539979480405</v>
      </c>
      <c r="X271" s="27">
        <f t="shared" si="48"/>
        <v>1.4357091071228824E-2</v>
      </c>
      <c r="Y271" s="27">
        <f t="shared" si="49"/>
        <v>0.15574941247730228</v>
      </c>
    </row>
    <row r="272" spans="1:25" ht="11.25" customHeight="1" x14ac:dyDescent="0.2">
      <c r="A272" s="26" t="s">
        <v>890</v>
      </c>
      <c r="B272" s="26" t="s">
        <v>891</v>
      </c>
      <c r="C272" s="26" t="s">
        <v>3659</v>
      </c>
      <c r="D272" s="26" t="s">
        <v>3661</v>
      </c>
      <c r="E272" s="26" t="s">
        <v>3662</v>
      </c>
      <c r="F272" s="27">
        <v>9.340313689530531E-3</v>
      </c>
      <c r="G272" s="27">
        <v>9.9899202602768428E-3</v>
      </c>
      <c r="H272" s="27">
        <v>9.7469114086459856E-3</v>
      </c>
      <c r="I272" s="27">
        <v>8.6358918548525253E-3</v>
      </c>
      <c r="J272" s="27">
        <v>1.1049298561942037E-2</v>
      </c>
      <c r="K272" s="27">
        <v>9.9488264387203752E-3</v>
      </c>
      <c r="L272" s="27">
        <v>1.0184854615415129E-2</v>
      </c>
      <c r="M272" s="27">
        <v>9.3773126123268841E-3</v>
      </c>
      <c r="N272" s="27">
        <v>1.0500058011370229E-2</v>
      </c>
      <c r="O272" s="27">
        <v>1.0006010677792315E-2</v>
      </c>
      <c r="P272" s="28">
        <f t="shared" si="45"/>
        <v>1.0651490698724519</v>
      </c>
      <c r="Q272" s="28">
        <f t="shared" si="45"/>
        <v>1.0195131042149963</v>
      </c>
      <c r="R272" s="28">
        <f t="shared" si="45"/>
        <v>0.96208041903497254</v>
      </c>
      <c r="S272" s="28">
        <f t="shared" si="45"/>
        <v>1.2158626101217589</v>
      </c>
      <c r="T272" s="28">
        <f t="shared" si="45"/>
        <v>0.90557881314356004</v>
      </c>
      <c r="U272" s="28">
        <f t="shared" si="46"/>
        <v>1.0336368032775478</v>
      </c>
      <c r="V272" s="28">
        <f t="shared" si="50"/>
        <v>0.11823484201390244</v>
      </c>
      <c r="W272" s="27">
        <f t="shared" si="47"/>
        <v>0.63525041980753738</v>
      </c>
      <c r="X272" s="27">
        <f t="shared" si="48"/>
        <v>1.4367964249887635E-2</v>
      </c>
      <c r="Y272" s="27">
        <f t="shared" si="49"/>
        <v>0.19705503927241916</v>
      </c>
    </row>
    <row r="273" spans="1:25" ht="11.25" customHeight="1" x14ac:dyDescent="0.2">
      <c r="A273" s="26" t="s">
        <v>254</v>
      </c>
      <c r="B273" s="26" t="s">
        <v>255</v>
      </c>
      <c r="C273" s="26" t="s">
        <v>1722</v>
      </c>
      <c r="D273" s="26" t="s">
        <v>1724</v>
      </c>
      <c r="E273" s="26" t="s">
        <v>1725</v>
      </c>
      <c r="F273" s="27">
        <v>0.30649588289112534</v>
      </c>
      <c r="G273" s="27">
        <v>0.29781420765027322</v>
      </c>
      <c r="H273" s="27">
        <v>0.2673237753882915</v>
      </c>
      <c r="I273" s="27">
        <v>0.28850612785690627</v>
      </c>
      <c r="J273" s="27">
        <v>0.30798611111111113</v>
      </c>
      <c r="K273" s="27">
        <v>0.29871881321645311</v>
      </c>
      <c r="L273" s="27">
        <v>0.30331088664421996</v>
      </c>
      <c r="M273" s="27">
        <v>0.31672964616970112</v>
      </c>
      <c r="N273" s="27">
        <v>0.29570957095709571</v>
      </c>
      <c r="O273" s="27">
        <v>0.29786513046424939</v>
      </c>
      <c r="P273" s="28">
        <f t="shared" si="45"/>
        <v>0.97462585924054701</v>
      </c>
      <c r="Q273" s="28">
        <f t="shared" si="45"/>
        <v>1.0184567386402248</v>
      </c>
      <c r="R273" s="28">
        <f t="shared" si="45"/>
        <v>1.1848165981856531</v>
      </c>
      <c r="S273" s="28">
        <f t="shared" si="45"/>
        <v>1.024968076601001</v>
      </c>
      <c r="T273" s="28">
        <f t="shared" si="45"/>
        <v>0.9671381913608097</v>
      </c>
      <c r="U273" s="28">
        <f t="shared" si="46"/>
        <v>1.0340010928056471</v>
      </c>
      <c r="V273" s="28">
        <f t="shared" si="50"/>
        <v>8.8125769417538038E-2</v>
      </c>
      <c r="W273" s="27">
        <f t="shared" si="47"/>
        <v>0.45554486545162542</v>
      </c>
      <c r="X273" s="27">
        <f t="shared" si="48"/>
        <v>1.4520997751358459E-2</v>
      </c>
      <c r="Y273" s="27">
        <f t="shared" si="49"/>
        <v>0.34146884402900157</v>
      </c>
    </row>
    <row r="274" spans="1:25" ht="11.25" customHeight="1" x14ac:dyDescent="0.2">
      <c r="A274" s="26" t="s">
        <v>536</v>
      </c>
      <c r="B274" s="26" t="s">
        <v>537</v>
      </c>
      <c r="C274" s="26" t="s">
        <v>2630</v>
      </c>
      <c r="D274" s="26" t="s">
        <v>2632</v>
      </c>
      <c r="E274" s="26" t="s">
        <v>2633</v>
      </c>
      <c r="F274" s="27">
        <v>8.7749501250670916E-4</v>
      </c>
      <c r="G274" s="27">
        <v>9.3862533351319786E-4</v>
      </c>
      <c r="H274" s="27">
        <v>7.5441001856504648E-4</v>
      </c>
      <c r="I274" s="27">
        <v>8.3063964730682033E-4</v>
      </c>
      <c r="J274" s="27">
        <v>7.3524964749502786E-4</v>
      </c>
      <c r="K274" s="27">
        <v>8.0363073864348985E-4</v>
      </c>
      <c r="L274" s="27">
        <v>9.2995489233859406E-4</v>
      </c>
      <c r="M274" s="27">
        <v>8.0670496698356765E-4</v>
      </c>
      <c r="N274" s="27">
        <v>8.5301230227771685E-4</v>
      </c>
      <c r="O274" s="27">
        <v>8.6050919052433326E-4</v>
      </c>
      <c r="P274" s="28">
        <f t="shared" si="45"/>
        <v>0.91582371089242565</v>
      </c>
      <c r="Q274" s="28">
        <f t="shared" si="45"/>
        <v>0.99076261755886019</v>
      </c>
      <c r="R274" s="28">
        <f t="shared" si="45"/>
        <v>1.0693190004528184</v>
      </c>
      <c r="S274" s="28">
        <f t="shared" si="45"/>
        <v>1.0269342488568121</v>
      </c>
      <c r="T274" s="28">
        <f t="shared" si="45"/>
        <v>1.1703632819900842</v>
      </c>
      <c r="U274" s="28">
        <f t="shared" si="46"/>
        <v>1.0346405719502001</v>
      </c>
      <c r="V274" s="28">
        <f t="shared" si="50"/>
        <v>9.4505761984114409E-2</v>
      </c>
      <c r="W274" s="27">
        <f t="shared" si="47"/>
        <v>0.51535768046325026</v>
      </c>
      <c r="X274" s="27">
        <f t="shared" si="48"/>
        <v>1.4789504643924459E-2</v>
      </c>
      <c r="Y274" s="27">
        <f t="shared" si="49"/>
        <v>0.28789124720514669</v>
      </c>
    </row>
    <row r="275" spans="1:25" ht="11.25" customHeight="1" x14ac:dyDescent="0.2">
      <c r="A275" s="26" t="s">
        <v>140</v>
      </c>
      <c r="B275" s="26" t="s">
        <v>141</v>
      </c>
      <c r="C275" s="26" t="s">
        <v>1320</v>
      </c>
      <c r="D275" s="26" t="s">
        <v>1322</v>
      </c>
      <c r="E275" s="26" t="s">
        <v>1323</v>
      </c>
      <c r="F275" s="27">
        <v>7.1227219859154459E-4</v>
      </c>
      <c r="G275" s="27">
        <v>7.640248580135185E-4</v>
      </c>
      <c r="H275" s="27">
        <v>6.5282100964529329E-4</v>
      </c>
      <c r="I275" s="27">
        <v>6.6740762829027621E-4</v>
      </c>
      <c r="J275" s="27">
        <v>6.3774268166271733E-4</v>
      </c>
      <c r="K275" s="27">
        <v>7.1349877859842902E-4</v>
      </c>
      <c r="L275" s="27">
        <v>6.8760215198294863E-4</v>
      </c>
      <c r="M275" s="27">
        <v>6.2241050940993112E-4</v>
      </c>
      <c r="N275" s="27">
        <v>8.3297417836905368E-4</v>
      </c>
      <c r="O275" s="27">
        <v>6.8243071390005662E-4</v>
      </c>
      <c r="P275" s="28">
        <f t="shared" si="45"/>
        <v>1.001722066380395</v>
      </c>
      <c r="Q275" s="28">
        <f t="shared" si="45"/>
        <v>0.89997353459248619</v>
      </c>
      <c r="R275" s="28">
        <f t="shared" si="45"/>
        <v>0.95341678685879683</v>
      </c>
      <c r="S275" s="28">
        <f t="shared" si="45"/>
        <v>1.2480741050307076</v>
      </c>
      <c r="T275" s="28">
        <f t="shared" si="45"/>
        <v>1.0700721992149389</v>
      </c>
      <c r="U275" s="28">
        <f t="shared" si="46"/>
        <v>1.0346517384154648</v>
      </c>
      <c r="V275" s="28">
        <f t="shared" si="50"/>
        <v>0.13474551463280196</v>
      </c>
      <c r="W275" s="27">
        <f t="shared" si="47"/>
        <v>0.63836351347719733</v>
      </c>
      <c r="X275" s="27">
        <f t="shared" si="48"/>
        <v>1.4794191786695506E-2</v>
      </c>
      <c r="Y275" s="27">
        <f t="shared" si="49"/>
        <v>0.19493194363156746</v>
      </c>
    </row>
    <row r="276" spans="1:25" ht="11.25" customHeight="1" x14ac:dyDescent="0.2">
      <c r="A276" s="26" t="s">
        <v>534</v>
      </c>
      <c r="B276" s="26" t="s">
        <v>535</v>
      </c>
      <c r="C276" s="26" t="s">
        <v>2613</v>
      </c>
      <c r="D276" s="26" t="s">
        <v>2615</v>
      </c>
      <c r="E276" s="26" t="s">
        <v>2616</v>
      </c>
      <c r="F276" s="27">
        <v>5.529793047570614E-3</v>
      </c>
      <c r="G276" s="27">
        <v>5.7308218422412634E-3</v>
      </c>
      <c r="H276" s="27">
        <v>4.8388360385451983E-3</v>
      </c>
      <c r="I276" s="27">
        <v>5.9415998277623809E-3</v>
      </c>
      <c r="J276" s="27">
        <v>5.4368030146243916E-3</v>
      </c>
      <c r="K276" s="27">
        <v>5.2062203643421165E-3</v>
      </c>
      <c r="L276" s="27">
        <v>5.9351197998806782E-3</v>
      </c>
      <c r="M276" s="27">
        <v>6.0691166695609998E-3</v>
      </c>
      <c r="N276" s="27">
        <v>5.4365473805863471E-3</v>
      </c>
      <c r="O276" s="27">
        <v>5.5853023698948286E-3</v>
      </c>
      <c r="P276" s="28">
        <f t="shared" si="45"/>
        <v>0.941485570898417</v>
      </c>
      <c r="Q276" s="28">
        <f t="shared" si="45"/>
        <v>1.0356489807680911</v>
      </c>
      <c r="R276" s="28">
        <f t="shared" si="45"/>
        <v>1.2542513573957936</v>
      </c>
      <c r="S276" s="28">
        <f t="shared" si="45"/>
        <v>0.91499722939667616</v>
      </c>
      <c r="T276" s="28">
        <f t="shared" si="45"/>
        <v>1.0273137273634874</v>
      </c>
      <c r="U276" s="28">
        <f t="shared" si="46"/>
        <v>1.0347393731644929</v>
      </c>
      <c r="V276" s="28">
        <f t="shared" si="50"/>
        <v>0.13348776297278275</v>
      </c>
      <c r="W276" s="27">
        <f t="shared" si="47"/>
        <v>0.64349621516010858</v>
      </c>
      <c r="X276" s="27">
        <f t="shared" si="48"/>
        <v>1.4830974865288712E-2</v>
      </c>
      <c r="Y276" s="27">
        <f t="shared" si="49"/>
        <v>0.19145400313397476</v>
      </c>
    </row>
    <row r="277" spans="1:25" ht="11.25" customHeight="1" x14ac:dyDescent="0.2">
      <c r="A277" s="26" t="s">
        <v>378</v>
      </c>
      <c r="B277" s="26" t="s">
        <v>379</v>
      </c>
      <c r="C277" s="26" t="s">
        <v>2151</v>
      </c>
      <c r="D277" s="26" t="s">
        <v>2153</v>
      </c>
      <c r="E277" s="26" t="s">
        <v>2154</v>
      </c>
      <c r="F277" s="27">
        <v>3.4189684667622292E-3</v>
      </c>
      <c r="G277" s="27">
        <v>4.143425017631595E-3</v>
      </c>
      <c r="H277" s="27">
        <v>3.5915854284248329E-3</v>
      </c>
      <c r="I277" s="27">
        <v>3.5052263403521858E-3</v>
      </c>
      <c r="J277" s="27">
        <v>3.6448632430795772E-3</v>
      </c>
      <c r="K277" s="27">
        <v>3.747030012131189E-3</v>
      </c>
      <c r="L277" s="27">
        <v>3.9239582591090137E-3</v>
      </c>
      <c r="M277" s="27">
        <v>3.8833707145145787E-3</v>
      </c>
      <c r="N277" s="27">
        <v>3.6865203156703653E-3</v>
      </c>
      <c r="O277" s="27">
        <v>3.6424874369155608E-3</v>
      </c>
      <c r="P277" s="28">
        <f t="shared" si="45"/>
        <v>1.0959533697248851</v>
      </c>
      <c r="Q277" s="28">
        <f t="shared" si="45"/>
        <v>0.94703252560655005</v>
      </c>
      <c r="R277" s="28">
        <f t="shared" si="45"/>
        <v>1.081241360369845</v>
      </c>
      <c r="S277" s="28">
        <f t="shared" si="45"/>
        <v>1.0517210467213265</v>
      </c>
      <c r="T277" s="28">
        <f t="shared" si="45"/>
        <v>0.99934817687096289</v>
      </c>
      <c r="U277" s="28">
        <f t="shared" si="46"/>
        <v>1.0350592958587137</v>
      </c>
      <c r="V277" s="28">
        <f t="shared" si="50"/>
        <v>6.1527395436344674E-2</v>
      </c>
      <c r="W277" s="27">
        <f t="shared" si="47"/>
        <v>0.31802257200165823</v>
      </c>
      <c r="X277" s="27">
        <f t="shared" si="48"/>
        <v>1.496523010848852E-2</v>
      </c>
      <c r="Y277" s="27">
        <f t="shared" si="49"/>
        <v>0.49754205439332894</v>
      </c>
    </row>
    <row r="278" spans="1:25" ht="11.25" customHeight="1" x14ac:dyDescent="0.2">
      <c r="A278" s="26" t="s">
        <v>728</v>
      </c>
      <c r="B278" s="26" t="s">
        <v>729</v>
      </c>
      <c r="C278" s="26" t="s">
        <v>3207</v>
      </c>
      <c r="D278" s="26" t="s">
        <v>3209</v>
      </c>
      <c r="E278" s="26" t="s">
        <v>3210</v>
      </c>
      <c r="F278" s="27">
        <v>3.2046976503584314E-3</v>
      </c>
      <c r="G278" s="27">
        <v>3.0959797491993783E-3</v>
      </c>
      <c r="H278" s="27">
        <v>2.6418624767839826E-3</v>
      </c>
      <c r="I278" s="27">
        <v>3.1258142125127038E-3</v>
      </c>
      <c r="J278" s="27">
        <v>2.9960832156564849E-3</v>
      </c>
      <c r="K278" s="27">
        <v>2.8147876706006093E-3</v>
      </c>
      <c r="L278" s="27">
        <v>3.0713666063591385E-3</v>
      </c>
      <c r="M278" s="27">
        <v>3.2694982100074949E-3</v>
      </c>
      <c r="N278" s="27">
        <v>3.2216667756152441E-3</v>
      </c>
      <c r="O278" s="27">
        <v>3.1076112548388476E-3</v>
      </c>
      <c r="P278" s="28">
        <f t="shared" si="45"/>
        <v>0.87833174224276278</v>
      </c>
      <c r="Q278" s="28">
        <f t="shared" si="45"/>
        <v>0.99204996646163313</v>
      </c>
      <c r="R278" s="28">
        <f t="shared" si="45"/>
        <v>1.2375732040327669</v>
      </c>
      <c r="S278" s="28">
        <f t="shared" si="45"/>
        <v>1.0306648305324226</v>
      </c>
      <c r="T278" s="28">
        <f t="shared" si="45"/>
        <v>1.0372246133216714</v>
      </c>
      <c r="U278" s="28">
        <f t="shared" si="46"/>
        <v>1.0351688713182512</v>
      </c>
      <c r="V278" s="28">
        <f t="shared" si="50"/>
        <v>0.12985487223519132</v>
      </c>
      <c r="W278" s="27">
        <f t="shared" si="47"/>
        <v>0.63355026732246955</v>
      </c>
      <c r="X278" s="27">
        <f t="shared" si="48"/>
        <v>1.5011203801850521E-2</v>
      </c>
      <c r="Y278" s="27">
        <f t="shared" si="49"/>
        <v>0.19821892149925788</v>
      </c>
    </row>
    <row r="279" spans="1:25" ht="11.25" customHeight="1" x14ac:dyDescent="0.2">
      <c r="A279" s="26" t="s">
        <v>878</v>
      </c>
      <c r="B279" s="26" t="s">
        <v>879</v>
      </c>
      <c r="C279" s="26" t="s">
        <v>3627</v>
      </c>
      <c r="D279" s="26" t="s">
        <v>3629</v>
      </c>
      <c r="E279" s="26" t="s">
        <v>3630</v>
      </c>
      <c r="F279" s="27">
        <v>2.809495697816332E-3</v>
      </c>
      <c r="G279" s="27">
        <v>2.6820738574215531E-3</v>
      </c>
      <c r="H279" s="27">
        <v>2.4259814790661273E-3</v>
      </c>
      <c r="I279" s="27">
        <v>2.4211533375345703E-3</v>
      </c>
      <c r="J279" s="27">
        <v>2.4652339794786768E-3</v>
      </c>
      <c r="K279" s="27">
        <v>2.889434115907326E-3</v>
      </c>
      <c r="L279" s="27">
        <v>2.7068826150541923E-3</v>
      </c>
      <c r="M279" s="27">
        <v>2.6624599383955408E-3</v>
      </c>
      <c r="N279" s="27">
        <v>2.4775519470724202E-3</v>
      </c>
      <c r="O279" s="27">
        <v>2.5136070949425306E-3</v>
      </c>
      <c r="P279" s="28">
        <f t="shared" si="45"/>
        <v>1.0284529419828354</v>
      </c>
      <c r="Q279" s="28">
        <f t="shared" si="45"/>
        <v>1.0092498413360209</v>
      </c>
      <c r="R279" s="28">
        <f t="shared" si="45"/>
        <v>1.0974774380472372</v>
      </c>
      <c r="S279" s="28">
        <f t="shared" si="45"/>
        <v>1.0232941089122756</v>
      </c>
      <c r="T279" s="28">
        <f t="shared" si="45"/>
        <v>1.0196221193876629</v>
      </c>
      <c r="U279" s="28">
        <f t="shared" si="46"/>
        <v>1.0356192899332064</v>
      </c>
      <c r="V279" s="28">
        <f t="shared" si="50"/>
        <v>3.5287938459991827E-2</v>
      </c>
      <c r="W279" s="27">
        <f t="shared" si="47"/>
        <v>7.7993126286130254E-2</v>
      </c>
      <c r="X279" s="27">
        <f t="shared" si="48"/>
        <v>1.5200131211970764E-2</v>
      </c>
      <c r="Y279" s="27">
        <f t="shared" si="49"/>
        <v>1.1079436709960186</v>
      </c>
    </row>
    <row r="280" spans="1:25" ht="11.25" customHeight="1" x14ac:dyDescent="0.2">
      <c r="A280" s="26" t="s">
        <v>370</v>
      </c>
      <c r="B280" s="26" t="s">
        <v>371</v>
      </c>
      <c r="C280" s="26" t="s">
        <v>2126</v>
      </c>
      <c r="D280" s="26" t="s">
        <v>2128</v>
      </c>
      <c r="E280" s="26" t="s">
        <v>2129</v>
      </c>
      <c r="F280" s="27">
        <v>3.0460788657509969E-2</v>
      </c>
      <c r="G280" s="27">
        <v>4.0325433321542273E-2</v>
      </c>
      <c r="H280" s="27">
        <v>2.469431790937425E-2</v>
      </c>
      <c r="I280" s="27">
        <v>2.3577712609970675E-2</v>
      </c>
      <c r="J280" s="27">
        <v>4.5801526717557252E-2</v>
      </c>
      <c r="K280" s="27">
        <v>3.2809728908031417E-2</v>
      </c>
      <c r="L280" s="27">
        <v>3.2866118898018368E-2</v>
      </c>
      <c r="M280" s="27">
        <v>3.228999133984907E-2</v>
      </c>
      <c r="N280" s="27">
        <v>2.8639878035500384E-2</v>
      </c>
      <c r="O280" s="27">
        <v>3.5029190992493742E-2</v>
      </c>
      <c r="P280" s="28">
        <f t="shared" si="45"/>
        <v>1.0771135730243915</v>
      </c>
      <c r="Q280" s="28">
        <f t="shared" si="45"/>
        <v>0.81502208881313964</v>
      </c>
      <c r="R280" s="28">
        <f t="shared" si="45"/>
        <v>1.3075879017331113</v>
      </c>
      <c r="S280" s="28">
        <f t="shared" si="45"/>
        <v>1.2147012947892575</v>
      </c>
      <c r="T280" s="28">
        <f t="shared" si="45"/>
        <v>0.76480400333611331</v>
      </c>
      <c r="U280" s="28">
        <f t="shared" si="46"/>
        <v>1.0358457723392027</v>
      </c>
      <c r="V280" s="28">
        <f t="shared" si="50"/>
        <v>0.23966792334507003</v>
      </c>
      <c r="W280" s="27">
        <f t="shared" si="47"/>
        <v>0.86632838685029601</v>
      </c>
      <c r="X280" s="27">
        <f t="shared" si="48"/>
        <v>1.529509787238492E-2</v>
      </c>
      <c r="Y280" s="27">
        <f t="shared" si="49"/>
        <v>6.2317454906707717E-2</v>
      </c>
    </row>
    <row r="281" spans="1:25" ht="11.25" customHeight="1" x14ac:dyDescent="0.2">
      <c r="A281" s="26" t="s">
        <v>324</v>
      </c>
      <c r="B281" s="26" t="s">
        <v>325</v>
      </c>
      <c r="C281" s="26" t="s">
        <v>1978</v>
      </c>
      <c r="D281" s="26" t="s">
        <v>1980</v>
      </c>
      <c r="E281" s="26" t="s">
        <v>1981</v>
      </c>
      <c r="F281" s="27">
        <v>4.7025558377331664E-3</v>
      </c>
      <c r="G281" s="27">
        <v>4.3458656073173249E-3</v>
      </c>
      <c r="H281" s="27">
        <v>4.4783096484667167E-3</v>
      </c>
      <c r="I281" s="27">
        <v>4.7757999642347232E-3</v>
      </c>
      <c r="J281" s="27">
        <v>4.544498064897152E-3</v>
      </c>
      <c r="K281" s="27">
        <v>4.4438411550824126E-3</v>
      </c>
      <c r="L281" s="27">
        <v>4.3706337924859498E-3</v>
      </c>
      <c r="M281" s="27">
        <v>4.7150127088560947E-3</v>
      </c>
      <c r="N281" s="27">
        <v>4.6736496490835328E-3</v>
      </c>
      <c r="O281" s="27">
        <v>5.4596608846118281E-3</v>
      </c>
      <c r="P281" s="28">
        <f t="shared" si="45"/>
        <v>0.94498424014982763</v>
      </c>
      <c r="Q281" s="28">
        <f t="shared" si="45"/>
        <v>1.0056992524405084</v>
      </c>
      <c r="R281" s="28">
        <f t="shared" si="45"/>
        <v>1.0528554474723337</v>
      </c>
      <c r="S281" s="28">
        <f t="shared" si="45"/>
        <v>0.97861084720545677</v>
      </c>
      <c r="T281" s="28">
        <f t="shared" si="45"/>
        <v>1.2013781954895359</v>
      </c>
      <c r="U281" s="28">
        <f t="shared" si="46"/>
        <v>1.0367055965515326</v>
      </c>
      <c r="V281" s="28">
        <f t="shared" si="50"/>
        <v>0.10015872780572321</v>
      </c>
      <c r="W281" s="27">
        <f t="shared" si="47"/>
        <v>0.47015906659196283</v>
      </c>
      <c r="X281" s="27">
        <f t="shared" si="48"/>
        <v>1.5655443037141534E-2</v>
      </c>
      <c r="Y281" s="27">
        <f t="shared" si="49"/>
        <v>0.32775518449878416</v>
      </c>
    </row>
    <row r="282" spans="1:25" ht="11.25" customHeight="1" x14ac:dyDescent="0.2">
      <c r="A282" s="26" t="s">
        <v>450</v>
      </c>
      <c r="B282" s="26" t="s">
        <v>451</v>
      </c>
      <c r="C282" s="26" t="s">
        <v>2363</v>
      </c>
      <c r="D282" s="26" t="s">
        <v>2374</v>
      </c>
      <c r="E282" s="26" t="s">
        <v>2366</v>
      </c>
      <c r="F282" s="27">
        <v>5.7515670612991636E-3</v>
      </c>
      <c r="G282" s="27">
        <v>6.1940730957899849E-3</v>
      </c>
      <c r="H282" s="27">
        <v>5.1211748872860624E-3</v>
      </c>
      <c r="I282" s="27">
        <v>5.4698883969695779E-3</v>
      </c>
      <c r="J282" s="27">
        <v>5.6162148099679135E-3</v>
      </c>
      <c r="K282" s="27">
        <v>5.4254209042627751E-3</v>
      </c>
      <c r="L282" s="27">
        <v>6.384680324970889E-3</v>
      </c>
      <c r="M282" s="27">
        <v>5.9965100944533783E-3</v>
      </c>
      <c r="N282" s="27">
        <v>5.6349931839037573E-3</v>
      </c>
      <c r="O282" s="27">
        <v>5.6640350877192984E-3</v>
      </c>
      <c r="P282" s="28">
        <f t="shared" si="45"/>
        <v>0.94329438332885951</v>
      </c>
      <c r="Q282" s="28">
        <f t="shared" si="45"/>
        <v>1.0307725185404184</v>
      </c>
      <c r="R282" s="28">
        <f t="shared" si="45"/>
        <v>1.1709246855326971</v>
      </c>
      <c r="S282" s="28">
        <f t="shared" si="45"/>
        <v>1.0301843063243576</v>
      </c>
      <c r="T282" s="28">
        <f t="shared" si="45"/>
        <v>1.0085146810386438</v>
      </c>
      <c r="U282" s="28">
        <f t="shared" si="46"/>
        <v>1.0367381149529955</v>
      </c>
      <c r="V282" s="28">
        <f t="shared" si="50"/>
        <v>8.3085602955327256E-2</v>
      </c>
      <c r="W282" s="27">
        <f t="shared" si="47"/>
        <v>0.38281230570937563</v>
      </c>
      <c r="X282" s="27">
        <f t="shared" si="48"/>
        <v>1.5669065362395363E-2</v>
      </c>
      <c r="Y282" s="27">
        <f t="shared" si="49"/>
        <v>0.41701411003892686</v>
      </c>
    </row>
    <row r="283" spans="1:25" ht="11.25" customHeight="1" x14ac:dyDescent="0.2">
      <c r="A283" s="26" t="s">
        <v>140</v>
      </c>
      <c r="B283" s="26" t="s">
        <v>141</v>
      </c>
      <c r="C283" s="26" t="s">
        <v>1317</v>
      </c>
      <c r="D283" s="26" t="s">
        <v>1318</v>
      </c>
      <c r="E283" s="26" t="s">
        <v>1319</v>
      </c>
      <c r="F283" s="27">
        <v>2.4842936997149794E-3</v>
      </c>
      <c r="G283" s="27">
        <v>2.5488277347824866E-3</v>
      </c>
      <c r="H283" s="27">
        <v>2.3605788273140314E-3</v>
      </c>
      <c r="I283" s="27">
        <v>2.2480956382661499E-3</v>
      </c>
      <c r="J283" s="27">
        <v>2.4590809209059186E-3</v>
      </c>
      <c r="K283" s="27">
        <v>2.4589444102924387E-3</v>
      </c>
      <c r="L283" s="27">
        <v>2.5897327867908096E-3</v>
      </c>
      <c r="M283" s="27">
        <v>2.5328885444243381E-3</v>
      </c>
      <c r="N283" s="27">
        <v>2.5236558980826244E-3</v>
      </c>
      <c r="O283" s="27">
        <v>2.4235075209609693E-3</v>
      </c>
      <c r="P283" s="28">
        <f t="shared" si="45"/>
        <v>0.98979617851727875</v>
      </c>
      <c r="Q283" s="28">
        <f t="shared" si="45"/>
        <v>1.0160485745859218</v>
      </c>
      <c r="R283" s="28">
        <f t="shared" si="45"/>
        <v>1.07299468889432</v>
      </c>
      <c r="S283" s="28">
        <f t="shared" si="45"/>
        <v>1.1225749719567095</v>
      </c>
      <c r="T283" s="28">
        <f t="shared" si="45"/>
        <v>0.98553386363070794</v>
      </c>
      <c r="U283" s="28">
        <f t="shared" si="46"/>
        <v>1.0373896555169877</v>
      </c>
      <c r="V283" s="28">
        <f t="shared" si="50"/>
        <v>5.9020887148359978E-2</v>
      </c>
      <c r="W283" s="27">
        <f t="shared" si="47"/>
        <v>0.22854117705934207</v>
      </c>
      <c r="X283" s="27">
        <f t="shared" si="48"/>
        <v>1.5941913048071899E-2</v>
      </c>
      <c r="Y283" s="27">
        <f t="shared" si="49"/>
        <v>0.64103554019571496</v>
      </c>
    </row>
    <row r="284" spans="1:25" ht="11.25" customHeight="1" x14ac:dyDescent="0.2">
      <c r="A284" s="26" t="s">
        <v>324</v>
      </c>
      <c r="B284" s="26" t="s">
        <v>325</v>
      </c>
      <c r="C284" s="26" t="s">
        <v>1974</v>
      </c>
      <c r="D284" s="26" t="s">
        <v>1976</v>
      </c>
      <c r="E284" s="26" t="s">
        <v>1977</v>
      </c>
      <c r="F284" s="27">
        <v>4.8581250093819124E-3</v>
      </c>
      <c r="G284" s="27">
        <v>5.1754335496008042E-3</v>
      </c>
      <c r="H284" s="27">
        <v>4.0844708302169037E-3</v>
      </c>
      <c r="I284" s="27">
        <v>4.896436813256997E-3</v>
      </c>
      <c r="J284" s="27">
        <v>4.0480793711874866E-3</v>
      </c>
      <c r="K284" s="27">
        <v>4.7548573213337325E-3</v>
      </c>
      <c r="L284" s="27">
        <v>4.6741500280752524E-3</v>
      </c>
      <c r="M284" s="27">
        <v>4.7109480427277696E-3</v>
      </c>
      <c r="N284" s="27">
        <v>4.6252112633647403E-3</v>
      </c>
      <c r="O284" s="27">
        <v>4.9019535899471785E-3</v>
      </c>
      <c r="P284" s="28">
        <f t="shared" si="45"/>
        <v>0.97874330367194107</v>
      </c>
      <c r="Q284" s="28">
        <f t="shared" si="45"/>
        <v>0.90314173359172634</v>
      </c>
      <c r="R284" s="28">
        <f t="shared" si="45"/>
        <v>1.1533802635769093</v>
      </c>
      <c r="S284" s="28">
        <f t="shared" si="45"/>
        <v>0.94460756663745371</v>
      </c>
      <c r="T284" s="28">
        <f t="shared" si="45"/>
        <v>1.2109331711322675</v>
      </c>
      <c r="U284" s="28">
        <f t="shared" si="46"/>
        <v>1.0381612077220594</v>
      </c>
      <c r="V284" s="28">
        <f t="shared" si="50"/>
        <v>0.135682176103782</v>
      </c>
      <c r="W284" s="27">
        <f t="shared" si="47"/>
        <v>0.66963874208566132</v>
      </c>
      <c r="X284" s="27">
        <f t="shared" si="48"/>
        <v>1.6264796853554284E-2</v>
      </c>
      <c r="Y284" s="27">
        <f t="shared" si="49"/>
        <v>0.1741594280923201</v>
      </c>
    </row>
    <row r="285" spans="1:25" ht="11.25" customHeight="1" x14ac:dyDescent="0.2">
      <c r="A285" s="26" t="s">
        <v>90</v>
      </c>
      <c r="B285" s="26" t="s">
        <v>91</v>
      </c>
      <c r="C285" s="26" t="s">
        <v>1121</v>
      </c>
      <c r="D285" s="26" t="s">
        <v>1123</v>
      </c>
      <c r="E285" s="26" t="s">
        <v>1124</v>
      </c>
      <c r="F285" s="27">
        <v>1.8607567950349897E-4</v>
      </c>
      <c r="G285" s="27">
        <v>1.5687817991606552E-4</v>
      </c>
      <c r="H285" s="27">
        <v>1.7608630395157471E-4</v>
      </c>
      <c r="I285" s="27">
        <v>1.8759982626624785E-4</v>
      </c>
      <c r="J285" s="27">
        <v>2.0103429968799225E-4</v>
      </c>
      <c r="K285" s="27">
        <v>1.8660261212762505E-4</v>
      </c>
      <c r="L285" s="27">
        <v>1.6100476479045616E-4</v>
      </c>
      <c r="M285" s="27">
        <v>2.3223148475146901E-4</v>
      </c>
      <c r="N285" s="27">
        <v>1.7753943398861921E-4</v>
      </c>
      <c r="O285" s="27">
        <v>1.8105031815821536E-4</v>
      </c>
      <c r="P285" s="28">
        <f t="shared" si="45"/>
        <v>1.0028318188896694</v>
      </c>
      <c r="Q285" s="28">
        <f t="shared" si="45"/>
        <v>1.0263043903020705</v>
      </c>
      <c r="R285" s="28">
        <f t="shared" si="45"/>
        <v>1.3188503565577407</v>
      </c>
      <c r="S285" s="28">
        <f t="shared" si="45"/>
        <v>0.9463731258292819</v>
      </c>
      <c r="T285" s="28">
        <f t="shared" si="45"/>
        <v>0.90059416944873449</v>
      </c>
      <c r="U285" s="28">
        <f t="shared" si="46"/>
        <v>1.0389907722054992</v>
      </c>
      <c r="V285" s="28">
        <f t="shared" si="50"/>
        <v>0.16395231716827821</v>
      </c>
      <c r="W285" s="27">
        <f t="shared" si="47"/>
        <v>0.66530919305070135</v>
      </c>
      <c r="X285" s="27">
        <f t="shared" si="48"/>
        <v>1.6611690388718847E-2</v>
      </c>
      <c r="Y285" s="27">
        <f t="shared" si="49"/>
        <v>0.17697647555649429</v>
      </c>
    </row>
    <row r="286" spans="1:25" ht="11.25" customHeight="1" x14ac:dyDescent="0.2">
      <c r="A286" s="26" t="s">
        <v>378</v>
      </c>
      <c r="B286" s="26" t="s">
        <v>379</v>
      </c>
      <c r="C286" s="26" t="s">
        <v>2146</v>
      </c>
      <c r="D286" s="26" t="s">
        <v>2148</v>
      </c>
      <c r="E286" s="26" t="s">
        <v>2149</v>
      </c>
      <c r="F286" s="27">
        <v>7.3454594068671497E-3</v>
      </c>
      <c r="G286" s="27">
        <v>7.5869291102989888E-3</v>
      </c>
      <c r="H286" s="27">
        <v>6.3405636842943326E-3</v>
      </c>
      <c r="I286" s="27">
        <v>7.7613926155893119E-3</v>
      </c>
      <c r="J286" s="27">
        <v>6.7667379276807752E-3</v>
      </c>
      <c r="K286" s="27">
        <v>7.20932402717195E-3</v>
      </c>
      <c r="L286" s="27">
        <v>8.3663605962844036E-3</v>
      </c>
      <c r="M286" s="27">
        <v>7.002883691124639E-3</v>
      </c>
      <c r="N286" s="27">
        <v>6.5406783872921205E-3</v>
      </c>
      <c r="O286" s="27">
        <v>7.8768118281305477E-3</v>
      </c>
      <c r="P286" s="28">
        <f t="shared" si="45"/>
        <v>0.98146673037660126</v>
      </c>
      <c r="Q286" s="28">
        <f t="shared" si="45"/>
        <v>1.102733461016179</v>
      </c>
      <c r="R286" s="28">
        <f t="shared" si="45"/>
        <v>1.1044575908086662</v>
      </c>
      <c r="S286" s="28">
        <f t="shared" si="45"/>
        <v>0.84271969107125189</v>
      </c>
      <c r="T286" s="28">
        <f t="shared" si="45"/>
        <v>1.1640486024896546</v>
      </c>
      <c r="U286" s="28">
        <f t="shared" si="46"/>
        <v>1.0390852151524705</v>
      </c>
      <c r="V286" s="28">
        <f t="shared" si="50"/>
        <v>0.12827685265744859</v>
      </c>
      <c r="W286" s="27">
        <f t="shared" si="47"/>
        <v>0.59843650332757403</v>
      </c>
      <c r="X286" s="27">
        <f t="shared" si="48"/>
        <v>1.6651165413695899E-2</v>
      </c>
      <c r="Y286" s="27">
        <f t="shared" si="49"/>
        <v>0.22298192331501637</v>
      </c>
    </row>
    <row r="287" spans="1:25" ht="11.25" customHeight="1" x14ac:dyDescent="0.2">
      <c r="A287" s="26" t="s">
        <v>260</v>
      </c>
      <c r="B287" s="26" t="s">
        <v>261</v>
      </c>
      <c r="C287" s="26" t="s">
        <v>1774</v>
      </c>
      <c r="D287" s="26" t="s">
        <v>1776</v>
      </c>
      <c r="E287" s="26" t="s">
        <v>1777</v>
      </c>
      <c r="F287" s="27">
        <v>0.17430157087762208</v>
      </c>
      <c r="G287" s="27">
        <v>0.17797592510031207</v>
      </c>
      <c r="H287" s="27">
        <v>0.2022031642762088</v>
      </c>
      <c r="I287" s="27">
        <v>0.18027879928162149</v>
      </c>
      <c r="J287" s="27">
        <v>0.18679326715580494</v>
      </c>
      <c r="K287" s="27">
        <v>0.1998714652956298</v>
      </c>
      <c r="L287" s="27">
        <v>0.20698785709852918</v>
      </c>
      <c r="M287" s="27">
        <v>0.18525148445686343</v>
      </c>
      <c r="N287" s="27">
        <v>0.18910939806462193</v>
      </c>
      <c r="O287" s="27">
        <v>0.17252764530160894</v>
      </c>
      <c r="P287" s="28">
        <f t="shared" si="45"/>
        <v>1.1466991622006693</v>
      </c>
      <c r="Q287" s="28">
        <f t="shared" si="45"/>
        <v>1.1630104295390806</v>
      </c>
      <c r="R287" s="28">
        <f t="shared" si="45"/>
        <v>0.91616511106527776</v>
      </c>
      <c r="S287" s="28">
        <f t="shared" si="45"/>
        <v>1.0489830130785693</v>
      </c>
      <c r="T287" s="28">
        <f t="shared" si="45"/>
        <v>0.92362882200514762</v>
      </c>
      <c r="U287" s="28">
        <f t="shared" si="46"/>
        <v>1.0396973075777489</v>
      </c>
      <c r="V287" s="28">
        <f t="shared" si="50"/>
        <v>0.1177644303106387</v>
      </c>
      <c r="W287" s="27">
        <f t="shared" si="47"/>
        <v>0.54057200328745336</v>
      </c>
      <c r="X287" s="27">
        <f t="shared" si="48"/>
        <v>1.6906919315307915E-2</v>
      </c>
      <c r="Y287" s="27">
        <f t="shared" si="49"/>
        <v>0.26714645055853475</v>
      </c>
    </row>
    <row r="288" spans="1:25" ht="11.25" customHeight="1" x14ac:dyDescent="0.2">
      <c r="A288" s="26" t="s">
        <v>86</v>
      </c>
      <c r="B288" s="26" t="s">
        <v>87</v>
      </c>
      <c r="C288" s="26" t="s">
        <v>1072</v>
      </c>
      <c r="D288" s="26" t="s">
        <v>1074</v>
      </c>
      <c r="E288" s="26" t="s">
        <v>1075</v>
      </c>
      <c r="F288" s="27">
        <v>2.6898253081983521E-3</v>
      </c>
      <c r="G288" s="27">
        <v>2.877134956834085E-3</v>
      </c>
      <c r="H288" s="27">
        <v>2.6187902595062964E-3</v>
      </c>
      <c r="I288" s="27">
        <v>2.6834136636261102E-3</v>
      </c>
      <c r="J288" s="27">
        <v>2.4128958231471489E-3</v>
      </c>
      <c r="K288" s="27">
        <v>3.0228844748030098E-3</v>
      </c>
      <c r="L288" s="27">
        <v>3.2762118909803162E-3</v>
      </c>
      <c r="M288" s="27">
        <v>2.8366773767505007E-3</v>
      </c>
      <c r="N288" s="27">
        <v>2.4183963958983997E-3</v>
      </c>
      <c r="O288" s="27">
        <v>2.2973585356663253E-3</v>
      </c>
      <c r="P288" s="28">
        <f t="shared" si="45"/>
        <v>1.1238218577204708</v>
      </c>
      <c r="Q288" s="28">
        <f t="shared" si="45"/>
        <v>1.1387063659277783</v>
      </c>
      <c r="R288" s="28">
        <f t="shared" si="45"/>
        <v>1.0832014386998985</v>
      </c>
      <c r="S288" s="28">
        <f t="shared" si="45"/>
        <v>0.90123875743794524</v>
      </c>
      <c r="T288" s="28">
        <f t="shared" si="45"/>
        <v>0.95211675267018869</v>
      </c>
      <c r="U288" s="28">
        <f t="shared" si="46"/>
        <v>1.0398170344912563</v>
      </c>
      <c r="V288" s="28">
        <f t="shared" si="50"/>
        <v>0.10678646336127025</v>
      </c>
      <c r="W288" s="27">
        <f t="shared" si="47"/>
        <v>0.42942187105233176</v>
      </c>
      <c r="X288" s="27">
        <f t="shared" si="48"/>
        <v>1.6956927855164654E-2</v>
      </c>
      <c r="Y288" s="27">
        <f t="shared" si="49"/>
        <v>0.36711584011529952</v>
      </c>
    </row>
    <row r="289" spans="1:25" ht="11.25" customHeight="1" x14ac:dyDescent="0.2">
      <c r="A289" s="26" t="s">
        <v>578</v>
      </c>
      <c r="B289" s="26" t="s">
        <v>579</v>
      </c>
      <c r="C289" s="26" t="s">
        <v>2755</v>
      </c>
      <c r="D289" s="26" t="s">
        <v>2749</v>
      </c>
      <c r="E289" s="26" t="s">
        <v>2757</v>
      </c>
      <c r="F289" s="27">
        <v>2.6596885236708154E-4</v>
      </c>
      <c r="G289" s="27">
        <v>2.506510272255815E-4</v>
      </c>
      <c r="H289" s="27">
        <v>2.1622790421103844E-4</v>
      </c>
      <c r="I289" s="27">
        <v>1.8455241219643537E-4</v>
      </c>
      <c r="J289" s="27">
        <v>3.4362250244278174E-4</v>
      </c>
      <c r="K289" s="27">
        <v>1.8657411186396943E-4</v>
      </c>
      <c r="L289" s="27">
        <v>2.5853287183909989E-4</v>
      </c>
      <c r="M289" s="27">
        <v>3.0705998760451888E-4</v>
      </c>
      <c r="N289" s="27">
        <v>2.4731944781619566E-4</v>
      </c>
      <c r="O289" s="27">
        <v>2.4263873761703716E-4</v>
      </c>
      <c r="P289" s="28">
        <f t="shared" si="45"/>
        <v>0.70148857734087566</v>
      </c>
      <c r="Q289" s="28">
        <f t="shared" si="45"/>
        <v>1.0314454909710977</v>
      </c>
      <c r="R289" s="28">
        <f t="shared" si="45"/>
        <v>1.4200756776739987</v>
      </c>
      <c r="S289" s="28">
        <f t="shared" si="45"/>
        <v>1.3401041193270984</v>
      </c>
      <c r="T289" s="28">
        <f t="shared" si="45"/>
        <v>0.70612004712188525</v>
      </c>
      <c r="U289" s="28">
        <f t="shared" si="46"/>
        <v>1.039846782486991</v>
      </c>
      <c r="V289" s="28">
        <f t="shared" si="50"/>
        <v>0.33935927556489964</v>
      </c>
      <c r="W289" s="27">
        <f t="shared" si="47"/>
        <v>0.92530247929950327</v>
      </c>
      <c r="X289" s="27">
        <f t="shared" si="48"/>
        <v>1.6969352354057877E-2</v>
      </c>
      <c r="Y289" s="27">
        <f t="shared" si="49"/>
        <v>3.3716274161672437E-2</v>
      </c>
    </row>
    <row r="290" spans="1:25" ht="11.25" customHeight="1" x14ac:dyDescent="0.2">
      <c r="A290" s="26" t="s">
        <v>236</v>
      </c>
      <c r="B290" s="26" t="s">
        <v>237</v>
      </c>
      <c r="C290" s="26" t="s">
        <v>1648</v>
      </c>
      <c r="D290" s="26" t="s">
        <v>1649</v>
      </c>
      <c r="E290" s="26" t="s">
        <v>1650</v>
      </c>
      <c r="F290" s="27">
        <v>9.5213640098603128E-2</v>
      </c>
      <c r="G290" s="27">
        <v>9.2498410680228862E-2</v>
      </c>
      <c r="H290" s="27">
        <v>7.5364111019510863E-2</v>
      </c>
      <c r="I290" s="27">
        <v>7.9186413902053707E-2</v>
      </c>
      <c r="J290" s="27">
        <v>9.2353466230288603E-2</v>
      </c>
      <c r="K290" s="27">
        <v>8.6230248306997742E-2</v>
      </c>
      <c r="L290" s="27">
        <v>8.6153673457933427E-2</v>
      </c>
      <c r="M290" s="27">
        <v>8.5197574743884591E-2</v>
      </c>
      <c r="N290" s="27">
        <v>9.1425033536270753E-2</v>
      </c>
      <c r="O290" s="27">
        <v>9.9536173162019501E-2</v>
      </c>
      <c r="P290" s="28">
        <f t="shared" si="45"/>
        <v>0.90565015913368929</v>
      </c>
      <c r="Q290" s="28">
        <f t="shared" si="45"/>
        <v>0.93140706769298476</v>
      </c>
      <c r="R290" s="28">
        <f t="shared" si="45"/>
        <v>1.1304793965104685</v>
      </c>
      <c r="S290" s="28">
        <f t="shared" si="45"/>
        <v>1.1545545382236286</v>
      </c>
      <c r="T290" s="28">
        <f t="shared" si="45"/>
        <v>1.0777740914869445</v>
      </c>
      <c r="U290" s="28">
        <f t="shared" si="46"/>
        <v>1.039973050609543</v>
      </c>
      <c r="V290" s="28">
        <f t="shared" si="50"/>
        <v>0.11464995253453247</v>
      </c>
      <c r="W290" s="27">
        <f t="shared" si="47"/>
        <v>0.55769802629941112</v>
      </c>
      <c r="X290" s="27">
        <f t="shared" si="48"/>
        <v>1.7022085334154863E-2</v>
      </c>
      <c r="Y290" s="27">
        <f t="shared" si="49"/>
        <v>0.25360089247955508</v>
      </c>
    </row>
    <row r="291" spans="1:25" ht="11.25" customHeight="1" x14ac:dyDescent="0.2">
      <c r="A291" s="26" t="s">
        <v>494</v>
      </c>
      <c r="B291" s="26" t="s">
        <v>495</v>
      </c>
      <c r="C291" s="26" t="s">
        <v>2514</v>
      </c>
      <c r="D291" s="26" t="s">
        <v>2516</v>
      </c>
      <c r="E291" s="26" t="s">
        <v>2517</v>
      </c>
      <c r="F291" s="27">
        <v>6.973480726272982E-2</v>
      </c>
      <c r="G291" s="27">
        <v>7.2047046307515003E-2</v>
      </c>
      <c r="H291" s="27">
        <v>7.4101334034303731E-2</v>
      </c>
      <c r="I291" s="27">
        <v>7.4599433797263845E-2</v>
      </c>
      <c r="J291" s="27">
        <v>7.5879229407690527E-2</v>
      </c>
      <c r="K291" s="27">
        <v>7.2472953453409192E-2</v>
      </c>
      <c r="L291" s="27">
        <v>8.2898809357833975E-2</v>
      </c>
      <c r="M291" s="27">
        <v>8.0835495044308828E-2</v>
      </c>
      <c r="N291" s="27">
        <v>7.3708631084506454E-2</v>
      </c>
      <c r="O291" s="27">
        <v>7.0754931887557521E-2</v>
      </c>
      <c r="P291" s="28">
        <f t="shared" si="45"/>
        <v>1.0392651288238777</v>
      </c>
      <c r="Q291" s="28">
        <f t="shared" si="45"/>
        <v>1.1506205126578111</v>
      </c>
      <c r="R291" s="28">
        <f t="shared" si="45"/>
        <v>1.0908777297705281</v>
      </c>
      <c r="S291" s="28">
        <f t="shared" si="45"/>
        <v>0.98805885423771056</v>
      </c>
      <c r="T291" s="28">
        <f t="shared" si="45"/>
        <v>0.93246771797588068</v>
      </c>
      <c r="U291" s="28">
        <f t="shared" si="46"/>
        <v>1.0402579886931616</v>
      </c>
      <c r="V291" s="28">
        <f t="shared" si="50"/>
        <v>8.5274150175346883E-2</v>
      </c>
      <c r="W291" s="27">
        <f t="shared" si="47"/>
        <v>0.36440677850108616</v>
      </c>
      <c r="X291" s="27">
        <f t="shared" si="48"/>
        <v>1.7141059655598503E-2</v>
      </c>
      <c r="Y291" s="27">
        <f t="shared" si="49"/>
        <v>0.43841355310892682</v>
      </c>
    </row>
    <row r="292" spans="1:25" ht="11.25" customHeight="1" x14ac:dyDescent="0.2">
      <c r="A292" s="26" t="s">
        <v>96</v>
      </c>
      <c r="B292" s="26" t="s">
        <v>97</v>
      </c>
      <c r="C292" s="26" t="s">
        <v>1147</v>
      </c>
      <c r="D292" s="26" t="s">
        <v>1149</v>
      </c>
      <c r="E292" s="26" t="s">
        <v>1150</v>
      </c>
      <c r="F292" s="27">
        <v>1.3356400671424302E-2</v>
      </c>
      <c r="G292" s="27">
        <v>1.4707441732233366E-2</v>
      </c>
      <c r="H292" s="27">
        <v>1.4247158632702874E-2</v>
      </c>
      <c r="I292" s="27">
        <v>1.3695707824899735E-2</v>
      </c>
      <c r="J292" s="27">
        <v>1.3929228264474439E-2</v>
      </c>
      <c r="K292" s="27">
        <v>1.4162568320974402E-2</v>
      </c>
      <c r="L292" s="27">
        <v>1.5054323640823592E-2</v>
      </c>
      <c r="M292" s="27">
        <v>1.6662587914835662E-2</v>
      </c>
      <c r="N292" s="27">
        <v>1.4178810555336747E-2</v>
      </c>
      <c r="O292" s="27">
        <v>1.2716627405749361E-2</v>
      </c>
      <c r="P292" s="28">
        <f t="shared" si="45"/>
        <v>1.0603581510754523</v>
      </c>
      <c r="Q292" s="28">
        <f t="shared" si="45"/>
        <v>1.0235854688331001</v>
      </c>
      <c r="R292" s="28">
        <f t="shared" si="45"/>
        <v>1.1695376140887783</v>
      </c>
      <c r="S292" s="28">
        <f t="shared" si="45"/>
        <v>1.0352740242865504</v>
      </c>
      <c r="T292" s="28">
        <f t="shared" si="45"/>
        <v>0.91294558207379406</v>
      </c>
      <c r="U292" s="28">
        <f t="shared" si="46"/>
        <v>1.0403401680715352</v>
      </c>
      <c r="V292" s="28">
        <f t="shared" si="50"/>
        <v>9.1690329372677015E-2</v>
      </c>
      <c r="W292" s="27">
        <f t="shared" si="47"/>
        <v>0.38201815231378583</v>
      </c>
      <c r="X292" s="27">
        <f t="shared" si="48"/>
        <v>1.7175367145929037E-2</v>
      </c>
      <c r="Y292" s="27">
        <f t="shared" si="49"/>
        <v>0.41791600027570097</v>
      </c>
    </row>
    <row r="293" spans="1:25" ht="11.25" customHeight="1" x14ac:dyDescent="0.2">
      <c r="A293" s="26" t="s">
        <v>242</v>
      </c>
      <c r="B293" s="26" t="s">
        <v>243</v>
      </c>
      <c r="C293" s="26" t="s">
        <v>1696</v>
      </c>
      <c r="D293" s="26" t="s">
        <v>1697</v>
      </c>
      <c r="E293" s="26" t="s">
        <v>1698</v>
      </c>
      <c r="F293" s="27">
        <v>7.5789209954902279E-2</v>
      </c>
      <c r="G293" s="27">
        <v>8.0671982262397121E-2</v>
      </c>
      <c r="H293" s="27">
        <v>7.8494152539516707E-2</v>
      </c>
      <c r="I293" s="27">
        <v>8.1438930986718824E-2</v>
      </c>
      <c r="J293" s="27">
        <v>7.8841244589144988E-2</v>
      </c>
      <c r="K293" s="27">
        <v>7.5971946325049666E-2</v>
      </c>
      <c r="L293" s="27">
        <v>9.5692942183487673E-2</v>
      </c>
      <c r="M293" s="27">
        <v>7.9200066800267199E-2</v>
      </c>
      <c r="N293" s="27">
        <v>8.2906213470011703E-2</v>
      </c>
      <c r="O293" s="27">
        <v>7.7910433674673207E-2</v>
      </c>
      <c r="P293" s="28">
        <f t="shared" si="45"/>
        <v>1.0024111132739888</v>
      </c>
      <c r="Q293" s="28">
        <f t="shared" si="45"/>
        <v>1.186197977288233</v>
      </c>
      <c r="R293" s="28">
        <f t="shared" si="45"/>
        <v>1.0089932082570752</v>
      </c>
      <c r="S293" s="28">
        <f t="shared" si="45"/>
        <v>1.0180169664006538</v>
      </c>
      <c r="T293" s="28">
        <f t="shared" si="45"/>
        <v>0.98819385818523808</v>
      </c>
      <c r="U293" s="28">
        <f t="shared" si="46"/>
        <v>1.040762624681038</v>
      </c>
      <c r="V293" s="28">
        <f t="shared" si="50"/>
        <v>8.2025020903077589E-2</v>
      </c>
      <c r="W293" s="27">
        <f t="shared" si="47"/>
        <v>0.32858463914748565</v>
      </c>
      <c r="X293" s="27">
        <f t="shared" si="48"/>
        <v>1.7351687678974961E-2</v>
      </c>
      <c r="Y293" s="27">
        <f t="shared" si="49"/>
        <v>0.48335274305985776</v>
      </c>
    </row>
    <row r="294" spans="1:25" ht="11.25" customHeight="1" x14ac:dyDescent="0.2">
      <c r="A294" s="26" t="s">
        <v>134</v>
      </c>
      <c r="B294" s="26" t="s">
        <v>135</v>
      </c>
      <c r="C294" s="26" t="s">
        <v>1264</v>
      </c>
      <c r="D294" s="26" t="s">
        <v>1273</v>
      </c>
      <c r="E294" s="26" t="s">
        <v>1267</v>
      </c>
      <c r="F294" s="27">
        <v>3.0437370471939704E-3</v>
      </c>
      <c r="G294" s="27">
        <v>2.9114149855068165E-3</v>
      </c>
      <c r="H294" s="27">
        <v>2.8668352005973082E-3</v>
      </c>
      <c r="I294" s="27">
        <v>2.5954309306960993E-3</v>
      </c>
      <c r="J294" s="27">
        <v>2.6004797143121257E-3</v>
      </c>
      <c r="K294" s="27">
        <v>2.7152086393891022E-3</v>
      </c>
      <c r="L294" s="27">
        <v>3.0924667150554444E-3</v>
      </c>
      <c r="M294" s="27">
        <v>2.9969724512295382E-3</v>
      </c>
      <c r="N294" s="27">
        <v>2.8594854379940865E-3</v>
      </c>
      <c r="O294" s="27">
        <v>2.8720332270985786E-3</v>
      </c>
      <c r="P294" s="28">
        <f t="shared" si="45"/>
        <v>0.89206412948590963</v>
      </c>
      <c r="Q294" s="28">
        <f t="shared" si="45"/>
        <v>1.0621868508783232</v>
      </c>
      <c r="R294" s="28">
        <f t="shared" si="45"/>
        <v>1.0453940465796974</v>
      </c>
      <c r="S294" s="28">
        <f t="shared" si="45"/>
        <v>1.1017382139416698</v>
      </c>
      <c r="T294" s="28">
        <f t="shared" si="45"/>
        <v>1.1044243918888956</v>
      </c>
      <c r="U294" s="28">
        <f t="shared" si="46"/>
        <v>1.041161526554899</v>
      </c>
      <c r="V294" s="28">
        <f t="shared" si="50"/>
        <v>8.712309895549418E-2</v>
      </c>
      <c r="W294" s="27">
        <f t="shared" si="47"/>
        <v>0.40410469424984746</v>
      </c>
      <c r="X294" s="27">
        <f t="shared" si="48"/>
        <v>1.7518111498647595E-2</v>
      </c>
      <c r="Y294" s="27">
        <f t="shared" si="49"/>
        <v>0.39350610458094942</v>
      </c>
    </row>
    <row r="295" spans="1:25" ht="11.25" customHeight="1" x14ac:dyDescent="0.2">
      <c r="A295" s="26" t="s">
        <v>438</v>
      </c>
      <c r="B295" s="26" t="s">
        <v>439</v>
      </c>
      <c r="C295" s="26" t="s">
        <v>2340</v>
      </c>
      <c r="D295" s="26" t="s">
        <v>2342</v>
      </c>
      <c r="E295" s="26" t="s">
        <v>2343</v>
      </c>
      <c r="F295" s="27">
        <v>1.0258313942433926E-2</v>
      </c>
      <c r="G295" s="27">
        <v>1.0088363578837939E-2</v>
      </c>
      <c r="H295" s="27">
        <v>8.7059048746106048E-3</v>
      </c>
      <c r="I295" s="27">
        <v>8.4718930795283365E-3</v>
      </c>
      <c r="J295" s="27">
        <v>8.7847469707769063E-3</v>
      </c>
      <c r="K295" s="27">
        <v>9.4472818928676341E-3</v>
      </c>
      <c r="L295" s="27">
        <v>9.8047643608993838E-3</v>
      </c>
      <c r="M295" s="27">
        <v>1.0044623094222018E-2</v>
      </c>
      <c r="N295" s="27">
        <v>9.3800139877401566E-3</v>
      </c>
      <c r="O295" s="27">
        <v>9.2418264272032223E-3</v>
      </c>
      <c r="P295" s="28">
        <f t="shared" si="45"/>
        <v>0.92093904962184625</v>
      </c>
      <c r="Q295" s="28">
        <f t="shared" si="45"/>
        <v>0.97188848164300379</v>
      </c>
      <c r="R295" s="28">
        <f t="shared" si="45"/>
        <v>1.1537712895893881</v>
      </c>
      <c r="S295" s="28">
        <f t="shared" si="45"/>
        <v>1.1071922060024839</v>
      </c>
      <c r="T295" s="28">
        <f t="shared" si="45"/>
        <v>1.0520310326463385</v>
      </c>
      <c r="U295" s="28">
        <f t="shared" si="46"/>
        <v>1.041164411900612</v>
      </c>
      <c r="V295" s="28">
        <f t="shared" si="50"/>
        <v>9.5408797014902E-2</v>
      </c>
      <c r="W295" s="27">
        <f t="shared" si="47"/>
        <v>0.45586469213765651</v>
      </c>
      <c r="X295" s="27">
        <f t="shared" si="48"/>
        <v>1.751931504675542E-2</v>
      </c>
      <c r="Y295" s="27">
        <f t="shared" si="49"/>
        <v>0.34116404369099002</v>
      </c>
    </row>
    <row r="296" spans="1:25" ht="11.25" customHeight="1" x14ac:dyDescent="0.2">
      <c r="A296" s="26" t="s">
        <v>546</v>
      </c>
      <c r="B296" s="26" t="s">
        <v>547</v>
      </c>
      <c r="C296" s="26" t="s">
        <v>2662</v>
      </c>
      <c r="D296" s="26" t="s">
        <v>2664</v>
      </c>
      <c r="E296" s="26" t="s">
        <v>2665</v>
      </c>
      <c r="F296" s="27">
        <v>6.3053306093648715E-3</v>
      </c>
      <c r="G296" s="27">
        <v>5.726584869472146E-3</v>
      </c>
      <c r="H296" s="27">
        <v>6.0627025452426892E-3</v>
      </c>
      <c r="I296" s="27">
        <v>5.9965115834949524E-3</v>
      </c>
      <c r="J296" s="27">
        <v>5.9428348136147903E-3</v>
      </c>
      <c r="K296" s="27">
        <v>6.2177117534957414E-3</v>
      </c>
      <c r="L296" s="27">
        <v>6.1773212564123926E-3</v>
      </c>
      <c r="M296" s="27">
        <v>6.5414306316156591E-3</v>
      </c>
      <c r="N296" s="27">
        <v>6.4173762803899784E-3</v>
      </c>
      <c r="O296" s="27">
        <v>5.895621627264187E-3</v>
      </c>
      <c r="P296" s="28">
        <f t="shared" si="45"/>
        <v>0.98610400289891287</v>
      </c>
      <c r="Q296" s="28">
        <f t="shared" si="45"/>
        <v>1.0787094572444176</v>
      </c>
      <c r="R296" s="28">
        <f t="shared" si="45"/>
        <v>1.078962819435801</v>
      </c>
      <c r="S296" s="28">
        <f t="shared" si="45"/>
        <v>1.0701849218558055</v>
      </c>
      <c r="T296" s="28">
        <f t="shared" si="45"/>
        <v>0.99205544360034381</v>
      </c>
      <c r="U296" s="28">
        <f t="shared" si="46"/>
        <v>1.0412033290070561</v>
      </c>
      <c r="V296" s="28">
        <f t="shared" si="50"/>
        <v>4.7759480405384955E-2</v>
      </c>
      <c r="W296" s="27">
        <f t="shared" si="47"/>
        <v>0.12870253947296079</v>
      </c>
      <c r="X296" s="27">
        <f t="shared" si="48"/>
        <v>1.7535547995672422E-2</v>
      </c>
      <c r="Y296" s="27">
        <f t="shared" si="49"/>
        <v>0.89041288380102823</v>
      </c>
    </row>
    <row r="297" spans="1:25" ht="11.25" customHeight="1" x14ac:dyDescent="0.2">
      <c r="A297" s="26" t="s">
        <v>174</v>
      </c>
      <c r="B297" s="26" t="s">
        <v>175</v>
      </c>
      <c r="C297" s="26" t="s">
        <v>1409</v>
      </c>
      <c r="D297" s="26" t="s">
        <v>1411</v>
      </c>
      <c r="E297" s="26" t="s">
        <v>1412</v>
      </c>
      <c r="F297" s="27">
        <v>3.8513251749048559E-3</v>
      </c>
      <c r="G297" s="27">
        <v>3.8889416889925483E-3</v>
      </c>
      <c r="H297" s="27">
        <v>3.269954945004136E-3</v>
      </c>
      <c r="I297" s="27">
        <v>3.4214099441798318E-3</v>
      </c>
      <c r="J297" s="27">
        <v>3.6921921071996458E-3</v>
      </c>
      <c r="K297" s="27">
        <v>3.6817237016905824E-3</v>
      </c>
      <c r="L297" s="27">
        <v>3.8884676307331958E-3</v>
      </c>
      <c r="M297" s="27">
        <v>3.7154527499360544E-3</v>
      </c>
      <c r="N297" s="27">
        <v>3.8346429585551988E-3</v>
      </c>
      <c r="O297" s="27">
        <v>3.6870558969496199E-3</v>
      </c>
      <c r="P297" s="28">
        <f t="shared" si="45"/>
        <v>0.95596282694606194</v>
      </c>
      <c r="Q297" s="28">
        <f t="shared" si="45"/>
        <v>0.99987810095978191</v>
      </c>
      <c r="R297" s="28">
        <f t="shared" si="45"/>
        <v>1.1362397379855504</v>
      </c>
      <c r="S297" s="28">
        <f t="shared" si="45"/>
        <v>1.1207785740724576</v>
      </c>
      <c r="T297" s="28">
        <f t="shared" si="45"/>
        <v>0.99860889950985743</v>
      </c>
      <c r="U297" s="28">
        <f t="shared" si="46"/>
        <v>1.0422936278947419</v>
      </c>
      <c r="V297" s="28">
        <f t="shared" si="50"/>
        <v>8.0848930094011298E-2</v>
      </c>
      <c r="W297" s="27">
        <f t="shared" si="47"/>
        <v>0.3300917269325882</v>
      </c>
      <c r="X297" s="27">
        <f t="shared" si="48"/>
        <v>1.7990082697248576E-2</v>
      </c>
      <c r="Y297" s="27">
        <f t="shared" si="49"/>
        <v>0.48136536022754939</v>
      </c>
    </row>
    <row r="298" spans="1:25" ht="11.25" customHeight="1" x14ac:dyDescent="0.2">
      <c r="A298" s="26" t="s">
        <v>390</v>
      </c>
      <c r="B298" s="26" t="s">
        <v>391</v>
      </c>
      <c r="C298" s="26" t="s">
        <v>2200</v>
      </c>
      <c r="D298" s="26" t="s">
        <v>2202</v>
      </c>
      <c r="E298" s="26" t="s">
        <v>2203</v>
      </c>
      <c r="F298" s="27">
        <v>9.4568390732297717E-4</v>
      </c>
      <c r="G298" s="27">
        <v>1.0004279116436234E-3</v>
      </c>
      <c r="H298" s="27">
        <v>7.7442348069478096E-4</v>
      </c>
      <c r="I298" s="27">
        <v>8.5481099656357397E-4</v>
      </c>
      <c r="J298" s="27">
        <v>9.5328079853272143E-4</v>
      </c>
      <c r="K298" s="27">
        <v>9.6563435924582465E-4</v>
      </c>
      <c r="L298" s="27">
        <v>9.592511403178404E-4</v>
      </c>
      <c r="M298" s="27">
        <v>8.456431252839156E-4</v>
      </c>
      <c r="N298" s="27">
        <v>9.8616729359069649E-4</v>
      </c>
      <c r="O298" s="27">
        <v>9.4049302307726767E-4</v>
      </c>
      <c r="P298" s="28">
        <f t="shared" si="45"/>
        <v>1.0210963216867281</v>
      </c>
      <c r="Q298" s="28">
        <f t="shared" si="45"/>
        <v>0.95884084115752743</v>
      </c>
      <c r="R298" s="28">
        <f t="shared" si="45"/>
        <v>1.0919647277807736</v>
      </c>
      <c r="S298" s="28">
        <f t="shared" si="45"/>
        <v>1.153667065064895</v>
      </c>
      <c r="T298" s="28">
        <f t="shared" si="45"/>
        <v>0.98658551029755703</v>
      </c>
      <c r="U298" s="28">
        <f t="shared" si="46"/>
        <v>1.0424308931974964</v>
      </c>
      <c r="V298" s="28">
        <f t="shared" si="50"/>
        <v>7.9668460247877507E-2</v>
      </c>
      <c r="W298" s="27">
        <f t="shared" si="47"/>
        <v>0.33439156640508427</v>
      </c>
      <c r="X298" s="27">
        <f t="shared" si="48"/>
        <v>1.8047273528004448E-2</v>
      </c>
      <c r="Y298" s="27">
        <f t="shared" si="49"/>
        <v>0.47574468431293038</v>
      </c>
    </row>
    <row r="299" spans="1:25" ht="11.25" customHeight="1" x14ac:dyDescent="0.2">
      <c r="A299" s="26" t="s">
        <v>550</v>
      </c>
      <c r="B299" s="26" t="s">
        <v>551</v>
      </c>
      <c r="C299" s="26" t="s">
        <v>2670</v>
      </c>
      <c r="D299" s="26" t="s">
        <v>2672</v>
      </c>
      <c r="E299" s="26" t="s">
        <v>2673</v>
      </c>
      <c r="F299" s="27">
        <v>9.9883843102248557E-3</v>
      </c>
      <c r="G299" s="27">
        <v>9.9972146413098775E-3</v>
      </c>
      <c r="H299" s="27">
        <v>8.9718415922414828E-3</v>
      </c>
      <c r="I299" s="27">
        <v>9.1023422528496278E-3</v>
      </c>
      <c r="J299" s="27">
        <v>9.3985882404124324E-3</v>
      </c>
      <c r="K299" s="27">
        <v>9.990575920359299E-3</v>
      </c>
      <c r="L299" s="27">
        <v>9.5868294029563574E-3</v>
      </c>
      <c r="M299" s="27">
        <v>9.6913328974906152E-3</v>
      </c>
      <c r="N299" s="27">
        <v>1.0400283644099385E-2</v>
      </c>
      <c r="O299" s="27">
        <v>9.6972032238384215E-3</v>
      </c>
      <c r="P299" s="28">
        <f t="shared" si="45"/>
        <v>1.0002194158801239</v>
      </c>
      <c r="Q299" s="28">
        <f t="shared" si="45"/>
        <v>0.95895004227900127</v>
      </c>
      <c r="R299" s="28">
        <f t="shared" si="45"/>
        <v>1.080194383488817</v>
      </c>
      <c r="S299" s="28">
        <f t="shared" si="45"/>
        <v>1.1425942197288195</v>
      </c>
      <c r="T299" s="28">
        <f t="shared" si="45"/>
        <v>1.0317723232242468</v>
      </c>
      <c r="U299" s="28">
        <f t="shared" si="46"/>
        <v>1.0427460769202015</v>
      </c>
      <c r="V299" s="28">
        <f t="shared" si="50"/>
        <v>7.1278929001096711E-2</v>
      </c>
      <c r="W299" s="27">
        <f t="shared" si="47"/>
        <v>0.26449258286775734</v>
      </c>
      <c r="X299" s="27">
        <f t="shared" si="48"/>
        <v>1.8178564593041784E-2</v>
      </c>
      <c r="Y299" s="27">
        <f t="shared" si="49"/>
        <v>0.577586502323579</v>
      </c>
    </row>
    <row r="300" spans="1:25" ht="11.25" customHeight="1" x14ac:dyDescent="0.2">
      <c r="A300" s="26" t="s">
        <v>350</v>
      </c>
      <c r="B300" s="26" t="s">
        <v>351</v>
      </c>
      <c r="C300" s="26" t="s">
        <v>2044</v>
      </c>
      <c r="D300" s="26" t="s">
        <v>2055</v>
      </c>
      <c r="E300" s="26" t="s">
        <v>2047</v>
      </c>
      <c r="F300" s="27">
        <v>7.0998673712535576E-3</v>
      </c>
      <c r="G300" s="27">
        <v>7.6957030876777938E-3</v>
      </c>
      <c r="H300" s="27">
        <v>6.6041737850119422E-3</v>
      </c>
      <c r="I300" s="27">
        <v>6.521409089638784E-3</v>
      </c>
      <c r="J300" s="27">
        <v>6.898572319489032E-3</v>
      </c>
      <c r="K300" s="27">
        <v>7.2403867257894838E-3</v>
      </c>
      <c r="L300" s="27">
        <v>7.2679605516591606E-3</v>
      </c>
      <c r="M300" s="27">
        <v>7.1605754627411394E-3</v>
      </c>
      <c r="N300" s="27">
        <v>7.2702086737640951E-3</v>
      </c>
      <c r="O300" s="27">
        <v>7.2701160779166784E-3</v>
      </c>
      <c r="P300" s="28">
        <f t="shared" si="45"/>
        <v>1.0197918280987714</v>
      </c>
      <c r="Q300" s="28">
        <f t="shared" si="45"/>
        <v>0.94441800428819478</v>
      </c>
      <c r="R300" s="28">
        <f t="shared" si="45"/>
        <v>1.0842500055028748</v>
      </c>
      <c r="S300" s="28">
        <f t="shared" si="45"/>
        <v>1.1148217469311967</v>
      </c>
      <c r="T300" s="28">
        <f t="shared" si="45"/>
        <v>1.0538580652953373</v>
      </c>
      <c r="U300" s="28">
        <f t="shared" si="46"/>
        <v>1.0434279300232752</v>
      </c>
      <c r="V300" s="28">
        <f t="shared" si="50"/>
        <v>6.563904586674979E-2</v>
      </c>
      <c r="W300" s="27">
        <f t="shared" si="47"/>
        <v>0.24300908534680535</v>
      </c>
      <c r="X300" s="27">
        <f t="shared" si="48"/>
        <v>1.8462457547026068E-2</v>
      </c>
      <c r="Y300" s="27">
        <f t="shared" si="49"/>
        <v>0.61437748919089008</v>
      </c>
    </row>
    <row r="301" spans="1:25" ht="11.25" customHeight="1" x14ac:dyDescent="0.2">
      <c r="A301" s="26" t="s">
        <v>138</v>
      </c>
      <c r="B301" s="26" t="s">
        <v>139</v>
      </c>
      <c r="C301" s="26" t="s">
        <v>1293</v>
      </c>
      <c r="D301" s="26" t="s">
        <v>1295</v>
      </c>
      <c r="E301" s="26" t="s">
        <v>1296</v>
      </c>
      <c r="F301" s="27">
        <v>2.4903677156744319E-4</v>
      </c>
      <c r="G301" s="27">
        <v>2.2281397750122274E-4</v>
      </c>
      <c r="H301" s="27">
        <v>2.0237772365998627E-4</v>
      </c>
      <c r="I301" s="27">
        <v>2.3568073505176717E-4</v>
      </c>
      <c r="J301" s="27">
        <v>2.684821527712387E-4</v>
      </c>
      <c r="K301" s="27">
        <v>2.317337030388686E-4</v>
      </c>
      <c r="L301" s="27">
        <v>2.3388874691938202E-4</v>
      </c>
      <c r="M301" s="27">
        <v>2.1747794299535497E-4</v>
      </c>
      <c r="N301" s="27">
        <v>3.3815364689647443E-4</v>
      </c>
      <c r="O301" s="27">
        <v>1.9594754669639692E-4</v>
      </c>
      <c r="P301" s="28">
        <f t="shared" si="45"/>
        <v>0.93052002553812163</v>
      </c>
      <c r="Q301" s="28">
        <f t="shared" si="45"/>
        <v>1.0497041053813534</v>
      </c>
      <c r="R301" s="28">
        <f t="shared" si="45"/>
        <v>1.0746140388491496</v>
      </c>
      <c r="S301" s="28">
        <f t="shared" si="45"/>
        <v>1.4347954525099353</v>
      </c>
      <c r="T301" s="28">
        <f t="shared" si="45"/>
        <v>0.72983453340883631</v>
      </c>
      <c r="U301" s="28">
        <f t="shared" si="46"/>
        <v>1.0438936311374793</v>
      </c>
      <c r="V301" s="28">
        <f t="shared" si="50"/>
        <v>0.25752108181949968</v>
      </c>
      <c r="W301" s="27">
        <f t="shared" si="47"/>
        <v>0.79802113774425731</v>
      </c>
      <c r="X301" s="27">
        <f t="shared" si="48"/>
        <v>1.8656247934893747E-2</v>
      </c>
      <c r="Y301" s="27">
        <f t="shared" si="49"/>
        <v>9.7985605035096207E-2</v>
      </c>
    </row>
    <row r="302" spans="1:25" ht="11.25" customHeight="1" x14ac:dyDescent="0.2">
      <c r="A302" s="26" t="s">
        <v>802</v>
      </c>
      <c r="B302" s="26" t="s">
        <v>803</v>
      </c>
      <c r="C302" s="26" t="s">
        <v>3394</v>
      </c>
      <c r="D302" s="26" t="s">
        <v>3396</v>
      </c>
      <c r="E302" s="26" t="s">
        <v>3397</v>
      </c>
      <c r="F302" s="27">
        <v>7.4402744983343202E-3</v>
      </c>
      <c r="G302" s="27">
        <v>7.0325962349582181E-3</v>
      </c>
      <c r="H302" s="27">
        <v>7.3165840166329286E-3</v>
      </c>
      <c r="I302" s="27">
        <v>7.0272725423866688E-3</v>
      </c>
      <c r="J302" s="27">
        <v>7.0425636181561209E-3</v>
      </c>
      <c r="K302" s="27">
        <v>7.3352548263353823E-3</v>
      </c>
      <c r="L302" s="27">
        <v>7.0255665801464756E-3</v>
      </c>
      <c r="M302" s="27">
        <v>7.8349053780963299E-3</v>
      </c>
      <c r="N302" s="27">
        <v>7.816280079220736E-3</v>
      </c>
      <c r="O302" s="27">
        <v>7.4123999401567719E-3</v>
      </c>
      <c r="P302" s="28">
        <f t="shared" si="45"/>
        <v>0.98588497346133552</v>
      </c>
      <c r="Q302" s="28">
        <f t="shared" si="45"/>
        <v>0.9990004182556651</v>
      </c>
      <c r="R302" s="28">
        <f t="shared" si="45"/>
        <v>1.0708419885953735</v>
      </c>
      <c r="S302" s="28">
        <f t="shared" si="45"/>
        <v>1.112277918932983</v>
      </c>
      <c r="T302" s="28">
        <f t="shared" si="45"/>
        <v>1.0525144453146569</v>
      </c>
      <c r="U302" s="28">
        <f t="shared" si="46"/>
        <v>1.0441039489120028</v>
      </c>
      <c r="V302" s="28">
        <f t="shared" si="50"/>
        <v>5.2098769142040834E-2</v>
      </c>
      <c r="W302" s="27">
        <f t="shared" si="47"/>
        <v>0.13188816610630411</v>
      </c>
      <c r="X302" s="27">
        <f t="shared" si="48"/>
        <v>1.8743738313334157E-2</v>
      </c>
      <c r="Y302" s="27">
        <f t="shared" si="49"/>
        <v>0.87979417052865516</v>
      </c>
    </row>
    <row r="303" spans="1:25" ht="11.25" customHeight="1" x14ac:dyDescent="0.2">
      <c r="A303" s="26" t="s">
        <v>142</v>
      </c>
      <c r="B303" s="26" t="s">
        <v>143</v>
      </c>
      <c r="C303" s="26" t="s">
        <v>1324</v>
      </c>
      <c r="D303" s="26" t="s">
        <v>1326</v>
      </c>
      <c r="E303" s="26" t="s">
        <v>1327</v>
      </c>
      <c r="F303" s="27">
        <v>1.6721875880796589E-3</v>
      </c>
      <c r="G303" s="27">
        <v>1.6251053617376489E-3</v>
      </c>
      <c r="H303" s="27">
        <v>1.7412773597128108E-3</v>
      </c>
      <c r="I303" s="27">
        <v>1.3935320461682546E-3</v>
      </c>
      <c r="J303" s="27">
        <v>2.1135936216372352E-3</v>
      </c>
      <c r="K303" s="27">
        <v>1.5880466809174419E-3</v>
      </c>
      <c r="L303" s="27">
        <v>1.899792062964537E-3</v>
      </c>
      <c r="M303" s="27">
        <v>1.7333888017749904E-3</v>
      </c>
      <c r="N303" s="27">
        <v>1.7628590994799762E-3</v>
      </c>
      <c r="O303" s="27">
        <v>1.7806588365104025E-3</v>
      </c>
      <c r="P303" s="28">
        <f t="shared" si="45"/>
        <v>0.94968213628541254</v>
      </c>
      <c r="Q303" s="28">
        <f t="shared" si="45"/>
        <v>1.1690270106137479</v>
      </c>
      <c r="R303" s="28">
        <f t="shared" si="45"/>
        <v>0.99546967179363</v>
      </c>
      <c r="S303" s="28">
        <f t="shared" si="45"/>
        <v>1.2650294654703111</v>
      </c>
      <c r="T303" s="28">
        <f t="shared" si="45"/>
        <v>0.84247928186453636</v>
      </c>
      <c r="U303" s="28">
        <f t="shared" si="46"/>
        <v>1.0443375132055275</v>
      </c>
      <c r="V303" s="28">
        <f t="shared" si="50"/>
        <v>0.17054827793224536</v>
      </c>
      <c r="W303" s="27">
        <f t="shared" si="47"/>
        <v>0.74662563321024988</v>
      </c>
      <c r="X303" s="27">
        <f t="shared" si="48"/>
        <v>1.8840878392297606E-2</v>
      </c>
      <c r="Y303" s="27">
        <f t="shared" si="49"/>
        <v>0.12689710392128103</v>
      </c>
    </row>
    <row r="304" spans="1:25" ht="11.25" customHeight="1" x14ac:dyDescent="0.2">
      <c r="A304" s="26" t="s">
        <v>596</v>
      </c>
      <c r="B304" s="26" t="s">
        <v>597</v>
      </c>
      <c r="C304" s="26" t="s">
        <v>2805</v>
      </c>
      <c r="D304" s="26" t="s">
        <v>2807</v>
      </c>
      <c r="E304" s="26" t="s">
        <v>2808</v>
      </c>
      <c r="F304" s="27">
        <v>7.9683717420693564E-2</v>
      </c>
      <c r="G304" s="27">
        <v>7.6660565259206392E-2</v>
      </c>
      <c r="H304" s="27">
        <v>7.5197617501227679E-2</v>
      </c>
      <c r="I304" s="27">
        <v>7.3611303932003644E-2</v>
      </c>
      <c r="J304" s="27">
        <v>7.5623316150935177E-2</v>
      </c>
      <c r="K304" s="27">
        <v>7.9666866746698678E-2</v>
      </c>
      <c r="L304" s="27">
        <v>7.9708061837230101E-2</v>
      </c>
      <c r="M304" s="27">
        <v>8.4383401898221633E-2</v>
      </c>
      <c r="N304" s="27">
        <v>7.8837009899446558E-2</v>
      </c>
      <c r="O304" s="27">
        <v>7.5283114710012852E-2</v>
      </c>
      <c r="P304" s="28">
        <f t="shared" si="45"/>
        <v>0.99978853052367123</v>
      </c>
      <c r="Q304" s="28">
        <f t="shared" si="45"/>
        <v>1.0397531190608815</v>
      </c>
      <c r="R304" s="28">
        <f t="shared" si="45"/>
        <v>1.1221552584008927</v>
      </c>
      <c r="S304" s="28">
        <f t="shared" si="45"/>
        <v>1.0709905366201637</v>
      </c>
      <c r="T304" s="28">
        <f t="shared" si="45"/>
        <v>0.99550136838427816</v>
      </c>
      <c r="U304" s="28">
        <f t="shared" si="46"/>
        <v>1.0456377625979774</v>
      </c>
      <c r="V304" s="28">
        <f t="shared" si="50"/>
        <v>5.2792351365237869E-2</v>
      </c>
      <c r="W304" s="27">
        <f t="shared" si="47"/>
        <v>0.12532451907428149</v>
      </c>
      <c r="X304" s="27">
        <f t="shared" si="48"/>
        <v>1.9381259147641411E-2</v>
      </c>
      <c r="Y304" s="27">
        <f t="shared" si="49"/>
        <v>0.9019639532921</v>
      </c>
    </row>
    <row r="305" spans="1:25" ht="11.25" customHeight="1" x14ac:dyDescent="0.2">
      <c r="A305" s="26" t="s">
        <v>236</v>
      </c>
      <c r="B305" s="26" t="s">
        <v>237</v>
      </c>
      <c r="C305" s="26" t="s">
        <v>1583</v>
      </c>
      <c r="D305" s="26" t="s">
        <v>1585</v>
      </c>
      <c r="E305" s="26" t="s">
        <v>1586</v>
      </c>
      <c r="F305" s="27">
        <v>4.5501232539030399E-2</v>
      </c>
      <c r="G305" s="27">
        <v>4.6620046620046623E-2</v>
      </c>
      <c r="H305" s="27">
        <v>4.9326738114866722E-2</v>
      </c>
      <c r="I305" s="27">
        <v>4.4628751974723532E-2</v>
      </c>
      <c r="J305" s="27">
        <v>4.5462659922642076E-2</v>
      </c>
      <c r="K305" s="27">
        <v>4.7662044501773623E-2</v>
      </c>
      <c r="L305" s="27">
        <v>5.0962563843520228E-2</v>
      </c>
      <c r="M305" s="27">
        <v>4.641438427765001E-2</v>
      </c>
      <c r="N305" s="27">
        <v>5.014962336188216E-2</v>
      </c>
      <c r="O305" s="27">
        <v>4.6542624087007517E-2</v>
      </c>
      <c r="P305" s="28">
        <f t="shared" si="45"/>
        <v>1.0474890863866095</v>
      </c>
      <c r="Q305" s="28">
        <f t="shared" si="45"/>
        <v>1.0931469944435088</v>
      </c>
      <c r="R305" s="28">
        <f t="shared" si="45"/>
        <v>0.94095790744494923</v>
      </c>
      <c r="S305" s="28">
        <f t="shared" si="45"/>
        <v>1.1237066048874835</v>
      </c>
      <c r="T305" s="28">
        <f t="shared" si="45"/>
        <v>1.0237549709190592</v>
      </c>
      <c r="U305" s="28">
        <f t="shared" si="46"/>
        <v>1.0458111128163221</v>
      </c>
      <c r="V305" s="28">
        <f t="shared" si="50"/>
        <v>7.0341803079281173E-2</v>
      </c>
      <c r="W305" s="27">
        <f t="shared" si="47"/>
        <v>0.2362989792664581</v>
      </c>
      <c r="X305" s="27">
        <f t="shared" si="48"/>
        <v>1.9453252342714215E-2</v>
      </c>
      <c r="Y305" s="27">
        <f t="shared" si="49"/>
        <v>0.62653815437229532</v>
      </c>
    </row>
    <row r="306" spans="1:25" ht="11.25" customHeight="1" x14ac:dyDescent="0.2">
      <c r="A306" s="26" t="s">
        <v>556</v>
      </c>
      <c r="B306" s="26" t="s">
        <v>557</v>
      </c>
      <c r="C306" s="26" t="s">
        <v>2685</v>
      </c>
      <c r="D306" s="26" t="s">
        <v>2687</v>
      </c>
      <c r="E306" s="26" t="s">
        <v>2688</v>
      </c>
      <c r="F306" s="27">
        <v>4.2704466427480178E-3</v>
      </c>
      <c r="G306" s="27">
        <v>3.7697833471423731E-3</v>
      </c>
      <c r="H306" s="27">
        <v>3.8578320569481461E-3</v>
      </c>
      <c r="I306" s="27">
        <v>3.979630759170817E-3</v>
      </c>
      <c r="J306" s="27">
        <v>4.8196508481781258E-3</v>
      </c>
      <c r="K306" s="27">
        <v>3.9150854163068245E-3</v>
      </c>
      <c r="L306" s="27">
        <v>4.4753109769526522E-3</v>
      </c>
      <c r="M306" s="27">
        <v>4.7749495871856331E-3</v>
      </c>
      <c r="N306" s="27">
        <v>4.5119064753954162E-3</v>
      </c>
      <c r="O306" s="27">
        <v>3.6436781195960497E-3</v>
      </c>
      <c r="P306" s="28">
        <f t="shared" si="45"/>
        <v>0.91678593454746471</v>
      </c>
      <c r="Q306" s="28">
        <f t="shared" si="45"/>
        <v>1.1871533626315935</v>
      </c>
      <c r="R306" s="28">
        <f t="shared" si="45"/>
        <v>1.237728733832701</v>
      </c>
      <c r="S306" s="28">
        <f t="shared" si="45"/>
        <v>1.1337500256771316</v>
      </c>
      <c r="T306" s="28">
        <f t="shared" si="45"/>
        <v>0.75600458090722378</v>
      </c>
      <c r="U306" s="28">
        <f t="shared" si="46"/>
        <v>1.046284527519223</v>
      </c>
      <c r="V306" s="28">
        <f t="shared" si="50"/>
        <v>0.20321014934769824</v>
      </c>
      <c r="W306" s="27">
        <f t="shared" si="47"/>
        <v>0.76556381331538093</v>
      </c>
      <c r="X306" s="27">
        <f t="shared" si="48"/>
        <v>1.9649803009583414E-2</v>
      </c>
      <c r="Y306" s="27">
        <f t="shared" si="49"/>
        <v>0.11601860298574139</v>
      </c>
    </row>
    <row r="307" spans="1:25" ht="11.25" customHeight="1" x14ac:dyDescent="0.2">
      <c r="A307" s="26" t="s">
        <v>116</v>
      </c>
      <c r="B307" s="26" t="s">
        <v>117</v>
      </c>
      <c r="C307" s="26" t="s">
        <v>1207</v>
      </c>
      <c r="D307" s="26" t="s">
        <v>1209</v>
      </c>
      <c r="E307" s="26" t="s">
        <v>1210</v>
      </c>
      <c r="F307" s="27">
        <v>3.2732212024105933E-3</v>
      </c>
      <c r="G307" s="27">
        <v>3.2373761208117032E-3</v>
      </c>
      <c r="H307" s="27">
        <v>3.3017283253197415E-3</v>
      </c>
      <c r="I307" s="27">
        <v>3.5595415190659151E-3</v>
      </c>
      <c r="J307" s="27">
        <v>3.3873199409802557E-3</v>
      </c>
      <c r="K307" s="27">
        <v>3.5423838746694606E-3</v>
      </c>
      <c r="L307" s="27">
        <v>3.7653065125149189E-3</v>
      </c>
      <c r="M307" s="27">
        <v>3.4072359741508461E-3</v>
      </c>
      <c r="N307" s="27">
        <v>3.4357223422823101E-3</v>
      </c>
      <c r="O307" s="27">
        <v>3.3542722988446076E-3</v>
      </c>
      <c r="P307" s="28">
        <f t="shared" si="45"/>
        <v>1.0822317391994896</v>
      </c>
      <c r="Q307" s="28">
        <f t="shared" si="45"/>
        <v>1.1630735422768388</v>
      </c>
      <c r="R307" s="28">
        <f t="shared" si="45"/>
        <v>1.0319552787011594</v>
      </c>
      <c r="S307" s="28">
        <f t="shared" si="45"/>
        <v>0.96521485249704375</v>
      </c>
      <c r="T307" s="28">
        <f t="shared" si="45"/>
        <v>0.99024371989907622</v>
      </c>
      <c r="U307" s="28">
        <f t="shared" si="46"/>
        <v>1.0465438265147216</v>
      </c>
      <c r="V307" s="28">
        <f t="shared" si="50"/>
        <v>7.8818988058724129E-2</v>
      </c>
      <c r="W307" s="27">
        <f t="shared" si="47"/>
        <v>0.2666843768448024</v>
      </c>
      <c r="X307" s="27">
        <f t="shared" si="48"/>
        <v>1.9757420171083798E-2</v>
      </c>
      <c r="Y307" s="27">
        <f t="shared" si="49"/>
        <v>0.57400242581305772</v>
      </c>
    </row>
    <row r="308" spans="1:25" ht="11.25" customHeight="1" x14ac:dyDescent="0.2">
      <c r="A308" s="26" t="s">
        <v>90</v>
      </c>
      <c r="B308" s="26" t="s">
        <v>91</v>
      </c>
      <c r="C308" s="26" t="s">
        <v>1121</v>
      </c>
      <c r="D308" s="26" t="s">
        <v>1123</v>
      </c>
      <c r="E308" s="26" t="s">
        <v>1124</v>
      </c>
      <c r="F308" s="27">
        <v>4.0587562788853664E-3</v>
      </c>
      <c r="G308" s="27">
        <v>3.9696058582706206E-3</v>
      </c>
      <c r="H308" s="27">
        <v>3.5337952633093706E-3</v>
      </c>
      <c r="I308" s="27">
        <v>3.3569881954848449E-3</v>
      </c>
      <c r="J308" s="27">
        <v>3.7651919379644251E-3</v>
      </c>
      <c r="K308" s="27">
        <v>3.6671738509187245E-3</v>
      </c>
      <c r="L308" s="27">
        <v>3.7031095901804913E-3</v>
      </c>
      <c r="M308" s="27">
        <v>4.1865819599118418E-3</v>
      </c>
      <c r="N308" s="27">
        <v>4.0749216411431971E-3</v>
      </c>
      <c r="O308" s="27">
        <v>3.7580513956590672E-3</v>
      </c>
      <c r="P308" s="28">
        <f t="shared" si="45"/>
        <v>0.90352157137304634</v>
      </c>
      <c r="Q308" s="28">
        <f t="shared" si="45"/>
        <v>0.93286581146717928</v>
      </c>
      <c r="R308" s="28">
        <f t="shared" si="45"/>
        <v>1.1847268016288928</v>
      </c>
      <c r="S308" s="28">
        <f t="shared" si="45"/>
        <v>1.2138623682454333</v>
      </c>
      <c r="T308" s="28">
        <f t="shared" si="45"/>
        <v>0.99810353829950615</v>
      </c>
      <c r="U308" s="28">
        <f t="shared" si="46"/>
        <v>1.0466160182028115</v>
      </c>
      <c r="V308" s="28">
        <f t="shared" si="50"/>
        <v>0.1438875611835771</v>
      </c>
      <c r="W308" s="27">
        <f t="shared" si="47"/>
        <v>0.57418407209221534</v>
      </c>
      <c r="X308" s="27">
        <f t="shared" si="48"/>
        <v>1.978737722559952E-2</v>
      </c>
      <c r="Y308" s="27">
        <f t="shared" si="49"/>
        <v>0.24094885903283025</v>
      </c>
    </row>
    <row r="309" spans="1:25" ht="11.25" customHeight="1" x14ac:dyDescent="0.2">
      <c r="A309" s="26" t="s">
        <v>276</v>
      </c>
      <c r="B309" s="26" t="s">
        <v>277</v>
      </c>
      <c r="C309" s="26" t="s">
        <v>1834</v>
      </c>
      <c r="D309" s="26" t="s">
        <v>1836</v>
      </c>
      <c r="E309" s="26" t="s">
        <v>1837</v>
      </c>
      <c r="F309" s="27">
        <v>2.0644933330330194E-2</v>
      </c>
      <c r="G309" s="27">
        <v>2.0269559365694488E-2</v>
      </c>
      <c r="H309" s="27">
        <v>1.9862574681281459E-2</v>
      </c>
      <c r="I309" s="27">
        <v>2.0653704416505228E-2</v>
      </c>
      <c r="J309" s="27">
        <v>2.089421822325345E-2</v>
      </c>
      <c r="K309" s="27">
        <v>2.0909498614832642E-2</v>
      </c>
      <c r="L309" s="27">
        <v>2.1047851325882605E-2</v>
      </c>
      <c r="M309" s="27">
        <v>2.18662642253614E-2</v>
      </c>
      <c r="N309" s="27">
        <v>2.1854522292252609E-2</v>
      </c>
      <c r="O309" s="27">
        <v>2.1496525877304766E-2</v>
      </c>
      <c r="P309" s="28">
        <f t="shared" si="45"/>
        <v>1.0128150224691579</v>
      </c>
      <c r="Q309" s="28">
        <f t="shared" si="45"/>
        <v>1.038397083337951</v>
      </c>
      <c r="R309" s="28">
        <f t="shared" si="45"/>
        <v>1.100877634255957</v>
      </c>
      <c r="S309" s="28">
        <f t="shared" si="45"/>
        <v>1.0581405568478921</v>
      </c>
      <c r="T309" s="28">
        <f t="shared" si="45"/>
        <v>1.0288265226109776</v>
      </c>
      <c r="U309" s="28">
        <f t="shared" si="46"/>
        <v>1.0478113639043873</v>
      </c>
      <c r="V309" s="28">
        <f t="shared" si="50"/>
        <v>3.3898812911592933E-2</v>
      </c>
      <c r="W309" s="27">
        <f t="shared" si="47"/>
        <v>3.1647420031650303E-2</v>
      </c>
      <c r="X309" s="27">
        <f t="shared" si="48"/>
        <v>2.0283104222831898E-2</v>
      </c>
      <c r="Y309" s="27">
        <f t="shared" si="49"/>
        <v>1.499661688859516</v>
      </c>
    </row>
    <row r="310" spans="1:25" ht="11.25" customHeight="1" x14ac:dyDescent="0.2">
      <c r="A310" s="26" t="s">
        <v>408</v>
      </c>
      <c r="B310" s="26" t="s">
        <v>409</v>
      </c>
      <c r="C310" s="26" t="s">
        <v>2246</v>
      </c>
      <c r="D310" s="26" t="s">
        <v>2248</v>
      </c>
      <c r="E310" s="26" t="s">
        <v>2249</v>
      </c>
      <c r="F310" s="27">
        <v>1.7440083704114245E-2</v>
      </c>
      <c r="G310" s="27">
        <v>1.810657009829281E-2</v>
      </c>
      <c r="H310" s="27">
        <v>1.7184279519925533E-2</v>
      </c>
      <c r="I310" s="27">
        <v>1.6891918823129889E-2</v>
      </c>
      <c r="J310" s="27">
        <v>1.7110269500804021E-2</v>
      </c>
      <c r="K310" s="27">
        <v>1.6177287446994811E-2</v>
      </c>
      <c r="L310" s="27">
        <v>1.6836353409136563E-2</v>
      </c>
      <c r="M310" s="27">
        <v>1.9812839880184771E-2</v>
      </c>
      <c r="N310" s="27">
        <v>1.9204623968262224E-2</v>
      </c>
      <c r="O310" s="27">
        <v>1.879300169847713E-2</v>
      </c>
      <c r="P310" s="28">
        <f t="shared" si="45"/>
        <v>0.92759230525817193</v>
      </c>
      <c r="Q310" s="28">
        <f t="shared" si="45"/>
        <v>0.92984774685317073</v>
      </c>
      <c r="R310" s="28">
        <f t="shared" si="45"/>
        <v>1.1529630821712</v>
      </c>
      <c r="S310" s="28">
        <f t="shared" si="45"/>
        <v>1.1369119263091401</v>
      </c>
      <c r="T310" s="28">
        <f t="shared" si="45"/>
        <v>1.0983463292377738</v>
      </c>
      <c r="U310" s="28">
        <f t="shared" si="46"/>
        <v>1.0491322779658911</v>
      </c>
      <c r="V310" s="28">
        <f t="shared" si="50"/>
        <v>0.11170148805673072</v>
      </c>
      <c r="W310" s="27">
        <f t="shared" si="47"/>
        <v>0.39756149069333196</v>
      </c>
      <c r="X310" s="27">
        <f t="shared" si="48"/>
        <v>2.0830248888432368E-2</v>
      </c>
      <c r="Y310" s="27">
        <f t="shared" si="49"/>
        <v>0.40059568964030517</v>
      </c>
    </row>
    <row r="311" spans="1:25" ht="11.25" customHeight="1" x14ac:dyDescent="0.2">
      <c r="A311" s="26" t="s">
        <v>180</v>
      </c>
      <c r="B311" s="26" t="s">
        <v>181</v>
      </c>
      <c r="C311" s="26" t="s">
        <v>1424</v>
      </c>
      <c r="D311" s="26" t="s">
        <v>1426</v>
      </c>
      <c r="E311" s="26" t="s">
        <v>1427</v>
      </c>
      <c r="F311" s="27">
        <v>1.0917661370029651E-2</v>
      </c>
      <c r="G311" s="27">
        <v>1.1235081588533183E-2</v>
      </c>
      <c r="H311" s="27">
        <v>9.9990854495015692E-3</v>
      </c>
      <c r="I311" s="27">
        <v>1.0520602125555762E-2</v>
      </c>
      <c r="J311" s="27">
        <v>1.0367818524857585E-2</v>
      </c>
      <c r="K311" s="27">
        <v>1.1035020447023279E-2</v>
      </c>
      <c r="L311" s="27">
        <v>1.1089301060095322E-2</v>
      </c>
      <c r="M311" s="27">
        <v>1.1699611082153883E-2</v>
      </c>
      <c r="N311" s="27">
        <v>1.0140084610446264E-2</v>
      </c>
      <c r="O311" s="27">
        <v>1.1566234006822143E-2</v>
      </c>
      <c r="P311" s="28">
        <f t="shared" si="45"/>
        <v>1.0107494703321531</v>
      </c>
      <c r="Q311" s="28">
        <f t="shared" si="45"/>
        <v>0.98702452427344645</v>
      </c>
      <c r="R311" s="28">
        <f t="shared" si="45"/>
        <v>1.1700681168533349</v>
      </c>
      <c r="S311" s="28">
        <f t="shared" si="45"/>
        <v>0.96383120371169839</v>
      </c>
      <c r="T311" s="28">
        <f t="shared" si="45"/>
        <v>1.1155899362138015</v>
      </c>
      <c r="U311" s="28">
        <f t="shared" si="46"/>
        <v>1.0494526502768868</v>
      </c>
      <c r="V311" s="28">
        <f t="shared" si="50"/>
        <v>8.8950085068265614E-2</v>
      </c>
      <c r="W311" s="27">
        <f t="shared" si="47"/>
        <v>0.28541259985840528</v>
      </c>
      <c r="X311" s="27">
        <f t="shared" si="48"/>
        <v>2.096284864746847E-2</v>
      </c>
      <c r="Y311" s="27">
        <f t="shared" si="49"/>
        <v>0.54452685838257875</v>
      </c>
    </row>
    <row r="312" spans="1:25" ht="11.25" customHeight="1" x14ac:dyDescent="0.2">
      <c r="A312" s="26" t="s">
        <v>77</v>
      </c>
      <c r="B312" s="26" t="s">
        <v>78</v>
      </c>
      <c r="C312" s="26" t="s">
        <v>1039</v>
      </c>
      <c r="D312" s="26" t="s">
        <v>1041</v>
      </c>
      <c r="E312" s="26" t="s">
        <v>1042</v>
      </c>
      <c r="F312" s="27">
        <v>2.4020842253459798E-3</v>
      </c>
      <c r="G312" s="27">
        <v>1.8870598414273034E-3</v>
      </c>
      <c r="H312" s="27">
        <v>1.6217574368618613E-3</v>
      </c>
      <c r="I312" s="27">
        <v>2.4730693369746626E-3</v>
      </c>
      <c r="J312" s="27">
        <v>2.6943892847408795E-3</v>
      </c>
      <c r="K312" s="27">
        <v>1.946766296919139E-3</v>
      </c>
      <c r="L312" s="27">
        <v>1.8028682613546686E-3</v>
      </c>
      <c r="M312" s="27">
        <v>2.0276372062907871E-3</v>
      </c>
      <c r="N312" s="27">
        <v>3.8122208909704826E-3</v>
      </c>
      <c r="O312" s="27">
        <v>1.8595265295231109E-3</v>
      </c>
      <c r="P312" s="28">
        <f t="shared" ref="P312:T362" si="51">K312/F312</f>
        <v>0.81044880790503504</v>
      </c>
      <c r="Q312" s="28">
        <f t="shared" si="51"/>
        <v>0.95538478524933512</v>
      </c>
      <c r="R312" s="28">
        <f t="shared" si="51"/>
        <v>1.2502715635541113</v>
      </c>
      <c r="S312" s="28">
        <f t="shared" si="51"/>
        <v>1.54149373572923</v>
      </c>
      <c r="T312" s="28">
        <f t="shared" si="51"/>
        <v>0.69014768580552099</v>
      </c>
      <c r="U312" s="28">
        <f t="shared" si="46"/>
        <v>1.0495493156486466</v>
      </c>
      <c r="V312" s="28">
        <f t="shared" si="50"/>
        <v>0.34550842116188485</v>
      </c>
      <c r="W312" s="27">
        <f t="shared" si="47"/>
        <v>0.85368392595417097</v>
      </c>
      <c r="X312" s="27">
        <f t="shared" si="48"/>
        <v>2.1002849789208772E-2</v>
      </c>
      <c r="Y312" s="27">
        <f t="shared" si="49"/>
        <v>6.8702895848007581E-2</v>
      </c>
    </row>
    <row r="313" spans="1:25" ht="11.25" customHeight="1" x14ac:dyDescent="0.2">
      <c r="A313" s="26" t="s">
        <v>708</v>
      </c>
      <c r="B313" s="26" t="s">
        <v>709</v>
      </c>
      <c r="C313" s="26" t="s">
        <v>3159</v>
      </c>
      <c r="D313" s="26" t="s">
        <v>3161</v>
      </c>
      <c r="E313" s="26" t="s">
        <v>3162</v>
      </c>
      <c r="F313" s="27">
        <v>1.3877768881772083E-2</v>
      </c>
      <c r="G313" s="27">
        <v>1.4603226484252795E-2</v>
      </c>
      <c r="H313" s="27">
        <v>1.2907227808992117E-2</v>
      </c>
      <c r="I313" s="27">
        <v>1.2481463173504697E-2</v>
      </c>
      <c r="J313" s="27">
        <v>1.5648126044402005E-2</v>
      </c>
      <c r="K313" s="27">
        <v>1.4070726366304803E-2</v>
      </c>
      <c r="L313" s="27">
        <v>1.3619961793353929E-2</v>
      </c>
      <c r="M313" s="27">
        <v>1.6047743800002349E-2</v>
      </c>
      <c r="N313" s="27">
        <v>1.3754429345726302E-2</v>
      </c>
      <c r="O313" s="27">
        <v>1.4968272568484823E-2</v>
      </c>
      <c r="P313" s="28">
        <f t="shared" si="51"/>
        <v>1.0139040710489251</v>
      </c>
      <c r="Q313" s="28">
        <f t="shared" si="51"/>
        <v>0.93266798320500222</v>
      </c>
      <c r="R313" s="28">
        <f t="shared" si="51"/>
        <v>1.2433145240391836</v>
      </c>
      <c r="S313" s="28">
        <f t="shared" si="51"/>
        <v>1.1019885372833389</v>
      </c>
      <c r="T313" s="28">
        <f t="shared" si="51"/>
        <v>0.95655368099745119</v>
      </c>
      <c r="U313" s="28">
        <f t="shared" si="46"/>
        <v>1.0496857593147801</v>
      </c>
      <c r="V313" s="28">
        <f t="shared" si="50"/>
        <v>0.12636727450616433</v>
      </c>
      <c r="W313" s="27">
        <f t="shared" si="47"/>
        <v>0.47579342162070098</v>
      </c>
      <c r="X313" s="27">
        <f t="shared" si="48"/>
        <v>2.1059305335405204E-2</v>
      </c>
      <c r="Y313" s="27">
        <f t="shared" si="49"/>
        <v>0.32258156686701578</v>
      </c>
    </row>
    <row r="314" spans="1:25" ht="11.25" customHeight="1" x14ac:dyDescent="0.2">
      <c r="A314" s="26" t="s">
        <v>90</v>
      </c>
      <c r="B314" s="26" t="s">
        <v>91</v>
      </c>
      <c r="C314" s="26" t="s">
        <v>1117</v>
      </c>
      <c r="D314" s="26" t="s">
        <v>1119</v>
      </c>
      <c r="E314" s="26" t="s">
        <v>1120</v>
      </c>
      <c r="F314" s="27">
        <v>2.2565961802434378E-3</v>
      </c>
      <c r="G314" s="27">
        <v>2.2139317106498004E-3</v>
      </c>
      <c r="H314" s="27">
        <v>2.2968586079588535E-3</v>
      </c>
      <c r="I314" s="27">
        <v>2.3018848247762275E-3</v>
      </c>
      <c r="J314" s="27">
        <v>2.2723722234082346E-3</v>
      </c>
      <c r="K314" s="27">
        <v>2.2410850138638943E-3</v>
      </c>
      <c r="L314" s="27">
        <v>2.354768949250823E-3</v>
      </c>
      <c r="M314" s="27">
        <v>2.5712259416681982E-3</v>
      </c>
      <c r="N314" s="27">
        <v>2.4127739622754811E-3</v>
      </c>
      <c r="O314" s="27">
        <v>2.3322801401631215E-3</v>
      </c>
      <c r="P314" s="28">
        <f t="shared" si="51"/>
        <v>0.9931262994613993</v>
      </c>
      <c r="Q314" s="28">
        <f t="shared" si="51"/>
        <v>1.0636140843565975</v>
      </c>
      <c r="R314" s="28">
        <f t="shared" si="51"/>
        <v>1.1194532971070283</v>
      </c>
      <c r="S314" s="28">
        <f t="shared" si="51"/>
        <v>1.048173191076158</v>
      </c>
      <c r="T314" s="28">
        <f t="shared" si="51"/>
        <v>1.0263636019388731</v>
      </c>
      <c r="U314" s="28">
        <f t="shared" si="46"/>
        <v>1.0501460947880112</v>
      </c>
      <c r="V314" s="28">
        <f t="shared" si="50"/>
        <v>4.6919162957615161E-2</v>
      </c>
      <c r="W314" s="27">
        <f t="shared" si="47"/>
        <v>7.637667048464622E-2</v>
      </c>
      <c r="X314" s="27">
        <f t="shared" si="48"/>
        <v>2.1249721685800763E-2</v>
      </c>
      <c r="Y314" s="27">
        <f t="shared" si="49"/>
        <v>1.1170392779038227</v>
      </c>
    </row>
    <row r="315" spans="1:25" ht="11.25" customHeight="1" x14ac:dyDescent="0.2">
      <c r="A315" s="26" t="s">
        <v>186</v>
      </c>
      <c r="B315" s="26" t="s">
        <v>187</v>
      </c>
      <c r="C315" s="26" t="s">
        <v>1441</v>
      </c>
      <c r="D315" s="26" t="s">
        <v>1443</v>
      </c>
      <c r="E315" s="26" t="s">
        <v>1444</v>
      </c>
      <c r="F315" s="27">
        <v>3.4283027711140674E-3</v>
      </c>
      <c r="G315" s="27">
        <v>3.3808947441925424E-3</v>
      </c>
      <c r="H315" s="27">
        <v>3.2590372728975464E-3</v>
      </c>
      <c r="I315" s="27">
        <v>3.4087888012449248E-3</v>
      </c>
      <c r="J315" s="27">
        <v>3.6368432143558541E-3</v>
      </c>
      <c r="K315" s="27">
        <v>3.2502405513661083E-3</v>
      </c>
      <c r="L315" s="27">
        <v>3.6947075772411635E-3</v>
      </c>
      <c r="M315" s="27">
        <v>3.6958131821762958E-3</v>
      </c>
      <c r="N315" s="27">
        <v>3.8630722872998562E-3</v>
      </c>
      <c r="O315" s="27">
        <v>3.434877540058457E-3</v>
      </c>
      <c r="P315" s="28">
        <f t="shared" si="51"/>
        <v>0.94806111605769994</v>
      </c>
      <c r="Q315" s="28">
        <f t="shared" si="51"/>
        <v>1.0928194625365566</v>
      </c>
      <c r="R315" s="28">
        <f t="shared" si="51"/>
        <v>1.1340199183700714</v>
      </c>
      <c r="S315" s="28">
        <f t="shared" si="51"/>
        <v>1.133268299253102</v>
      </c>
      <c r="T315" s="28">
        <f t="shared" si="51"/>
        <v>0.94446676351068148</v>
      </c>
      <c r="U315" s="28">
        <f t="shared" si="46"/>
        <v>1.0505271119456223</v>
      </c>
      <c r="V315" s="28">
        <f t="shared" si="50"/>
        <v>9.6635751075408505E-2</v>
      </c>
      <c r="W315" s="27">
        <f t="shared" si="47"/>
        <v>0.3245055503928968</v>
      </c>
      <c r="X315" s="27">
        <f t="shared" si="48"/>
        <v>2.1407265134581969E-2</v>
      </c>
      <c r="Y315" s="27">
        <f t="shared" si="49"/>
        <v>0.48877787056039923</v>
      </c>
    </row>
    <row r="316" spans="1:25" ht="11.25" customHeight="1" x14ac:dyDescent="0.2">
      <c r="A316" s="26" t="s">
        <v>728</v>
      </c>
      <c r="B316" s="26" t="s">
        <v>729</v>
      </c>
      <c r="C316" s="26" t="s">
        <v>3202</v>
      </c>
      <c r="D316" s="26" t="s">
        <v>3204</v>
      </c>
      <c r="E316" s="26" t="s">
        <v>3205</v>
      </c>
      <c r="F316" s="27">
        <v>2.9018915731592097E-4</v>
      </c>
      <c r="G316" s="27">
        <v>2.4656954647252351E-4</v>
      </c>
      <c r="H316" s="27">
        <v>2.5053849293184759E-4</v>
      </c>
      <c r="I316" s="27">
        <v>2.4302576987364185E-4</v>
      </c>
      <c r="J316" s="27">
        <v>3.0246173415198803E-4</v>
      </c>
      <c r="K316" s="27">
        <v>2.6574392914987123E-4</v>
      </c>
      <c r="L316" s="27">
        <v>2.9209350769899119E-4</v>
      </c>
      <c r="M316" s="27">
        <v>2.8304843160842271E-4</v>
      </c>
      <c r="N316" s="27">
        <v>2.8418376299211786E-4</v>
      </c>
      <c r="O316" s="27">
        <v>2.5841543483734556E-4</v>
      </c>
      <c r="P316" s="28">
        <f t="shared" si="51"/>
        <v>0.91576105602237612</v>
      </c>
      <c r="Q316" s="28">
        <f t="shared" si="51"/>
        <v>1.1846292937540064</v>
      </c>
      <c r="R316" s="28">
        <f t="shared" si="51"/>
        <v>1.1297602547861521</v>
      </c>
      <c r="S316" s="28">
        <f t="shared" si="51"/>
        <v>1.1693564972137547</v>
      </c>
      <c r="T316" s="28">
        <f t="shared" si="51"/>
        <v>0.85437397746152888</v>
      </c>
      <c r="U316" s="28">
        <f t="shared" si="46"/>
        <v>1.0507762158475635</v>
      </c>
      <c r="V316" s="28">
        <f t="shared" si="50"/>
        <v>0.15412603659556715</v>
      </c>
      <c r="W316" s="27">
        <f t="shared" si="47"/>
        <v>0.61281362314272858</v>
      </c>
      <c r="X316" s="27">
        <f t="shared" si="48"/>
        <v>2.1510234038794429E-2</v>
      </c>
      <c r="Y316" s="27">
        <f t="shared" si="49"/>
        <v>0.21267158869211389</v>
      </c>
    </row>
    <row r="317" spans="1:25" ht="11.25" customHeight="1" x14ac:dyDescent="0.2">
      <c r="A317" s="26" t="s">
        <v>558</v>
      </c>
      <c r="B317" s="26" t="s">
        <v>559</v>
      </c>
      <c r="C317" s="26" t="s">
        <v>2708</v>
      </c>
      <c r="D317" s="26" t="s">
        <v>2705</v>
      </c>
      <c r="E317" s="26" t="s">
        <v>2710</v>
      </c>
      <c r="F317" s="27">
        <v>6.2456641097302333E-2</v>
      </c>
      <c r="G317" s="27">
        <v>6.2061876862986941E-2</v>
      </c>
      <c r="H317" s="27">
        <v>5.8559417159074062E-2</v>
      </c>
      <c r="I317" s="27">
        <v>5.8005427408412476E-2</v>
      </c>
      <c r="J317" s="27">
        <v>6.0062634497961759E-2</v>
      </c>
      <c r="K317" s="27">
        <v>6.034746748872058E-2</v>
      </c>
      <c r="L317" s="27">
        <v>6.1409655884630987E-2</v>
      </c>
      <c r="M317" s="27">
        <v>7.4400064748492575E-2</v>
      </c>
      <c r="N317" s="27">
        <v>6.0910372530464836E-2</v>
      </c>
      <c r="O317" s="27">
        <v>5.8828377737940696E-2</v>
      </c>
      <c r="P317" s="28">
        <f t="shared" si="51"/>
        <v>0.96622979443777912</v>
      </c>
      <c r="Q317" s="28">
        <f t="shared" si="51"/>
        <v>0.9894907951334464</v>
      </c>
      <c r="R317" s="28">
        <f t="shared" si="51"/>
        <v>1.2705055541517447</v>
      </c>
      <c r="S317" s="28">
        <f t="shared" si="51"/>
        <v>1.0500805743848558</v>
      </c>
      <c r="T317" s="28">
        <f t="shared" si="51"/>
        <v>0.97945050578720538</v>
      </c>
      <c r="U317" s="28">
        <f t="shared" si="46"/>
        <v>1.0511514447790062</v>
      </c>
      <c r="V317" s="28">
        <f t="shared" si="50"/>
        <v>0.12675973249203018</v>
      </c>
      <c r="W317" s="27">
        <f t="shared" si="47"/>
        <v>0.42617841837584575</v>
      </c>
      <c r="X317" s="27">
        <f t="shared" si="48"/>
        <v>2.1665291569231533E-2</v>
      </c>
      <c r="Y317" s="27">
        <f t="shared" si="49"/>
        <v>0.37040854668562473</v>
      </c>
    </row>
    <row r="318" spans="1:25" ht="11.25" customHeight="1" x14ac:dyDescent="0.2">
      <c r="A318" s="26" t="s">
        <v>236</v>
      </c>
      <c r="B318" s="26" t="s">
        <v>237</v>
      </c>
      <c r="C318" s="26" t="s">
        <v>1616</v>
      </c>
      <c r="D318" s="26" t="s">
        <v>1601</v>
      </c>
      <c r="E318" s="26" t="s">
        <v>1617</v>
      </c>
      <c r="F318" s="27">
        <v>0.13296014790468363</v>
      </c>
      <c r="G318" s="27">
        <v>0.13397965670692943</v>
      </c>
      <c r="H318" s="27">
        <v>0.13059906567738391</v>
      </c>
      <c r="I318" s="27">
        <v>0.13204318062137965</v>
      </c>
      <c r="J318" s="27">
        <v>0.13656649806605178</v>
      </c>
      <c r="K318" s="27">
        <v>0.13698806836504354</v>
      </c>
      <c r="L318" s="27">
        <v>0.13425380254812819</v>
      </c>
      <c r="M318" s="27">
        <v>0.1491218900271796</v>
      </c>
      <c r="N318" s="27">
        <v>0.14369002166959033</v>
      </c>
      <c r="O318" s="27">
        <v>0.1359492456149704</v>
      </c>
      <c r="P318" s="28">
        <f t="shared" si="51"/>
        <v>1.0302941935898524</v>
      </c>
      <c r="Q318" s="28">
        <f t="shared" si="51"/>
        <v>1.0020461751279033</v>
      </c>
      <c r="R318" s="28">
        <f t="shared" si="51"/>
        <v>1.1418296850266312</v>
      </c>
      <c r="S318" s="28">
        <f t="shared" si="51"/>
        <v>1.0882047902315137</v>
      </c>
      <c r="T318" s="28">
        <f t="shared" si="51"/>
        <v>0.99548020590831265</v>
      </c>
      <c r="U318" s="28">
        <f t="shared" si="46"/>
        <v>1.0515710099768425</v>
      </c>
      <c r="V318" s="28">
        <f t="shared" si="50"/>
        <v>6.2330275069434525E-2</v>
      </c>
      <c r="W318" s="27">
        <f t="shared" si="47"/>
        <v>0.13704732882954807</v>
      </c>
      <c r="X318" s="27">
        <f t="shared" si="48"/>
        <v>2.1838604839582582E-2</v>
      </c>
      <c r="Y318" s="27">
        <f t="shared" si="49"/>
        <v>0.86312942481541932</v>
      </c>
    </row>
    <row r="319" spans="1:25" ht="11.25" customHeight="1" x14ac:dyDescent="0.2">
      <c r="A319" s="26" t="s">
        <v>61</v>
      </c>
      <c r="B319" s="26" t="s">
        <v>62</v>
      </c>
      <c r="C319" s="26" t="s">
        <v>987</v>
      </c>
      <c r="D319" s="26" t="s">
        <v>989</v>
      </c>
      <c r="E319" s="26" t="s">
        <v>990</v>
      </c>
      <c r="F319" s="27">
        <v>3.7602265799417632E-3</v>
      </c>
      <c r="G319" s="27">
        <v>3.6972304382898629E-3</v>
      </c>
      <c r="H319" s="27">
        <v>3.7102013411325131E-3</v>
      </c>
      <c r="I319" s="27">
        <v>3.2646273561224956E-3</v>
      </c>
      <c r="J319" s="27">
        <v>3.4825134444299304E-3</v>
      </c>
      <c r="K319" s="27">
        <v>3.8116356283573851E-3</v>
      </c>
      <c r="L319" s="27">
        <v>3.7449230327543546E-3</v>
      </c>
      <c r="M319" s="27">
        <v>3.8327326527003228E-3</v>
      </c>
      <c r="N319" s="27">
        <v>3.7064209693862967E-3</v>
      </c>
      <c r="O319" s="27">
        <v>3.7025506198157345E-3</v>
      </c>
      <c r="P319" s="28">
        <f t="shared" si="51"/>
        <v>1.0136717953885688</v>
      </c>
      <c r="Q319" s="28">
        <f t="shared" si="51"/>
        <v>1.0128995460955232</v>
      </c>
      <c r="R319" s="28">
        <f t="shared" si="51"/>
        <v>1.0330255154105485</v>
      </c>
      <c r="S319" s="28">
        <f t="shared" si="51"/>
        <v>1.1353274248698735</v>
      </c>
      <c r="T319" s="28">
        <f t="shared" si="51"/>
        <v>1.0631834388859978</v>
      </c>
      <c r="U319" s="28">
        <f t="shared" si="46"/>
        <v>1.0516215441301024</v>
      </c>
      <c r="V319" s="28">
        <f t="shared" si="50"/>
        <v>5.1053258285444277E-2</v>
      </c>
      <c r="W319" s="27">
        <f t="shared" si="47"/>
        <v>7.3484748416283857E-2</v>
      </c>
      <c r="X319" s="27">
        <f t="shared" si="48"/>
        <v>2.1859474734609377E-2</v>
      </c>
      <c r="Y319" s="27">
        <f t="shared" si="49"/>
        <v>1.1338027883439001</v>
      </c>
    </row>
    <row r="320" spans="1:25" ht="11.25" customHeight="1" x14ac:dyDescent="0.2">
      <c r="A320" s="26" t="s">
        <v>268</v>
      </c>
      <c r="B320" s="26" t="s">
        <v>269</v>
      </c>
      <c r="C320" s="26" t="s">
        <v>1812</v>
      </c>
      <c r="D320" s="26" t="s">
        <v>1814</v>
      </c>
      <c r="E320" s="26" t="s">
        <v>1815</v>
      </c>
      <c r="F320" s="27">
        <v>8.0489334312364973E-3</v>
      </c>
      <c r="G320" s="27">
        <v>6.548232711454491E-3</v>
      </c>
      <c r="H320" s="27">
        <v>6.5493407182946779E-3</v>
      </c>
      <c r="I320" s="27">
        <v>6.6145740863018596E-3</v>
      </c>
      <c r="J320" s="27">
        <v>6.7699656122607744E-3</v>
      </c>
      <c r="K320" s="27">
        <v>6.4714330399904853E-3</v>
      </c>
      <c r="L320" s="27">
        <v>7.3096763597103372E-3</v>
      </c>
      <c r="M320" s="27">
        <v>7.9948395247263979E-3</v>
      </c>
      <c r="N320" s="27">
        <v>7.4558645987217419E-3</v>
      </c>
      <c r="O320" s="27">
        <v>6.7113415403529776E-3</v>
      </c>
      <c r="P320" s="28">
        <f t="shared" si="51"/>
        <v>0.80401125133871654</v>
      </c>
      <c r="Q320" s="28">
        <f t="shared" si="51"/>
        <v>1.1162823133826463</v>
      </c>
      <c r="R320" s="28">
        <f t="shared" si="51"/>
        <v>1.2207090558586942</v>
      </c>
      <c r="S320" s="28">
        <f t="shared" si="51"/>
        <v>1.1271874048794939</v>
      </c>
      <c r="T320" s="28">
        <f t="shared" si="51"/>
        <v>0.99134056577752394</v>
      </c>
      <c r="U320" s="28">
        <f t="shared" si="46"/>
        <v>1.0519061182474148</v>
      </c>
      <c r="V320" s="28">
        <f t="shared" si="50"/>
        <v>0.16079960319364345</v>
      </c>
      <c r="W320" s="27">
        <f t="shared" si="47"/>
        <v>0.61784204837133072</v>
      </c>
      <c r="X320" s="27">
        <f t="shared" si="48"/>
        <v>2.1976981123334977E-2</v>
      </c>
      <c r="Y320" s="27">
        <f t="shared" si="49"/>
        <v>0.20912253832297512</v>
      </c>
    </row>
    <row r="321" spans="1:25" ht="11.25" customHeight="1" x14ac:dyDescent="0.2">
      <c r="A321" s="26" t="s">
        <v>410</v>
      </c>
      <c r="B321" s="26" t="s">
        <v>411</v>
      </c>
      <c r="C321" s="26" t="s">
        <v>2262</v>
      </c>
      <c r="D321" s="26" t="s">
        <v>2264</v>
      </c>
      <c r="E321" s="26" t="s">
        <v>2265</v>
      </c>
      <c r="F321" s="27">
        <v>1.1608859189551825E-2</v>
      </c>
      <c r="G321" s="27">
        <v>1.2631542309370927E-2</v>
      </c>
      <c r="H321" s="27">
        <v>9.6467815764095469E-3</v>
      </c>
      <c r="I321" s="27">
        <v>9.7825568154698995E-3</v>
      </c>
      <c r="J321" s="27">
        <v>1.0799288116903991E-2</v>
      </c>
      <c r="K321" s="27">
        <v>1.1057940267706571E-2</v>
      </c>
      <c r="L321" s="27">
        <v>1.1966422145109562E-2</v>
      </c>
      <c r="M321" s="27">
        <v>1.1621634655129654E-2</v>
      </c>
      <c r="N321" s="27">
        <v>1.1494862409134486E-2</v>
      </c>
      <c r="O321" s="27">
        <v>1.0596400044319542E-2</v>
      </c>
      <c r="P321" s="28">
        <f t="shared" si="51"/>
        <v>0.9525432333315671</v>
      </c>
      <c r="Q321" s="28">
        <f t="shared" si="51"/>
        <v>0.9473445009349386</v>
      </c>
      <c r="R321" s="28">
        <f t="shared" si="51"/>
        <v>1.2047162634582145</v>
      </c>
      <c r="S321" s="28">
        <f t="shared" si="51"/>
        <v>1.1750366111809121</v>
      </c>
      <c r="T321" s="28">
        <f t="shared" si="51"/>
        <v>0.98121282899500839</v>
      </c>
      <c r="U321" s="28">
        <f t="shared" si="46"/>
        <v>1.0521706875801282</v>
      </c>
      <c r="V321" s="28">
        <f t="shared" si="50"/>
        <v>0.12680237048637635</v>
      </c>
      <c r="W321" s="27">
        <f t="shared" si="47"/>
        <v>0.47357390357698537</v>
      </c>
      <c r="X321" s="27">
        <f t="shared" si="48"/>
        <v>2.2086198621066627E-2</v>
      </c>
      <c r="Y321" s="27">
        <f t="shared" si="49"/>
        <v>0.32461223754522039</v>
      </c>
    </row>
    <row r="322" spans="1:25" ht="11.25" customHeight="1" x14ac:dyDescent="0.2">
      <c r="A322" s="26" t="s">
        <v>616</v>
      </c>
      <c r="B322" s="26" t="s">
        <v>617</v>
      </c>
      <c r="C322" s="26" t="s">
        <v>2869</v>
      </c>
      <c r="D322" s="26" t="s">
        <v>2871</v>
      </c>
      <c r="E322" s="26" t="s">
        <v>2872</v>
      </c>
      <c r="F322" s="27">
        <v>7.7958370308097071E-3</v>
      </c>
      <c r="G322" s="27">
        <v>7.7860606986481194E-3</v>
      </c>
      <c r="H322" s="27">
        <v>6.8090609708944972E-3</v>
      </c>
      <c r="I322" s="27">
        <v>6.871330664764556E-3</v>
      </c>
      <c r="J322" s="27">
        <v>7.3573287958579045E-3</v>
      </c>
      <c r="K322" s="27">
        <v>7.5851907583309817E-3</v>
      </c>
      <c r="L322" s="27">
        <v>7.8029919472903577E-3</v>
      </c>
      <c r="M322" s="27">
        <v>8.0635535165656403E-3</v>
      </c>
      <c r="N322" s="27">
        <v>7.7547647136755648E-3</v>
      </c>
      <c r="O322" s="27">
        <v>7.1617230005233748E-3</v>
      </c>
      <c r="P322" s="28">
        <f t="shared" si="51"/>
        <v>0.97297964649001301</v>
      </c>
      <c r="Q322" s="28">
        <f t="shared" si="51"/>
        <v>1.002174559035377</v>
      </c>
      <c r="R322" s="28">
        <f t="shared" si="51"/>
        <v>1.184238700612831</v>
      </c>
      <c r="S322" s="28">
        <f t="shared" si="51"/>
        <v>1.1285681175905511</v>
      </c>
      <c r="T322" s="28">
        <f t="shared" si="51"/>
        <v>0.97341347644478604</v>
      </c>
      <c r="U322" s="28">
        <f t="shared" si="46"/>
        <v>1.0522749000347116</v>
      </c>
      <c r="V322" s="28">
        <f t="shared" si="50"/>
        <v>9.7790599294668434E-2</v>
      </c>
      <c r="W322" s="27">
        <f t="shared" si="47"/>
        <v>0.31146639061872528</v>
      </c>
      <c r="X322" s="27">
        <f t="shared" si="48"/>
        <v>2.2129211274161106E-2</v>
      </c>
      <c r="Y322" s="27">
        <f t="shared" si="49"/>
        <v>0.50658880985978472</v>
      </c>
    </row>
    <row r="323" spans="1:25" ht="11.25" customHeight="1" x14ac:dyDescent="0.2">
      <c r="A323" s="26" t="s">
        <v>430</v>
      </c>
      <c r="B323" s="26" t="s">
        <v>431</v>
      </c>
      <c r="C323" s="26" t="s">
        <v>2324</v>
      </c>
      <c r="D323" s="26" t="s">
        <v>2326</v>
      </c>
      <c r="E323" s="26" t="s">
        <v>2327</v>
      </c>
      <c r="F323" s="27">
        <v>9.1505149009493659E-4</v>
      </c>
      <c r="G323" s="27">
        <v>9.0758421825881631E-4</v>
      </c>
      <c r="H323" s="27">
        <v>8.6364147478104419E-4</v>
      </c>
      <c r="I323" s="27">
        <v>8.5929826826125467E-4</v>
      </c>
      <c r="J323" s="27">
        <v>9.943091836481044E-4</v>
      </c>
      <c r="K323" s="27">
        <v>9.847815482074921E-4</v>
      </c>
      <c r="L323" s="27">
        <v>1.0052951390272951E-3</v>
      </c>
      <c r="M323" s="27">
        <v>9.0841497142537142E-4</v>
      </c>
      <c r="N323" s="27">
        <v>9.7282773742916136E-4</v>
      </c>
      <c r="O323" s="27">
        <v>8.886560923306964E-4</v>
      </c>
      <c r="P323" s="28">
        <f t="shared" si="51"/>
        <v>1.0762034255638675</v>
      </c>
      <c r="Q323" s="28">
        <f t="shared" si="51"/>
        <v>1.1076604449512524</v>
      </c>
      <c r="R323" s="28">
        <f t="shared" si="51"/>
        <v>1.051842689300764</v>
      </c>
      <c r="S323" s="28">
        <f t="shared" si="51"/>
        <v>1.1321188152719401</v>
      </c>
      <c r="T323" s="28">
        <f t="shared" si="51"/>
        <v>0.89374221514301166</v>
      </c>
      <c r="U323" s="28">
        <f t="shared" si="46"/>
        <v>1.0523135180461671</v>
      </c>
      <c r="V323" s="28">
        <f t="shared" si="50"/>
        <v>9.3738966348641359E-2</v>
      </c>
      <c r="W323" s="27">
        <f t="shared" si="47"/>
        <v>0.32462629803104753</v>
      </c>
      <c r="X323" s="27">
        <f t="shared" si="48"/>
        <v>2.2145149392165574E-2</v>
      </c>
      <c r="Y323" s="27">
        <f t="shared" si="49"/>
        <v>0.48861630081556584</v>
      </c>
    </row>
    <row r="324" spans="1:25" ht="11.25" customHeight="1" x14ac:dyDescent="0.2">
      <c r="A324" s="26" t="s">
        <v>236</v>
      </c>
      <c r="B324" s="26" t="s">
        <v>237</v>
      </c>
      <c r="C324" s="26" t="s">
        <v>1591</v>
      </c>
      <c r="D324" s="26" t="s">
        <v>1593</v>
      </c>
      <c r="E324" s="26" t="s">
        <v>1594</v>
      </c>
      <c r="F324" s="27">
        <v>2.8964667214461792E-2</v>
      </c>
      <c r="G324" s="27">
        <v>3.7507946598855688E-2</v>
      </c>
      <c r="H324" s="27">
        <v>3.6617202528167081E-2</v>
      </c>
      <c r="I324" s="27">
        <v>2.7909426013691414E-2</v>
      </c>
      <c r="J324" s="27">
        <v>3.0348110681344839E-2</v>
      </c>
      <c r="K324" s="27">
        <v>3.1925185424056757E-2</v>
      </c>
      <c r="L324" s="27">
        <v>4.125273615086715E-2</v>
      </c>
      <c r="M324" s="27">
        <v>3.5542546518921178E-2</v>
      </c>
      <c r="N324" s="27">
        <v>3.0853369105355483E-2</v>
      </c>
      <c r="O324" s="27">
        <v>2.9908834035293489E-2</v>
      </c>
      <c r="P324" s="28">
        <f t="shared" si="51"/>
        <v>1.1022113662716899</v>
      </c>
      <c r="Q324" s="28">
        <f t="shared" si="51"/>
        <v>1.099839897717187</v>
      </c>
      <c r="R324" s="28">
        <f t="shared" si="51"/>
        <v>0.97065160812273288</v>
      </c>
      <c r="S324" s="28">
        <f t="shared" si="51"/>
        <v>1.1054820364352844</v>
      </c>
      <c r="T324" s="28">
        <f t="shared" si="51"/>
        <v>0.98552540384922949</v>
      </c>
      <c r="U324" s="28">
        <f t="shared" si="46"/>
        <v>1.0527420624792247</v>
      </c>
      <c r="V324" s="28">
        <f t="shared" si="50"/>
        <v>6.8381000373890222E-2</v>
      </c>
      <c r="W324" s="27">
        <f t="shared" si="47"/>
        <v>0.17531378157322555</v>
      </c>
      <c r="X324" s="27">
        <f t="shared" si="48"/>
        <v>2.2321975587939424E-2</v>
      </c>
      <c r="Y324" s="27">
        <f t="shared" si="49"/>
        <v>0.75618394228644314</v>
      </c>
    </row>
    <row r="325" spans="1:25" ht="11.25" customHeight="1" x14ac:dyDescent="0.2">
      <c r="A325" s="26" t="s">
        <v>348</v>
      </c>
      <c r="B325" s="26" t="s">
        <v>349</v>
      </c>
      <c r="C325" s="26" t="s">
        <v>2036</v>
      </c>
      <c r="D325" s="26" t="s">
        <v>2038</v>
      </c>
      <c r="E325" s="26" t="s">
        <v>2039</v>
      </c>
      <c r="F325" s="27">
        <v>1.9249311406307527E-2</v>
      </c>
      <c r="G325" s="27">
        <v>2.0005802327377982E-2</v>
      </c>
      <c r="H325" s="27">
        <v>1.6030843552950706E-2</v>
      </c>
      <c r="I325" s="27">
        <v>1.6547820773066994E-2</v>
      </c>
      <c r="J325" s="27">
        <v>1.7043562779828561E-2</v>
      </c>
      <c r="K325" s="27">
        <v>1.752156764590709E-2</v>
      </c>
      <c r="L325" s="27">
        <v>1.9516471043694018E-2</v>
      </c>
      <c r="M325" s="27">
        <v>1.8724221149627029E-2</v>
      </c>
      <c r="N325" s="27">
        <v>1.8751919528736932E-2</v>
      </c>
      <c r="O325" s="27">
        <v>1.8471086537767637E-2</v>
      </c>
      <c r="P325" s="28">
        <f t="shared" si="51"/>
        <v>0.91024386670609436</v>
      </c>
      <c r="Q325" s="28">
        <f t="shared" si="51"/>
        <v>0.97554053190786982</v>
      </c>
      <c r="R325" s="28">
        <f t="shared" si="51"/>
        <v>1.1680122189315838</v>
      </c>
      <c r="S325" s="28">
        <f t="shared" si="51"/>
        <v>1.1331957111390341</v>
      </c>
      <c r="T325" s="28">
        <f t="shared" si="51"/>
        <v>1.0837573561572809</v>
      </c>
      <c r="U325" s="28">
        <f t="shared" si="46"/>
        <v>1.0541499369683724</v>
      </c>
      <c r="V325" s="28">
        <f t="shared" si="50"/>
        <v>0.10837186969116422</v>
      </c>
      <c r="W325" s="27">
        <f t="shared" si="47"/>
        <v>0.38170171920708018</v>
      </c>
      <c r="X325" s="27">
        <f t="shared" si="48"/>
        <v>2.2902387125897327E-2</v>
      </c>
      <c r="Y325" s="27">
        <f t="shared" si="49"/>
        <v>0.41827588395850746</v>
      </c>
    </row>
    <row r="326" spans="1:25" ht="11.25" customHeight="1" x14ac:dyDescent="0.2">
      <c r="A326" s="26" t="s">
        <v>322</v>
      </c>
      <c r="B326" s="26" t="s">
        <v>323</v>
      </c>
      <c r="C326" s="26" t="s">
        <v>1964</v>
      </c>
      <c r="D326" s="26" t="s">
        <v>1966</v>
      </c>
      <c r="E326" s="26" t="s">
        <v>1967</v>
      </c>
      <c r="F326" s="27">
        <v>4.5335117525814893E-4</v>
      </c>
      <c r="G326" s="27">
        <v>4.7528081174627341E-4</v>
      </c>
      <c r="H326" s="27">
        <v>4.4634459452769974E-4</v>
      </c>
      <c r="I326" s="27">
        <v>4.7738534528202426E-4</v>
      </c>
      <c r="J326" s="27">
        <v>4.4335458884476599E-4</v>
      </c>
      <c r="K326" s="27">
        <v>4.8214802589409026E-4</v>
      </c>
      <c r="L326" s="27">
        <v>5.4264898669704065E-4</v>
      </c>
      <c r="M326" s="27">
        <v>4.4796361157124472E-4</v>
      </c>
      <c r="N326" s="27">
        <v>4.3966822687224673E-4</v>
      </c>
      <c r="O326" s="27">
        <v>5.0592954468862224E-4</v>
      </c>
      <c r="P326" s="28">
        <f t="shared" si="51"/>
        <v>1.0635199646709721</v>
      </c>
      <c r="Q326" s="28">
        <f t="shared" si="51"/>
        <v>1.141743940184001</v>
      </c>
      <c r="R326" s="28">
        <f t="shared" si="51"/>
        <v>1.0036272804989566</v>
      </c>
      <c r="S326" s="28">
        <f t="shared" si="51"/>
        <v>0.92099229944418293</v>
      </c>
      <c r="T326" s="28">
        <f t="shared" si="51"/>
        <v>1.1411397500292162</v>
      </c>
      <c r="U326" s="28">
        <f t="shared" ref="U326:U389" si="52">AVERAGE(P326:T326)</f>
        <v>1.054204646965466</v>
      </c>
      <c r="V326" s="28">
        <f t="shared" si="50"/>
        <v>9.4354669567381144E-2</v>
      </c>
      <c r="W326" s="27">
        <f t="shared" ref="W326:W389" si="53">TTEST(F326:J326,K326:O326,2,1)</f>
        <v>0.27942210791030847</v>
      </c>
      <c r="X326" s="27">
        <f t="shared" ref="X326:X389" si="54">LOG(U326)</f>
        <v>2.2924926266162507E-2</v>
      </c>
      <c r="Y326" s="27">
        <f t="shared" ref="Y326:Y389" si="55">-LOG(W326)</f>
        <v>0.55373923543152326</v>
      </c>
    </row>
    <row r="327" spans="1:25" ht="11.25" customHeight="1" x14ac:dyDescent="0.2">
      <c r="A327" s="26" t="s">
        <v>276</v>
      </c>
      <c r="B327" s="26" t="s">
        <v>277</v>
      </c>
      <c r="C327" s="26" t="s">
        <v>1843</v>
      </c>
      <c r="D327" s="26" t="s">
        <v>1836</v>
      </c>
      <c r="E327" s="26" t="s">
        <v>1845</v>
      </c>
      <c r="F327" s="27">
        <v>1.3436697598990946E-3</v>
      </c>
      <c r="G327" s="27">
        <v>1.3289430665820248E-3</v>
      </c>
      <c r="H327" s="27">
        <v>1.2268017594204263E-3</v>
      </c>
      <c r="I327" s="27">
        <v>1.1983666185584275E-3</v>
      </c>
      <c r="J327" s="27">
        <v>1.3291355969228408E-3</v>
      </c>
      <c r="K327" s="27">
        <v>1.1666061129024933E-3</v>
      </c>
      <c r="L327" s="27">
        <v>1.374704565470033E-3</v>
      </c>
      <c r="M327" s="27">
        <v>1.4138473919066018E-3</v>
      </c>
      <c r="N327" s="27">
        <v>1.4084445594920582E-3</v>
      </c>
      <c r="O327" s="27">
        <v>1.3878385511327631E-3</v>
      </c>
      <c r="P327" s="28">
        <f t="shared" si="51"/>
        <v>0.86822383573632089</v>
      </c>
      <c r="Q327" s="28">
        <f t="shared" si="51"/>
        <v>1.0344345066682987</v>
      </c>
      <c r="R327" s="28">
        <f t="shared" si="51"/>
        <v>1.1524660614886473</v>
      </c>
      <c r="S327" s="28">
        <f t="shared" si="51"/>
        <v>1.1753035654367137</v>
      </c>
      <c r="T327" s="28">
        <f t="shared" si="51"/>
        <v>1.0441662644096126</v>
      </c>
      <c r="U327" s="28">
        <f t="shared" si="52"/>
        <v>1.0549188467479187</v>
      </c>
      <c r="V327" s="28">
        <f t="shared" ref="V327:V390" si="56">STDEV(P327:T327)</f>
        <v>0.1218587224509534</v>
      </c>
      <c r="W327" s="27">
        <f t="shared" si="53"/>
        <v>0.39952902740387425</v>
      </c>
      <c r="X327" s="27">
        <f t="shared" si="54"/>
        <v>2.3219051325482822E-2</v>
      </c>
      <c r="Y327" s="27">
        <f t="shared" si="55"/>
        <v>0.39845166194858572</v>
      </c>
    </row>
    <row r="328" spans="1:25" ht="11.25" customHeight="1" x14ac:dyDescent="0.2">
      <c r="A328" s="26" t="s">
        <v>584</v>
      </c>
      <c r="B328" s="26" t="s">
        <v>585</v>
      </c>
      <c r="C328" s="26" t="s">
        <v>2772</v>
      </c>
      <c r="D328" s="26" t="s">
        <v>2774</v>
      </c>
      <c r="E328" s="26" t="s">
        <v>2775</v>
      </c>
      <c r="F328" s="27">
        <v>5.1379588170807405E-3</v>
      </c>
      <c r="G328" s="27">
        <v>6.2359920896506256E-3</v>
      </c>
      <c r="H328" s="27">
        <v>4.2535703277509504E-3</v>
      </c>
      <c r="I328" s="27">
        <v>5.571750649798239E-3</v>
      </c>
      <c r="J328" s="27">
        <v>4.9099524258978539E-3</v>
      </c>
      <c r="K328" s="27">
        <v>5.602913515027814E-3</v>
      </c>
      <c r="L328" s="27">
        <v>4.7690946009267448E-3</v>
      </c>
      <c r="M328" s="27">
        <v>5.4217169187618947E-3</v>
      </c>
      <c r="N328" s="27">
        <v>4.8729871016891272E-3</v>
      </c>
      <c r="O328" s="27">
        <v>6.2464907355418301E-3</v>
      </c>
      <c r="P328" s="28">
        <f t="shared" si="51"/>
        <v>1.0904940491934985</v>
      </c>
      <c r="Q328" s="28">
        <f t="shared" si="51"/>
        <v>0.76476918706193153</v>
      </c>
      <c r="R328" s="28">
        <f t="shared" si="51"/>
        <v>1.2746273132925006</v>
      </c>
      <c r="S328" s="28">
        <f t="shared" si="51"/>
        <v>0.87458815154723135</v>
      </c>
      <c r="T328" s="28">
        <f t="shared" si="51"/>
        <v>1.272210032544169</v>
      </c>
      <c r="U328" s="28">
        <f t="shared" si="52"/>
        <v>1.0553377467278662</v>
      </c>
      <c r="V328" s="28">
        <f t="shared" si="56"/>
        <v>0.23100756047511065</v>
      </c>
      <c r="W328" s="27">
        <f t="shared" si="53"/>
        <v>0.78153084915231086</v>
      </c>
      <c r="X328" s="27">
        <f t="shared" si="54"/>
        <v>2.3391472018504344E-2</v>
      </c>
      <c r="Y328" s="27">
        <f t="shared" si="55"/>
        <v>0.10705387451978302</v>
      </c>
    </row>
    <row r="329" spans="1:25" ht="11.25" customHeight="1" x14ac:dyDescent="0.2">
      <c r="A329" s="26" t="s">
        <v>67</v>
      </c>
      <c r="B329" s="26" t="s">
        <v>68</v>
      </c>
      <c r="C329" s="26" t="s">
        <v>1018</v>
      </c>
      <c r="D329" s="26" t="s">
        <v>1020</v>
      </c>
      <c r="E329" s="26" t="s">
        <v>1021</v>
      </c>
      <c r="F329" s="27">
        <v>8.3340449150371448E-2</v>
      </c>
      <c r="G329" s="27">
        <v>9.7629996462681293E-2</v>
      </c>
      <c r="H329" s="27">
        <v>5.9733017911456583E-2</v>
      </c>
      <c r="I329" s="27">
        <v>6.9318083354995244E-2</v>
      </c>
      <c r="J329" s="27">
        <v>5.6143751864002382E-2</v>
      </c>
      <c r="K329" s="27">
        <v>8.4659668134100904E-2</v>
      </c>
      <c r="L329" s="27">
        <v>0.10227005686891949</v>
      </c>
      <c r="M329" s="27">
        <v>7.3700459506031019E-2</v>
      </c>
      <c r="N329" s="27">
        <v>6.144694533762058E-2</v>
      </c>
      <c r="O329" s="27">
        <v>6.1389498901976439E-2</v>
      </c>
      <c r="P329" s="28">
        <f t="shared" si="51"/>
        <v>1.0158292761459586</v>
      </c>
      <c r="Q329" s="28">
        <f t="shared" si="51"/>
        <v>1.0475269955378093</v>
      </c>
      <c r="R329" s="28">
        <f t="shared" si="51"/>
        <v>1.2338311721547142</v>
      </c>
      <c r="S329" s="28">
        <f t="shared" si="51"/>
        <v>0.88644899517684872</v>
      </c>
      <c r="T329" s="28">
        <f t="shared" si="51"/>
        <v>1.0934342088622948</v>
      </c>
      <c r="U329" s="28">
        <f t="shared" si="52"/>
        <v>1.0554141295755251</v>
      </c>
      <c r="V329" s="28">
        <f t="shared" si="56"/>
        <v>0.12595291943659767</v>
      </c>
      <c r="W329" s="27">
        <f t="shared" si="53"/>
        <v>0.38138478643224549</v>
      </c>
      <c r="X329" s="27">
        <f t="shared" si="54"/>
        <v>2.3422904087462521E-2</v>
      </c>
      <c r="Y329" s="27">
        <f t="shared" si="55"/>
        <v>0.4186366350978401</v>
      </c>
    </row>
    <row r="330" spans="1:25" ht="11.25" customHeight="1" x14ac:dyDescent="0.2">
      <c r="A330" s="26" t="s">
        <v>480</v>
      </c>
      <c r="B330" s="26" t="s">
        <v>481</v>
      </c>
      <c r="C330" s="26" t="s">
        <v>2447</v>
      </c>
      <c r="D330" s="26" t="s">
        <v>2449</v>
      </c>
      <c r="E330" s="26" t="s">
        <v>2450</v>
      </c>
      <c r="F330" s="27">
        <v>8.3515449298279445E-3</v>
      </c>
      <c r="G330" s="27">
        <v>8.5170081002800997E-3</v>
      </c>
      <c r="H330" s="27">
        <v>7.100560602506128E-3</v>
      </c>
      <c r="I330" s="27">
        <v>7.5898806801971332E-3</v>
      </c>
      <c r="J330" s="27">
        <v>7.4971248288834428E-3</v>
      </c>
      <c r="K330" s="27">
        <v>8.0102967898243484E-3</v>
      </c>
      <c r="L330" s="27">
        <v>7.7053923207769355E-3</v>
      </c>
      <c r="M330" s="27">
        <v>8.6833510433711233E-3</v>
      </c>
      <c r="N330" s="27">
        <v>8.3947496134442398E-3</v>
      </c>
      <c r="O330" s="27">
        <v>8.1292052525897204E-3</v>
      </c>
      <c r="P330" s="28">
        <f t="shared" si="51"/>
        <v>0.95913951934990949</v>
      </c>
      <c r="Q330" s="28">
        <f t="shared" si="51"/>
        <v>0.90470646852191294</v>
      </c>
      <c r="R330" s="28">
        <f t="shared" si="51"/>
        <v>1.2229106305080126</v>
      </c>
      <c r="S330" s="28">
        <f t="shared" si="51"/>
        <v>1.1060450048110904</v>
      </c>
      <c r="T330" s="28">
        <f t="shared" si="51"/>
        <v>1.0843097104734234</v>
      </c>
      <c r="U330" s="28">
        <f t="shared" si="52"/>
        <v>1.0554222667328699</v>
      </c>
      <c r="V330" s="28">
        <f t="shared" si="56"/>
        <v>0.12593164543756502</v>
      </c>
      <c r="W330" s="27">
        <f t="shared" si="53"/>
        <v>0.4303270631263808</v>
      </c>
      <c r="X330" s="27">
        <f t="shared" si="54"/>
        <v>2.3426252449788881E-2</v>
      </c>
      <c r="Y330" s="27">
        <f t="shared" si="55"/>
        <v>0.36620134042253438</v>
      </c>
    </row>
    <row r="331" spans="1:25" ht="11.25" customHeight="1" x14ac:dyDescent="0.2">
      <c r="A331" s="26" t="s">
        <v>140</v>
      </c>
      <c r="B331" s="26" t="s">
        <v>141</v>
      </c>
      <c r="C331" s="26" t="s">
        <v>1309</v>
      </c>
      <c r="D331" s="26" t="s">
        <v>1311</v>
      </c>
      <c r="E331" s="26" t="s">
        <v>1312</v>
      </c>
      <c r="F331" s="27">
        <v>4.4747453417398207E-4</v>
      </c>
      <c r="G331" s="27">
        <v>4.2112052633831167E-4</v>
      </c>
      <c r="H331" s="27">
        <v>3.7715499506818414E-4</v>
      </c>
      <c r="I331" s="27">
        <v>3.9063135352001953E-4</v>
      </c>
      <c r="J331" s="27">
        <v>4.2598468155793549E-4</v>
      </c>
      <c r="K331" s="27">
        <v>4.0763542182195524E-4</v>
      </c>
      <c r="L331" s="27">
        <v>4.328928537946038E-4</v>
      </c>
      <c r="M331" s="27">
        <v>4.5112042371401001E-4</v>
      </c>
      <c r="N331" s="27">
        <v>4.3638749617627899E-4</v>
      </c>
      <c r="O331" s="27">
        <v>4.3757000004462156E-4</v>
      </c>
      <c r="P331" s="28">
        <f t="shared" si="51"/>
        <v>0.91096898413321314</v>
      </c>
      <c r="Q331" s="28">
        <f t="shared" si="51"/>
        <v>1.0279547700005358</v>
      </c>
      <c r="R331" s="28">
        <f t="shared" si="51"/>
        <v>1.1961141430261424</v>
      </c>
      <c r="S331" s="28">
        <f t="shared" si="51"/>
        <v>1.1171338200171239</v>
      </c>
      <c r="T331" s="28">
        <f t="shared" si="51"/>
        <v>1.0271965612573568</v>
      </c>
      <c r="U331" s="28">
        <f t="shared" si="52"/>
        <v>1.0558736556868744</v>
      </c>
      <c r="V331" s="28">
        <f t="shared" si="56"/>
        <v>0.10726067054597099</v>
      </c>
      <c r="W331" s="27">
        <f t="shared" si="53"/>
        <v>0.34039804159067977</v>
      </c>
      <c r="X331" s="27">
        <f t="shared" si="54"/>
        <v>2.361195425768936E-2</v>
      </c>
      <c r="Y331" s="27">
        <f t="shared" si="55"/>
        <v>0.46801294720321868</v>
      </c>
    </row>
    <row r="332" spans="1:25" ht="11.25" customHeight="1" x14ac:dyDescent="0.2">
      <c r="A332" s="26" t="s">
        <v>620</v>
      </c>
      <c r="B332" s="26" t="s">
        <v>621</v>
      </c>
      <c r="C332" s="26" t="s">
        <v>2906</v>
      </c>
      <c r="D332" s="26" t="s">
        <v>2908</v>
      </c>
      <c r="E332" s="26" t="s">
        <v>2909</v>
      </c>
      <c r="F332" s="27">
        <v>2.6591856843636982E-3</v>
      </c>
      <c r="G332" s="27">
        <v>2.6030242855915012E-3</v>
      </c>
      <c r="H332" s="27">
        <v>2.4491783555653161E-3</v>
      </c>
      <c r="I332" s="27">
        <v>2.635455150693532E-3</v>
      </c>
      <c r="J332" s="27">
        <v>3.2055670551470292E-3</v>
      </c>
      <c r="K332" s="27">
        <v>2.656862947348077E-3</v>
      </c>
      <c r="L332" s="27">
        <v>2.8477770710339562E-3</v>
      </c>
      <c r="M332" s="27">
        <v>2.6840866751642318E-3</v>
      </c>
      <c r="N332" s="27">
        <v>3.2298114980417289E-3</v>
      </c>
      <c r="O332" s="27">
        <v>2.7736578289252888E-3</v>
      </c>
      <c r="P332" s="28">
        <f t="shared" si="51"/>
        <v>0.99912652319494677</v>
      </c>
      <c r="Q332" s="28">
        <f t="shared" si="51"/>
        <v>1.0940263165415831</v>
      </c>
      <c r="R332" s="28">
        <f t="shared" si="51"/>
        <v>1.0959131126833328</v>
      </c>
      <c r="S332" s="28">
        <f t="shared" si="51"/>
        <v>1.2255232259186006</v>
      </c>
      <c r="T332" s="28">
        <f t="shared" si="51"/>
        <v>0.86526276980285155</v>
      </c>
      <c r="U332" s="28">
        <f t="shared" si="52"/>
        <v>1.0559703896282628</v>
      </c>
      <c r="V332" s="28">
        <f t="shared" si="56"/>
        <v>0.13359683791443785</v>
      </c>
      <c r="W332" s="27">
        <f t="shared" si="53"/>
        <v>0.49175833236806676</v>
      </c>
      <c r="X332" s="27">
        <f t="shared" si="54"/>
        <v>2.3651740355607267E-2</v>
      </c>
      <c r="Y332" s="27">
        <f t="shared" si="55"/>
        <v>0.30824827264743659</v>
      </c>
    </row>
    <row r="333" spans="1:25" ht="11.25" customHeight="1" x14ac:dyDescent="0.2">
      <c r="A333" s="26" t="s">
        <v>736</v>
      </c>
      <c r="B333" s="26" t="s">
        <v>737</v>
      </c>
      <c r="C333" s="26" t="s">
        <v>3244</v>
      </c>
      <c r="D333" s="26" t="s">
        <v>3242</v>
      </c>
      <c r="E333" s="26" t="s">
        <v>3245</v>
      </c>
      <c r="F333" s="27">
        <v>3.5719195102092607E-2</v>
      </c>
      <c r="G333" s="27">
        <v>3.4521693674856246E-2</v>
      </c>
      <c r="H333" s="27">
        <v>3.8110454398176605E-2</v>
      </c>
      <c r="I333" s="27">
        <v>3.6866208701341184E-2</v>
      </c>
      <c r="J333" s="27">
        <v>3.3891344522376285E-2</v>
      </c>
      <c r="K333" s="27">
        <v>3.6140878130107162E-2</v>
      </c>
      <c r="L333" s="27">
        <v>3.8609956746671191E-2</v>
      </c>
      <c r="M333" s="27">
        <v>3.9533473092762658E-2</v>
      </c>
      <c r="N333" s="27">
        <v>3.7867677868096875E-2</v>
      </c>
      <c r="O333" s="27">
        <v>3.6777429741747532E-2</v>
      </c>
      <c r="P333" s="28">
        <f t="shared" si="51"/>
        <v>1.0118055019663601</v>
      </c>
      <c r="Q333" s="28">
        <f t="shared" si="51"/>
        <v>1.1184259124225013</v>
      </c>
      <c r="R333" s="28">
        <f t="shared" si="51"/>
        <v>1.0373393263622208</v>
      </c>
      <c r="S333" s="28">
        <f t="shared" si="51"/>
        <v>1.02716496222513</v>
      </c>
      <c r="T333" s="28">
        <f t="shared" si="51"/>
        <v>1.0851569998194008</v>
      </c>
      <c r="U333" s="28">
        <f t="shared" si="52"/>
        <v>1.0559785405591227</v>
      </c>
      <c r="V333" s="28">
        <f t="shared" si="56"/>
        <v>4.4384560035702791E-2</v>
      </c>
      <c r="W333" s="27">
        <f t="shared" si="53"/>
        <v>4.2628780931422132E-2</v>
      </c>
      <c r="X333" s="27">
        <f t="shared" si="54"/>
        <v>2.3655092618764972E-2</v>
      </c>
      <c r="Y333" s="27">
        <f t="shared" si="55"/>
        <v>1.3702970868303852</v>
      </c>
    </row>
    <row r="334" spans="1:25" ht="11.25" customHeight="1" x14ac:dyDescent="0.2">
      <c r="A334" s="26" t="s">
        <v>840</v>
      </c>
      <c r="B334" s="26" t="s">
        <v>841</v>
      </c>
      <c r="C334" s="26" t="s">
        <v>3485</v>
      </c>
      <c r="D334" s="26" t="s">
        <v>3487</v>
      </c>
      <c r="E334" s="26" t="s">
        <v>3488</v>
      </c>
      <c r="F334" s="27">
        <v>0.15087232355273592</v>
      </c>
      <c r="G334" s="27">
        <v>0.14798671647986716</v>
      </c>
      <c r="H334" s="27">
        <v>0.13602448823416871</v>
      </c>
      <c r="I334" s="27">
        <v>0.15363239380706631</v>
      </c>
      <c r="J334" s="27">
        <v>0.16783356671334268</v>
      </c>
      <c r="K334" s="27">
        <v>0.15138372573316811</v>
      </c>
      <c r="L334" s="27">
        <v>0.14915924826904056</v>
      </c>
      <c r="M334" s="27">
        <v>0.166243654822335</v>
      </c>
      <c r="N334" s="27">
        <v>0.17469387755102039</v>
      </c>
      <c r="O334" s="27">
        <v>0.1527310924369748</v>
      </c>
      <c r="P334" s="28">
        <f t="shared" si="51"/>
        <v>1.0033896354771352</v>
      </c>
      <c r="Q334" s="28">
        <f t="shared" si="51"/>
        <v>1.0079232232261395</v>
      </c>
      <c r="R334" s="28">
        <f t="shared" si="51"/>
        <v>1.2221597521186289</v>
      </c>
      <c r="S334" s="28">
        <f t="shared" si="51"/>
        <v>1.1370901228708536</v>
      </c>
      <c r="T334" s="28">
        <f t="shared" si="51"/>
        <v>0.91001517412686173</v>
      </c>
      <c r="U334" s="28">
        <f t="shared" si="52"/>
        <v>1.0561155815639238</v>
      </c>
      <c r="V334" s="28">
        <f t="shared" si="56"/>
        <v>0.12306035182101348</v>
      </c>
      <c r="W334" s="27">
        <f t="shared" si="53"/>
        <v>0.40075034517793912</v>
      </c>
      <c r="X334" s="27">
        <f t="shared" si="54"/>
        <v>2.3711450099844763E-2</v>
      </c>
      <c r="Y334" s="27">
        <f t="shared" si="55"/>
        <v>0.39712609490317585</v>
      </c>
    </row>
    <row r="335" spans="1:25" ht="11.25" customHeight="1" x14ac:dyDescent="0.2">
      <c r="A335" s="26" t="s">
        <v>350</v>
      </c>
      <c r="B335" s="26" t="s">
        <v>351</v>
      </c>
      <c r="C335" s="26" t="s">
        <v>2050</v>
      </c>
      <c r="D335" s="26" t="s">
        <v>2057</v>
      </c>
      <c r="E335" s="26" t="s">
        <v>2053</v>
      </c>
      <c r="F335" s="27">
        <v>1.6670364098627269E-3</v>
      </c>
      <c r="G335" s="27">
        <v>1.586360301984885E-3</v>
      </c>
      <c r="H335" s="27">
        <v>1.5895574493792802E-3</v>
      </c>
      <c r="I335" s="27">
        <v>1.5083685374112405E-3</v>
      </c>
      <c r="J335" s="27">
        <v>1.5586872538391671E-3</v>
      </c>
      <c r="K335" s="27">
        <v>1.6305586366208837E-3</v>
      </c>
      <c r="L335" s="27">
        <v>1.583416508653253E-3</v>
      </c>
      <c r="M335" s="27">
        <v>1.757435064188813E-3</v>
      </c>
      <c r="N335" s="27">
        <v>1.7526476118267331E-3</v>
      </c>
      <c r="O335" s="27">
        <v>1.6173946803777299E-3</v>
      </c>
      <c r="P335" s="28">
        <f t="shared" si="51"/>
        <v>0.97811819044501436</v>
      </c>
      <c r="Q335" s="28">
        <f t="shared" si="51"/>
        <v>0.99814430975866664</v>
      </c>
      <c r="R335" s="28">
        <f t="shared" si="51"/>
        <v>1.1056128011448021</v>
      </c>
      <c r="S335" s="28">
        <f t="shared" si="51"/>
        <v>1.1619491976640803</v>
      </c>
      <c r="T335" s="28">
        <f t="shared" si="51"/>
        <v>1.0376646606905662</v>
      </c>
      <c r="U335" s="28">
        <f t="shared" si="52"/>
        <v>1.056297831940626</v>
      </c>
      <c r="V335" s="28">
        <f t="shared" si="56"/>
        <v>7.6542897815904509E-2</v>
      </c>
      <c r="W335" s="27">
        <f t="shared" si="53"/>
        <v>0.17648938260910454</v>
      </c>
      <c r="X335" s="27">
        <f t="shared" si="54"/>
        <v>2.3786388398017763E-2</v>
      </c>
      <c r="Y335" s="27">
        <f t="shared" si="55"/>
        <v>0.75328141612870081</v>
      </c>
    </row>
    <row r="336" spans="1:25" ht="11.25" customHeight="1" x14ac:dyDescent="0.2">
      <c r="A336" s="26" t="s">
        <v>686</v>
      </c>
      <c r="B336" s="26" t="s">
        <v>687</v>
      </c>
      <c r="C336" s="26" t="s">
        <v>3117</v>
      </c>
      <c r="D336" s="26" t="s">
        <v>3119</v>
      </c>
      <c r="E336" s="26" t="s">
        <v>3120</v>
      </c>
      <c r="F336" s="27">
        <v>1.6484273605614393E-2</v>
      </c>
      <c r="G336" s="27">
        <v>1.4872932059173519E-2</v>
      </c>
      <c r="H336" s="27">
        <v>1.290729451334875E-2</v>
      </c>
      <c r="I336" s="27">
        <v>1.2524592693558965E-2</v>
      </c>
      <c r="J336" s="27">
        <v>1.4882811980696879E-2</v>
      </c>
      <c r="K336" s="27">
        <v>1.3229964025858106E-2</v>
      </c>
      <c r="L336" s="27">
        <v>1.5414861712762414E-2</v>
      </c>
      <c r="M336" s="27">
        <v>1.712026660567844E-2</v>
      </c>
      <c r="N336" s="27">
        <v>1.4628615967830508E-2</v>
      </c>
      <c r="O336" s="27">
        <v>1.4204350014302113E-2</v>
      </c>
      <c r="P336" s="28">
        <f t="shared" si="51"/>
        <v>0.80258095336103263</v>
      </c>
      <c r="Q336" s="28">
        <f t="shared" si="51"/>
        <v>1.0364373111793137</v>
      </c>
      <c r="R336" s="28">
        <f t="shared" si="51"/>
        <v>1.3264024143845656</v>
      </c>
      <c r="S336" s="28">
        <f t="shared" si="51"/>
        <v>1.1679913531522332</v>
      </c>
      <c r="T336" s="28">
        <f t="shared" si="51"/>
        <v>0.95441305263583676</v>
      </c>
      <c r="U336" s="28">
        <f t="shared" si="52"/>
        <v>1.0575650169425965</v>
      </c>
      <c r="V336" s="28">
        <f t="shared" si="56"/>
        <v>0.20035662103096577</v>
      </c>
      <c r="W336" s="27">
        <f t="shared" si="53"/>
        <v>0.66673609416973734</v>
      </c>
      <c r="X336" s="27">
        <f t="shared" si="54"/>
        <v>2.4307076407761627E-2</v>
      </c>
      <c r="Y336" s="27">
        <f t="shared" si="55"/>
        <v>0.17604603343835276</v>
      </c>
    </row>
    <row r="337" spans="1:25" ht="11.25" customHeight="1" x14ac:dyDescent="0.2">
      <c r="A337" s="26" t="s">
        <v>536</v>
      </c>
      <c r="B337" s="26" t="s">
        <v>537</v>
      </c>
      <c r="C337" s="26" t="s">
        <v>2635</v>
      </c>
      <c r="D337" s="26" t="s">
        <v>2636</v>
      </c>
      <c r="E337" s="26" t="s">
        <v>2637</v>
      </c>
      <c r="F337" s="27">
        <v>4.7748286023879203E-4</v>
      </c>
      <c r="G337" s="27">
        <v>4.7265938352447374E-4</v>
      </c>
      <c r="H337" s="27">
        <v>3.8654051787346194E-4</v>
      </c>
      <c r="I337" s="27">
        <v>3.8793062664988789E-4</v>
      </c>
      <c r="J337" s="27">
        <v>4.498468271553536E-4</v>
      </c>
      <c r="K337" s="27">
        <v>4.2829337631751312E-4</v>
      </c>
      <c r="L337" s="27">
        <v>4.886842916286819E-4</v>
      </c>
      <c r="M337" s="27">
        <v>4.5934613292000439E-4</v>
      </c>
      <c r="N337" s="27">
        <v>4.7699055270223353E-4</v>
      </c>
      <c r="O337" s="27">
        <v>4.2482707169807962E-4</v>
      </c>
      <c r="P337" s="28">
        <f t="shared" si="51"/>
        <v>0.89698167616596969</v>
      </c>
      <c r="Q337" s="28">
        <f t="shared" si="51"/>
        <v>1.0339037130390079</v>
      </c>
      <c r="R337" s="28">
        <f t="shared" si="51"/>
        <v>1.1883518329387042</v>
      </c>
      <c r="S337" s="28">
        <f t="shared" si="51"/>
        <v>1.229576939623082</v>
      </c>
      <c r="T337" s="28">
        <f t="shared" si="51"/>
        <v>0.94438161181331737</v>
      </c>
      <c r="U337" s="28">
        <f t="shared" si="52"/>
        <v>1.0586391547160161</v>
      </c>
      <c r="V337" s="28">
        <f t="shared" si="56"/>
        <v>0.14649647927246878</v>
      </c>
      <c r="W337" s="27">
        <f t="shared" si="53"/>
        <v>0.48255467285482068</v>
      </c>
      <c r="X337" s="27">
        <f t="shared" si="54"/>
        <v>2.4747952722163673E-2</v>
      </c>
      <c r="Y337" s="27">
        <f t="shared" si="55"/>
        <v>0.31645347449838995</v>
      </c>
    </row>
    <row r="338" spans="1:25" ht="11.25" customHeight="1" x14ac:dyDescent="0.2">
      <c r="A338" s="26" t="s">
        <v>134</v>
      </c>
      <c r="B338" s="26" t="s">
        <v>135</v>
      </c>
      <c r="C338" s="26" t="s">
        <v>1264</v>
      </c>
      <c r="D338" s="26" t="s">
        <v>1275</v>
      </c>
      <c r="E338" s="26" t="s">
        <v>1267</v>
      </c>
      <c r="F338" s="27">
        <v>7.5466626952667634E-4</v>
      </c>
      <c r="G338" s="27">
        <v>6.8747421971676061E-4</v>
      </c>
      <c r="H338" s="27">
        <v>6.8931865492069034E-4</v>
      </c>
      <c r="I338" s="27">
        <v>6.7236618816606279E-4</v>
      </c>
      <c r="J338" s="27">
        <v>6.3491600134281086E-4</v>
      </c>
      <c r="K338" s="27">
        <v>6.6535811274911203E-4</v>
      </c>
      <c r="L338" s="27">
        <v>8.1483875411260463E-4</v>
      </c>
      <c r="M338" s="27">
        <v>7.5898314998227071E-4</v>
      </c>
      <c r="N338" s="27">
        <v>6.8373732469236665E-4</v>
      </c>
      <c r="O338" s="27">
        <v>7.0486317696234302E-4</v>
      </c>
      <c r="P338" s="28">
        <f t="shared" si="51"/>
        <v>0.88165874058002081</v>
      </c>
      <c r="Q338" s="28">
        <f t="shared" si="51"/>
        <v>1.1852644517321946</v>
      </c>
      <c r="R338" s="28">
        <f t="shared" si="51"/>
        <v>1.1010628314848023</v>
      </c>
      <c r="S338" s="28">
        <f t="shared" si="51"/>
        <v>1.0169121183165377</v>
      </c>
      <c r="T338" s="28">
        <f t="shared" si="51"/>
        <v>1.1101676055912875</v>
      </c>
      <c r="U338" s="28">
        <f t="shared" si="52"/>
        <v>1.0590131495409687</v>
      </c>
      <c r="V338" s="28">
        <f t="shared" si="56"/>
        <v>0.1157059080583285</v>
      </c>
      <c r="W338" s="27">
        <f t="shared" si="53"/>
        <v>0.3610385419751021</v>
      </c>
      <c r="X338" s="27">
        <f t="shared" si="54"/>
        <v>2.4901352683148265E-2</v>
      </c>
      <c r="Y338" s="27">
        <f t="shared" si="55"/>
        <v>0.44244643334744477</v>
      </c>
    </row>
    <row r="339" spans="1:25" ht="11.25" customHeight="1" x14ac:dyDescent="0.2">
      <c r="A339" s="26" t="s">
        <v>670</v>
      </c>
      <c r="B339" s="26" t="s">
        <v>671</v>
      </c>
      <c r="C339" s="26" t="s">
        <v>3044</v>
      </c>
      <c r="D339" s="26" t="s">
        <v>3049</v>
      </c>
      <c r="E339" s="26" t="s">
        <v>3047</v>
      </c>
      <c r="F339" s="27">
        <v>3.7932511739530088E-3</v>
      </c>
      <c r="G339" s="27">
        <v>4.0854597816623135E-3</v>
      </c>
      <c r="H339" s="27">
        <v>3.5448794321480711E-3</v>
      </c>
      <c r="I339" s="27">
        <v>3.9713285321749583E-3</v>
      </c>
      <c r="J339" s="27">
        <v>3.8217879176845678E-3</v>
      </c>
      <c r="K339" s="27">
        <v>4.2563917018655761E-3</v>
      </c>
      <c r="L339" s="27">
        <v>5.0140066547265669E-3</v>
      </c>
      <c r="M339" s="27">
        <v>3.7606060843472606E-3</v>
      </c>
      <c r="N339" s="27">
        <v>3.7521553643274051E-3</v>
      </c>
      <c r="O339" s="27">
        <v>3.5962682878415775E-3</v>
      </c>
      <c r="P339" s="28">
        <f t="shared" si="51"/>
        <v>1.1220959295004769</v>
      </c>
      <c r="Q339" s="28">
        <f t="shared" si="51"/>
        <v>1.2272808747823338</v>
      </c>
      <c r="R339" s="28">
        <f t="shared" si="51"/>
        <v>1.0608558503408583</v>
      </c>
      <c r="S339" s="28">
        <f t="shared" si="51"/>
        <v>0.94481112149955526</v>
      </c>
      <c r="T339" s="28">
        <f t="shared" si="51"/>
        <v>0.94099106630186291</v>
      </c>
      <c r="U339" s="28">
        <f t="shared" si="52"/>
        <v>1.0592069684850174</v>
      </c>
      <c r="V339" s="28">
        <f t="shared" si="56"/>
        <v>0.12172508733157318</v>
      </c>
      <c r="W339" s="27">
        <f t="shared" si="53"/>
        <v>0.34648949001774393</v>
      </c>
      <c r="X339" s="27">
        <f t="shared" si="54"/>
        <v>2.4980829312991643E-2</v>
      </c>
      <c r="Y339" s="27">
        <f t="shared" si="55"/>
        <v>0.46030993420231542</v>
      </c>
    </row>
    <row r="340" spans="1:25" ht="11.25" customHeight="1" x14ac:dyDescent="0.2">
      <c r="A340" s="26" t="s">
        <v>350</v>
      </c>
      <c r="B340" s="26" t="s">
        <v>351</v>
      </c>
      <c r="C340" s="26" t="s">
        <v>2060</v>
      </c>
      <c r="D340" s="26" t="s">
        <v>2065</v>
      </c>
      <c r="E340" s="26" t="s">
        <v>2063</v>
      </c>
      <c r="F340" s="27">
        <v>6.8708393915357002E-4</v>
      </c>
      <c r="G340" s="27">
        <v>7.7225503999065078E-4</v>
      </c>
      <c r="H340" s="27">
        <v>7.2710286235885032E-4</v>
      </c>
      <c r="I340" s="27">
        <v>5.0908382284185088E-4</v>
      </c>
      <c r="J340" s="27">
        <v>1.228868361243769E-3</v>
      </c>
      <c r="K340" s="27">
        <v>6.2985478021095509E-4</v>
      </c>
      <c r="L340" s="27">
        <v>8.3188449409842544E-4</v>
      </c>
      <c r="M340" s="27">
        <v>6.3295951003983404E-4</v>
      </c>
      <c r="N340" s="27">
        <v>9.0102796241015547E-4</v>
      </c>
      <c r="O340" s="27">
        <v>8.151394326492118E-4</v>
      </c>
      <c r="P340" s="28">
        <f t="shared" si="51"/>
        <v>0.91670717989258133</v>
      </c>
      <c r="Q340" s="28">
        <f t="shared" si="51"/>
        <v>1.0772147166673027</v>
      </c>
      <c r="R340" s="28">
        <f t="shared" si="51"/>
        <v>0.87052264928018763</v>
      </c>
      <c r="S340" s="28">
        <f t="shared" si="51"/>
        <v>1.7699009907255761</v>
      </c>
      <c r="T340" s="28">
        <f t="shared" si="51"/>
        <v>0.66332526603922681</v>
      </c>
      <c r="U340" s="28">
        <f t="shared" si="52"/>
        <v>1.0595341605209749</v>
      </c>
      <c r="V340" s="28">
        <f t="shared" si="56"/>
        <v>0.42368621094035375</v>
      </c>
      <c r="W340" s="27">
        <f t="shared" si="53"/>
        <v>0.8698147173761982</v>
      </c>
      <c r="X340" s="27">
        <f t="shared" si="54"/>
        <v>2.5114963393765628E-2</v>
      </c>
      <c r="Y340" s="27">
        <f t="shared" si="55"/>
        <v>6.0573248290369336E-2</v>
      </c>
    </row>
    <row r="341" spans="1:25" ht="11.25" customHeight="1" x14ac:dyDescent="0.2">
      <c r="A341" s="26" t="s">
        <v>914</v>
      </c>
      <c r="B341" s="26" t="s">
        <v>915</v>
      </c>
      <c r="C341" s="26" t="s">
        <v>3719</v>
      </c>
      <c r="D341" s="26" t="s">
        <v>3721</v>
      </c>
      <c r="E341" s="26" t="s">
        <v>3722</v>
      </c>
      <c r="F341" s="27">
        <v>1.9491223765469431E-3</v>
      </c>
      <c r="G341" s="27">
        <v>1.5030060120240481E-3</v>
      </c>
      <c r="H341" s="27">
        <v>1.7864145353143654E-3</v>
      </c>
      <c r="I341" s="27">
        <v>2.1645254349656863E-3</v>
      </c>
      <c r="J341" s="27">
        <v>1.7961332088014309E-3</v>
      </c>
      <c r="K341" s="27">
        <v>1.7664978914855506E-3</v>
      </c>
      <c r="L341" s="27">
        <v>2.0430322599079924E-3</v>
      </c>
      <c r="M341" s="27">
        <v>1.9878029265864195E-3</v>
      </c>
      <c r="N341" s="27">
        <v>1.9720717749000661E-3</v>
      </c>
      <c r="O341" s="27">
        <v>1.8144078498541216E-3</v>
      </c>
      <c r="P341" s="28">
        <f t="shared" si="51"/>
        <v>0.90630424889742978</v>
      </c>
      <c r="Q341" s="28">
        <f t="shared" si="51"/>
        <v>1.3592974635921176</v>
      </c>
      <c r="R341" s="28">
        <f t="shared" si="51"/>
        <v>1.1127332919045101</v>
      </c>
      <c r="S341" s="28">
        <f t="shared" si="51"/>
        <v>0.91108736494534603</v>
      </c>
      <c r="T341" s="28">
        <f t="shared" si="51"/>
        <v>1.010174435260782</v>
      </c>
      <c r="U341" s="28">
        <f t="shared" si="52"/>
        <v>1.0599193609200372</v>
      </c>
      <c r="V341" s="28">
        <f t="shared" si="56"/>
        <v>0.18750978838579427</v>
      </c>
      <c r="W341" s="27">
        <f t="shared" si="53"/>
        <v>0.60348274095592691</v>
      </c>
      <c r="X341" s="27">
        <f t="shared" si="54"/>
        <v>2.5272825227383847E-2</v>
      </c>
      <c r="Y341" s="27">
        <f t="shared" si="55"/>
        <v>0.21933514580654104</v>
      </c>
    </row>
    <row r="342" spans="1:25" ht="11.25" customHeight="1" x14ac:dyDescent="0.2">
      <c r="A342" s="26" t="s">
        <v>706</v>
      </c>
      <c r="B342" s="26" t="s">
        <v>707</v>
      </c>
      <c r="C342" s="26" t="s">
        <v>3155</v>
      </c>
      <c r="D342" s="26" t="s">
        <v>3157</v>
      </c>
      <c r="E342" s="26" t="s">
        <v>3158</v>
      </c>
      <c r="F342" s="27">
        <v>3.0151564011609153E-2</v>
      </c>
      <c r="G342" s="27">
        <v>2.0906567992599448E-2</v>
      </c>
      <c r="H342" s="27">
        <v>2.1790943139257748E-2</v>
      </c>
      <c r="I342" s="27">
        <v>2.174303683737646E-2</v>
      </c>
      <c r="J342" s="27">
        <v>1.898629684662374E-2</v>
      </c>
      <c r="K342" s="27">
        <v>2.0441271901362752E-2</v>
      </c>
      <c r="L342" s="27">
        <v>2.6012856929286888E-2</v>
      </c>
      <c r="M342" s="27">
        <v>2.6212319790301444E-2</v>
      </c>
      <c r="N342" s="27">
        <v>2.40693676184781E-2</v>
      </c>
      <c r="O342" s="27">
        <v>2.0275035260930888E-2</v>
      </c>
      <c r="P342" s="28">
        <f t="shared" si="51"/>
        <v>0.67795063279279044</v>
      </c>
      <c r="Q342" s="28">
        <f t="shared" si="51"/>
        <v>1.2442432894052708</v>
      </c>
      <c r="R342" s="28">
        <f t="shared" si="51"/>
        <v>1.202899737876802</v>
      </c>
      <c r="S342" s="28">
        <f t="shared" si="51"/>
        <v>1.1069919900564515</v>
      </c>
      <c r="T342" s="28">
        <f t="shared" si="51"/>
        <v>1.0678772919605077</v>
      </c>
      <c r="U342" s="28">
        <f t="shared" si="52"/>
        <v>1.0599925884183645</v>
      </c>
      <c r="V342" s="28">
        <f t="shared" si="56"/>
        <v>0.22505440583501235</v>
      </c>
      <c r="W342" s="27">
        <f t="shared" si="53"/>
        <v>0.811093980930925</v>
      </c>
      <c r="X342" s="27">
        <f t="shared" si="54"/>
        <v>2.5302828641883858E-2</v>
      </c>
      <c r="Y342" s="27">
        <f t="shared" si="55"/>
        <v>9.0928821454705072E-2</v>
      </c>
    </row>
    <row r="343" spans="1:25" ht="11.25" customHeight="1" x14ac:dyDescent="0.2">
      <c r="A343" s="26" t="s">
        <v>604</v>
      </c>
      <c r="B343" s="26" t="s">
        <v>605</v>
      </c>
      <c r="C343" s="26" t="s">
        <v>2828</v>
      </c>
      <c r="D343" s="26" t="s">
        <v>2830</v>
      </c>
      <c r="E343" s="26" t="s">
        <v>2831</v>
      </c>
      <c r="F343" s="27">
        <v>4.7262964957768125E-3</v>
      </c>
      <c r="G343" s="27">
        <v>4.5742607230662233E-3</v>
      </c>
      <c r="H343" s="27">
        <v>3.7103196074931592E-3</v>
      </c>
      <c r="I343" s="27">
        <v>3.1589404248774868E-3</v>
      </c>
      <c r="J343" s="27">
        <v>4.4481496737695534E-3</v>
      </c>
      <c r="K343" s="27">
        <v>4.2124482586741218E-3</v>
      </c>
      <c r="L343" s="27">
        <v>4.9930100738441426E-3</v>
      </c>
      <c r="M343" s="27">
        <v>3.3500744383760063E-3</v>
      </c>
      <c r="N343" s="27">
        <v>4.5940257150555207E-3</v>
      </c>
      <c r="O343" s="27">
        <v>4.2878839456387966E-3</v>
      </c>
      <c r="P343" s="28">
        <f t="shared" si="51"/>
        <v>0.89127888240573983</v>
      </c>
      <c r="Q343" s="28">
        <f t="shared" si="51"/>
        <v>1.0915447055010066</v>
      </c>
      <c r="R343" s="28">
        <f t="shared" si="51"/>
        <v>0.90290724055425808</v>
      </c>
      <c r="S343" s="28">
        <f t="shared" si="51"/>
        <v>1.4542932430369246</v>
      </c>
      <c r="T343" s="28">
        <f t="shared" si="51"/>
        <v>0.96397024833138301</v>
      </c>
      <c r="U343" s="28">
        <f t="shared" si="52"/>
        <v>1.0607988639658623</v>
      </c>
      <c r="V343" s="28">
        <f t="shared" si="56"/>
        <v>0.2338940480375741</v>
      </c>
      <c r="W343" s="27">
        <f t="shared" si="53"/>
        <v>0.66827526979726692</v>
      </c>
      <c r="X343" s="27">
        <f t="shared" si="54"/>
        <v>2.5633045964900941E-2</v>
      </c>
      <c r="Y343" s="27">
        <f t="shared" si="55"/>
        <v>0.17504461008580346</v>
      </c>
    </row>
    <row r="344" spans="1:25" ht="11.25" customHeight="1" x14ac:dyDescent="0.2">
      <c r="A344" s="26" t="s">
        <v>818</v>
      </c>
      <c r="B344" s="26" t="s">
        <v>819</v>
      </c>
      <c r="C344" s="26" t="s">
        <v>3434</v>
      </c>
      <c r="D344" s="26" t="s">
        <v>3435</v>
      </c>
      <c r="E344" s="26" t="s">
        <v>3436</v>
      </c>
      <c r="F344" s="27">
        <v>2.6240892677956878E-4</v>
      </c>
      <c r="G344" s="27">
        <v>2.2738031541632116E-4</v>
      </c>
      <c r="H344" s="27">
        <v>2.2628814365514968E-4</v>
      </c>
      <c r="I344" s="27">
        <v>2.3388509896885284E-4</v>
      </c>
      <c r="J344" s="27">
        <v>2.6808497315236618E-4</v>
      </c>
      <c r="K344" s="27">
        <v>2.2046572053576125E-4</v>
      </c>
      <c r="L344" s="27">
        <v>3.0133633841704946E-4</v>
      </c>
      <c r="M344" s="27">
        <v>2.307806669250249E-4</v>
      </c>
      <c r="N344" s="27">
        <v>2.411907430366353E-4</v>
      </c>
      <c r="O344" s="27">
        <v>2.916059663681119E-4</v>
      </c>
      <c r="P344" s="28">
        <f t="shared" si="51"/>
        <v>0.84016090169431978</v>
      </c>
      <c r="Q344" s="28">
        <f t="shared" si="51"/>
        <v>1.3252525306129459</v>
      </c>
      <c r="R344" s="28">
        <f t="shared" si="51"/>
        <v>1.0198531093910141</v>
      </c>
      <c r="S344" s="28">
        <f t="shared" si="51"/>
        <v>1.0312360389780768</v>
      </c>
      <c r="T344" s="28">
        <f t="shared" si="51"/>
        <v>1.0877370817885326</v>
      </c>
      <c r="U344" s="28">
        <f t="shared" si="52"/>
        <v>1.0608479324929778</v>
      </c>
      <c r="V344" s="28">
        <f t="shared" si="56"/>
        <v>0.17456590673600028</v>
      </c>
      <c r="W344" s="27">
        <f t="shared" si="53"/>
        <v>0.50999460056097956</v>
      </c>
      <c r="X344" s="27">
        <f t="shared" si="54"/>
        <v>2.5653134313820044E-2</v>
      </c>
      <c r="Y344" s="27">
        <f t="shared" si="55"/>
        <v>0.29243442186085811</v>
      </c>
    </row>
    <row r="345" spans="1:25" ht="11.25" customHeight="1" x14ac:dyDescent="0.2">
      <c r="A345" s="26" t="s">
        <v>296</v>
      </c>
      <c r="B345" s="26" t="s">
        <v>297</v>
      </c>
      <c r="C345" s="26" t="s">
        <v>1892</v>
      </c>
      <c r="D345" s="26" t="s">
        <v>1894</v>
      </c>
      <c r="E345" s="26" t="s">
        <v>1895</v>
      </c>
      <c r="F345" s="27">
        <v>6.1215385941828515E-3</v>
      </c>
      <c r="G345" s="27">
        <v>6.021242063557722E-3</v>
      </c>
      <c r="H345" s="27">
        <v>5.4942204536004144E-3</v>
      </c>
      <c r="I345" s="27">
        <v>5.0293148419204821E-3</v>
      </c>
      <c r="J345" s="27">
        <v>5.8269322663699712E-3</v>
      </c>
      <c r="K345" s="27">
        <v>5.7167989205991867E-3</v>
      </c>
      <c r="L345" s="27">
        <v>6.1831315781130476E-3</v>
      </c>
      <c r="M345" s="27">
        <v>6.1677125517261705E-3</v>
      </c>
      <c r="N345" s="27">
        <v>6.0904575871160794E-3</v>
      </c>
      <c r="O345" s="27">
        <v>5.8852583667398225E-3</v>
      </c>
      <c r="P345" s="28">
        <f t="shared" si="51"/>
        <v>0.93388268858285417</v>
      </c>
      <c r="Q345" s="28">
        <f t="shared" si="51"/>
        <v>1.0268863986610217</v>
      </c>
      <c r="R345" s="28">
        <f t="shared" si="51"/>
        <v>1.1225819210957235</v>
      </c>
      <c r="S345" s="28">
        <f t="shared" si="51"/>
        <v>1.2109915124721824</v>
      </c>
      <c r="T345" s="28">
        <f t="shared" si="51"/>
        <v>1.0100097440134115</v>
      </c>
      <c r="U345" s="28">
        <f t="shared" si="52"/>
        <v>1.0608704529650386</v>
      </c>
      <c r="V345" s="28">
        <f t="shared" si="56"/>
        <v>0.10748518243364714</v>
      </c>
      <c r="W345" s="27">
        <f t="shared" si="53"/>
        <v>0.28962887158084011</v>
      </c>
      <c r="X345" s="27">
        <f t="shared" si="54"/>
        <v>2.5662353743517444E-2</v>
      </c>
      <c r="Y345" s="27">
        <f t="shared" si="55"/>
        <v>0.53815814778131355</v>
      </c>
    </row>
    <row r="346" spans="1:25" ht="11.25" customHeight="1" x14ac:dyDescent="0.2">
      <c r="A346" s="26" t="s">
        <v>98</v>
      </c>
      <c r="B346" s="26" t="s">
        <v>99</v>
      </c>
      <c r="C346" s="26" t="s">
        <v>1151</v>
      </c>
      <c r="D346" s="26" t="s">
        <v>1153</v>
      </c>
      <c r="E346" s="26" t="s">
        <v>1154</v>
      </c>
      <c r="F346" s="27">
        <v>1.8135014447071184E-2</v>
      </c>
      <c r="G346" s="27">
        <v>1.6453038327744522E-2</v>
      </c>
      <c r="H346" s="27">
        <v>1.4606429299323721E-2</v>
      </c>
      <c r="I346" s="27">
        <v>1.575090005143151E-2</v>
      </c>
      <c r="J346" s="27">
        <v>1.7700608656209454E-2</v>
      </c>
      <c r="K346" s="27">
        <v>1.6415549652221525E-2</v>
      </c>
      <c r="L346" s="27">
        <v>1.7790583094126216E-2</v>
      </c>
      <c r="M346" s="27">
        <v>1.7376063012572218E-2</v>
      </c>
      <c r="N346" s="27">
        <v>1.7672956629440358E-2</v>
      </c>
      <c r="O346" s="27">
        <v>1.7810891536520043E-2</v>
      </c>
      <c r="P346" s="28">
        <f t="shared" si="51"/>
        <v>0.9051853639340578</v>
      </c>
      <c r="Q346" s="28">
        <f t="shared" si="51"/>
        <v>1.0812946970485209</v>
      </c>
      <c r="R346" s="28">
        <f t="shared" si="51"/>
        <v>1.1896174387655942</v>
      </c>
      <c r="S346" s="28">
        <f t="shared" si="51"/>
        <v>1.122028364838374</v>
      </c>
      <c r="T346" s="28">
        <f t="shared" si="51"/>
        <v>1.0062304569550438</v>
      </c>
      <c r="U346" s="28">
        <f t="shared" si="52"/>
        <v>1.0608712643083182</v>
      </c>
      <c r="V346" s="28">
        <f t="shared" si="56"/>
        <v>0.10949497978341527</v>
      </c>
      <c r="W346" s="27">
        <f t="shared" si="53"/>
        <v>0.32121858468239217</v>
      </c>
      <c r="X346" s="27">
        <f t="shared" si="54"/>
        <v>2.5662685887535185E-2</v>
      </c>
      <c r="Y346" s="27">
        <f t="shared" si="55"/>
        <v>0.4931993357734355</v>
      </c>
    </row>
    <row r="347" spans="1:25" ht="11.25" customHeight="1" x14ac:dyDescent="0.2">
      <c r="A347" s="26" t="s">
        <v>350</v>
      </c>
      <c r="B347" s="26" t="s">
        <v>351</v>
      </c>
      <c r="C347" s="26" t="s">
        <v>2050</v>
      </c>
      <c r="D347" s="26" t="s">
        <v>2052</v>
      </c>
      <c r="E347" s="26" t="s">
        <v>2053</v>
      </c>
      <c r="F347" s="27">
        <v>1.5162131061460896E-4</v>
      </c>
      <c r="G347" s="27">
        <v>1.7608678314715248E-4</v>
      </c>
      <c r="H347" s="27">
        <v>1.4360487860435865E-4</v>
      </c>
      <c r="I347" s="27">
        <v>1.0498909699557458E-4</v>
      </c>
      <c r="J347" s="27">
        <v>1.3979633264830338E-4</v>
      </c>
      <c r="K347" s="27">
        <v>1.3959398333113291E-4</v>
      </c>
      <c r="L347" s="27">
        <v>1.2131648872268705E-4</v>
      </c>
      <c r="M347" s="27">
        <v>1.6000792083409215E-4</v>
      </c>
      <c r="N347" s="27">
        <v>1.356482774914591E-4</v>
      </c>
      <c r="O347" s="27">
        <v>1.8037858888970965E-4</v>
      </c>
      <c r="P347" s="28">
        <f t="shared" si="51"/>
        <v>0.9206752188414522</v>
      </c>
      <c r="Q347" s="28">
        <f t="shared" si="51"/>
        <v>0.68895851553665499</v>
      </c>
      <c r="R347" s="28">
        <f t="shared" si="51"/>
        <v>1.1142234329999681</v>
      </c>
      <c r="S347" s="28">
        <f t="shared" si="51"/>
        <v>1.2920225182732721</v>
      </c>
      <c r="T347" s="28">
        <f t="shared" si="51"/>
        <v>1.2902955712257649</v>
      </c>
      <c r="U347" s="28">
        <f t="shared" si="52"/>
        <v>1.0612350513754225</v>
      </c>
      <c r="V347" s="28">
        <f t="shared" si="56"/>
        <v>0.25830516394204878</v>
      </c>
      <c r="W347" s="27">
        <f t="shared" si="53"/>
        <v>0.82033873190768913</v>
      </c>
      <c r="X347" s="27">
        <f t="shared" si="54"/>
        <v>2.5811585795340125E-2</v>
      </c>
      <c r="Y347" s="27">
        <f t="shared" si="55"/>
        <v>8.6006782955090538E-2</v>
      </c>
    </row>
    <row r="348" spans="1:25" ht="11.25" customHeight="1" x14ac:dyDescent="0.2">
      <c r="A348" s="26" t="s">
        <v>350</v>
      </c>
      <c r="B348" s="26" t="s">
        <v>351</v>
      </c>
      <c r="C348" s="26" t="s">
        <v>2066</v>
      </c>
      <c r="D348" s="26" t="s">
        <v>2067</v>
      </c>
      <c r="E348" s="26" t="s">
        <v>2068</v>
      </c>
      <c r="F348" s="27">
        <v>3.4449957785435098E-3</v>
      </c>
      <c r="G348" s="27">
        <v>3.5509518556625323E-3</v>
      </c>
      <c r="H348" s="27">
        <v>3.3532564469512024E-3</v>
      </c>
      <c r="I348" s="27">
        <v>3.030332785224786E-3</v>
      </c>
      <c r="J348" s="27">
        <v>3.4128721449528921E-3</v>
      </c>
      <c r="K348" s="27">
        <v>3.5369415294623195E-3</v>
      </c>
      <c r="L348" s="27">
        <v>3.3834696043113046E-3</v>
      </c>
      <c r="M348" s="27">
        <v>3.7005146774116556E-3</v>
      </c>
      <c r="N348" s="27">
        <v>3.6696901559775522E-3</v>
      </c>
      <c r="O348" s="27">
        <v>3.4572562870527684E-3</v>
      </c>
      <c r="P348" s="28">
        <f t="shared" si="51"/>
        <v>1.0266896556133613</v>
      </c>
      <c r="Q348" s="28">
        <f t="shared" si="51"/>
        <v>0.95283454742306584</v>
      </c>
      <c r="R348" s="28">
        <f t="shared" si="51"/>
        <v>1.1035585067691982</v>
      </c>
      <c r="S348" s="28">
        <f t="shared" si="51"/>
        <v>1.2109858606520469</v>
      </c>
      <c r="T348" s="28">
        <f t="shared" si="51"/>
        <v>1.0130049237752763</v>
      </c>
      <c r="U348" s="28">
        <f t="shared" si="52"/>
        <v>1.0614146988465898</v>
      </c>
      <c r="V348" s="28">
        <f t="shared" si="56"/>
        <v>9.9356199131221928E-2</v>
      </c>
      <c r="W348" s="27">
        <f t="shared" si="53"/>
        <v>0.24059857768430551</v>
      </c>
      <c r="X348" s="27">
        <f t="shared" si="54"/>
        <v>2.5885097598777263E-2</v>
      </c>
      <c r="Y348" s="27">
        <f t="shared" si="55"/>
        <v>0.61870694435146678</v>
      </c>
    </row>
    <row r="349" spans="1:25" ht="11.25" customHeight="1" x14ac:dyDescent="0.2">
      <c r="A349" s="26" t="s">
        <v>308</v>
      </c>
      <c r="B349" s="26" t="s">
        <v>309</v>
      </c>
      <c r="C349" s="26" t="s">
        <v>1926</v>
      </c>
      <c r="D349" s="26" t="s">
        <v>1930</v>
      </c>
      <c r="E349" s="26" t="s">
        <v>1928</v>
      </c>
      <c r="F349" s="27">
        <v>5.4088338974839518E-3</v>
      </c>
      <c r="G349" s="27">
        <v>5.6843004090710511E-3</v>
      </c>
      <c r="H349" s="27">
        <v>4.9148687544768484E-3</v>
      </c>
      <c r="I349" s="27">
        <v>4.9262750856727501E-3</v>
      </c>
      <c r="J349" s="27">
        <v>4.9723790134631636E-3</v>
      </c>
      <c r="K349" s="27">
        <v>5.1294718083623276E-3</v>
      </c>
      <c r="L349" s="27">
        <v>5.7289674409505892E-3</v>
      </c>
      <c r="M349" s="27">
        <v>5.8831876726850802E-3</v>
      </c>
      <c r="N349" s="27">
        <v>5.1761872969671354E-3</v>
      </c>
      <c r="O349" s="27">
        <v>5.5087850784899476E-3</v>
      </c>
      <c r="P349" s="28">
        <f t="shared" si="51"/>
        <v>0.94835077312106475</v>
      </c>
      <c r="Q349" s="28">
        <f t="shared" si="51"/>
        <v>1.0078579646860779</v>
      </c>
      <c r="R349" s="28">
        <f t="shared" si="51"/>
        <v>1.197018265711818</v>
      </c>
      <c r="S349" s="28">
        <f t="shared" si="51"/>
        <v>1.050730462052599</v>
      </c>
      <c r="T349" s="28">
        <f t="shared" si="51"/>
        <v>1.1078771476539533</v>
      </c>
      <c r="U349" s="28">
        <f t="shared" si="52"/>
        <v>1.0623669226451025</v>
      </c>
      <c r="V349" s="28">
        <f t="shared" si="56"/>
        <v>9.5273921976601075E-2</v>
      </c>
      <c r="W349" s="27">
        <f t="shared" si="53"/>
        <v>0.2263701603124843</v>
      </c>
      <c r="X349" s="27">
        <f t="shared" si="54"/>
        <v>2.6274540246512459E-2</v>
      </c>
      <c r="Y349" s="27">
        <f t="shared" si="55"/>
        <v>0.64518082159031065</v>
      </c>
    </row>
    <row r="350" spans="1:25" ht="11.25" customHeight="1" x14ac:dyDescent="0.2">
      <c r="A350" s="26" t="s">
        <v>356</v>
      </c>
      <c r="B350" s="26" t="s">
        <v>357</v>
      </c>
      <c r="C350" s="26" t="s">
        <v>2080</v>
      </c>
      <c r="D350" s="26" t="s">
        <v>2082</v>
      </c>
      <c r="E350" s="26" t="s">
        <v>2083</v>
      </c>
      <c r="F350" s="27">
        <v>6.7740507183395118E-4</v>
      </c>
      <c r="G350" s="27">
        <v>6.8479105645159256E-4</v>
      </c>
      <c r="H350" s="27">
        <v>5.7249947398552603E-4</v>
      </c>
      <c r="I350" s="27">
        <v>6.0869902145695306E-4</v>
      </c>
      <c r="J350" s="27">
        <v>8.1600645676247841E-4</v>
      </c>
      <c r="K350" s="27">
        <v>6.7116898311370176E-4</v>
      </c>
      <c r="L350" s="27">
        <v>6.9021128208414438E-4</v>
      </c>
      <c r="M350" s="27">
        <v>6.906876730694134E-4</v>
      </c>
      <c r="N350" s="27">
        <v>8.74421366317688E-4</v>
      </c>
      <c r="O350" s="27">
        <v>5.4951534448654962E-4</v>
      </c>
      <c r="P350" s="28">
        <f t="shared" si="51"/>
        <v>0.99079415112236113</v>
      </c>
      <c r="Q350" s="28">
        <f t="shared" si="51"/>
        <v>1.007915152485545</v>
      </c>
      <c r="R350" s="28">
        <f t="shared" si="51"/>
        <v>1.2064424588220239</v>
      </c>
      <c r="S350" s="28">
        <f t="shared" si="51"/>
        <v>1.4365414359049149</v>
      </c>
      <c r="T350" s="28">
        <f t="shared" si="51"/>
        <v>0.67342033869041007</v>
      </c>
      <c r="U350" s="28">
        <f t="shared" si="52"/>
        <v>1.0630227074050511</v>
      </c>
      <c r="V350" s="28">
        <f t="shared" si="56"/>
        <v>0.28289984018049946</v>
      </c>
      <c r="W350" s="27">
        <f t="shared" si="53"/>
        <v>0.80289861834095488</v>
      </c>
      <c r="X350" s="27">
        <f t="shared" si="54"/>
        <v>2.6542541659122322E-2</v>
      </c>
      <c r="Y350" s="27">
        <f t="shared" si="55"/>
        <v>9.5339289434600613E-2</v>
      </c>
    </row>
    <row r="351" spans="1:25" ht="11.25" customHeight="1" x14ac:dyDescent="0.2">
      <c r="A351" s="26" t="s">
        <v>584</v>
      </c>
      <c r="B351" s="26" t="s">
        <v>585</v>
      </c>
      <c r="C351" s="26" t="s">
        <v>2776</v>
      </c>
      <c r="D351" s="26" t="s">
        <v>2778</v>
      </c>
      <c r="E351" s="26" t="s">
        <v>2779</v>
      </c>
      <c r="F351" s="27">
        <v>1.1940140798562957E-2</v>
      </c>
      <c r="G351" s="27">
        <v>1.0929466051417272E-2</v>
      </c>
      <c r="H351" s="27">
        <v>1.0767492037398541E-2</v>
      </c>
      <c r="I351" s="27">
        <v>8.5873888880911003E-3</v>
      </c>
      <c r="J351" s="27">
        <v>1.4729857277693562E-2</v>
      </c>
      <c r="K351" s="27">
        <v>1.1285868651698882E-2</v>
      </c>
      <c r="L351" s="27">
        <v>1.0277502993700213E-2</v>
      </c>
      <c r="M351" s="27">
        <v>1.0956125413202445E-2</v>
      </c>
      <c r="N351" s="27">
        <v>1.4382536054850658E-2</v>
      </c>
      <c r="O351" s="27">
        <v>1.0906793935991017E-2</v>
      </c>
      <c r="P351" s="28">
        <f t="shared" si="51"/>
        <v>0.94520398394775884</v>
      </c>
      <c r="Q351" s="28">
        <f t="shared" si="51"/>
        <v>0.94034813277703388</v>
      </c>
      <c r="R351" s="28">
        <f t="shared" si="51"/>
        <v>1.01751878479675</v>
      </c>
      <c r="S351" s="28">
        <f t="shared" si="51"/>
        <v>1.6748439184809956</v>
      </c>
      <c r="T351" s="28">
        <f t="shared" si="51"/>
        <v>0.74045482793020179</v>
      </c>
      <c r="U351" s="28">
        <f t="shared" si="52"/>
        <v>1.0636739295865478</v>
      </c>
      <c r="V351" s="28">
        <f t="shared" si="56"/>
        <v>0.35685221751087082</v>
      </c>
      <c r="W351" s="27">
        <f t="shared" si="53"/>
        <v>0.91826849075769901</v>
      </c>
      <c r="X351" s="27">
        <f t="shared" si="54"/>
        <v>2.6808514909690714E-2</v>
      </c>
      <c r="Y351" s="27">
        <f t="shared" si="55"/>
        <v>3.7030317702862761E-2</v>
      </c>
    </row>
    <row r="352" spans="1:25" ht="11.25" customHeight="1" x14ac:dyDescent="0.2">
      <c r="A352" s="26" t="s">
        <v>286</v>
      </c>
      <c r="B352" s="26" t="s">
        <v>287</v>
      </c>
      <c r="C352" s="26" t="s">
        <v>1869</v>
      </c>
      <c r="D352" s="26" t="s">
        <v>1871</v>
      </c>
      <c r="E352" s="26" t="s">
        <v>1872</v>
      </c>
      <c r="F352" s="27">
        <v>7.6537857836908585E-2</v>
      </c>
      <c r="G352" s="27">
        <v>7.5191931356314926E-2</v>
      </c>
      <c r="H352" s="27">
        <v>7.1457671311007914E-2</v>
      </c>
      <c r="I352" s="27">
        <v>7.5995174909529548E-2</v>
      </c>
      <c r="J352" s="27">
        <v>8.3073032872229668E-2</v>
      </c>
      <c r="K352" s="27">
        <v>7.2809667673716022E-2</v>
      </c>
      <c r="L352" s="27">
        <v>7.6543557936284187E-2</v>
      </c>
      <c r="M352" s="27">
        <v>9.5172968624296056E-2</v>
      </c>
      <c r="N352" s="27">
        <v>7.9511374442250024E-2</v>
      </c>
      <c r="O352" s="27">
        <v>8.0875958573800297E-2</v>
      </c>
      <c r="P352" s="28">
        <f t="shared" si="51"/>
        <v>0.95128959356117837</v>
      </c>
      <c r="Q352" s="28">
        <f t="shared" si="51"/>
        <v>1.0179756864278995</v>
      </c>
      <c r="R352" s="28">
        <f t="shared" si="51"/>
        <v>1.3318789554458212</v>
      </c>
      <c r="S352" s="28">
        <f t="shared" si="51"/>
        <v>1.0462687208353219</v>
      </c>
      <c r="T352" s="28">
        <f t="shared" si="51"/>
        <v>0.97355249685167289</v>
      </c>
      <c r="U352" s="28">
        <f t="shared" si="52"/>
        <v>1.0641930906243786</v>
      </c>
      <c r="V352" s="28">
        <f t="shared" si="56"/>
        <v>0.15417195805071821</v>
      </c>
      <c r="W352" s="27">
        <f t="shared" si="53"/>
        <v>0.41287353895509699</v>
      </c>
      <c r="X352" s="27">
        <f t="shared" si="54"/>
        <v>2.702043489931541E-2</v>
      </c>
      <c r="Y352" s="27">
        <f t="shared" si="55"/>
        <v>0.38418295014548703</v>
      </c>
    </row>
    <row r="353" spans="1:25" ht="11.25" customHeight="1" x14ac:dyDescent="0.2">
      <c r="A353" s="26" t="s">
        <v>114</v>
      </c>
      <c r="B353" s="26" t="s">
        <v>115</v>
      </c>
      <c r="C353" s="26" t="s">
        <v>1203</v>
      </c>
      <c r="D353" s="26" t="s">
        <v>1205</v>
      </c>
      <c r="E353" s="26" t="s">
        <v>1206</v>
      </c>
      <c r="F353" s="27">
        <v>5.1436203970970538E-3</v>
      </c>
      <c r="G353" s="27">
        <v>5.1390438859233029E-3</v>
      </c>
      <c r="H353" s="27">
        <v>5.0652567752430952E-3</v>
      </c>
      <c r="I353" s="27">
        <v>5.0534253833099804E-3</v>
      </c>
      <c r="J353" s="27">
        <v>4.8420274437989035E-3</v>
      </c>
      <c r="K353" s="27">
        <v>5.1120900532652782E-3</v>
      </c>
      <c r="L353" s="27">
        <v>5.5057659380877491E-3</v>
      </c>
      <c r="M353" s="27">
        <v>5.2166594091292992E-3</v>
      </c>
      <c r="N353" s="27">
        <v>5.2296121897834396E-3</v>
      </c>
      <c r="O353" s="27">
        <v>5.7671588820584312E-3</v>
      </c>
      <c r="P353" s="28">
        <f t="shared" si="51"/>
        <v>0.99387000956571936</v>
      </c>
      <c r="Q353" s="28">
        <f t="shared" si="51"/>
        <v>1.0713599767398287</v>
      </c>
      <c r="R353" s="28">
        <f t="shared" si="51"/>
        <v>1.0298904163410232</v>
      </c>
      <c r="S353" s="28">
        <f t="shared" si="51"/>
        <v>1.0348648279353949</v>
      </c>
      <c r="T353" s="28">
        <f t="shared" si="51"/>
        <v>1.1910628241986374</v>
      </c>
      <c r="U353" s="28">
        <f t="shared" si="52"/>
        <v>1.0642096109561205</v>
      </c>
      <c r="V353" s="28">
        <f t="shared" si="56"/>
        <v>7.6041844359068522E-2</v>
      </c>
      <c r="W353" s="27">
        <f t="shared" si="53"/>
        <v>0.12568158882664854</v>
      </c>
      <c r="X353" s="27">
        <f t="shared" si="54"/>
        <v>2.702717675217018E-2</v>
      </c>
      <c r="Y353" s="27">
        <f t="shared" si="55"/>
        <v>0.90072833772075145</v>
      </c>
    </row>
    <row r="354" spans="1:25" ht="11.25" customHeight="1" x14ac:dyDescent="0.2">
      <c r="A354" s="26" t="s">
        <v>346</v>
      </c>
      <c r="B354" s="26" t="s">
        <v>347</v>
      </c>
      <c r="C354" s="26" t="s">
        <v>2032</v>
      </c>
      <c r="D354" s="26" t="s">
        <v>2034</v>
      </c>
      <c r="E354" s="26" t="s">
        <v>2035</v>
      </c>
      <c r="F354" s="27">
        <v>7.4485116353073533E-4</v>
      </c>
      <c r="G354" s="27">
        <v>6.6811000981022292E-4</v>
      </c>
      <c r="H354" s="27">
        <v>6.6793814687240527E-4</v>
      </c>
      <c r="I354" s="27">
        <v>5.9571922111973253E-4</v>
      </c>
      <c r="J354" s="27">
        <v>6.4763531534803482E-4</v>
      </c>
      <c r="K354" s="27">
        <v>6.5636549106172341E-4</v>
      </c>
      <c r="L354" s="27">
        <v>7.634026588003714E-4</v>
      </c>
      <c r="M354" s="27">
        <v>5.9632971018955749E-4</v>
      </c>
      <c r="N354" s="27">
        <v>7.6519475033846656E-4</v>
      </c>
      <c r="O354" s="27">
        <v>7.2623665521312107E-4</v>
      </c>
      <c r="P354" s="28">
        <f t="shared" si="51"/>
        <v>0.88120355206324297</v>
      </c>
      <c r="Q354" s="28">
        <f t="shared" si="51"/>
        <v>1.142630177053052</v>
      </c>
      <c r="R354" s="28">
        <f t="shared" si="51"/>
        <v>0.89279181460416424</v>
      </c>
      <c r="S354" s="28">
        <f t="shared" si="51"/>
        <v>1.2844889391015157</v>
      </c>
      <c r="T354" s="28">
        <f t="shared" si="51"/>
        <v>1.1213666673239497</v>
      </c>
      <c r="U354" s="28">
        <f t="shared" si="52"/>
        <v>1.0644962300291849</v>
      </c>
      <c r="V354" s="28">
        <f t="shared" si="56"/>
        <v>0.1737919477658445</v>
      </c>
      <c r="W354" s="27">
        <f t="shared" si="53"/>
        <v>0.50502540618177383</v>
      </c>
      <c r="X354" s="27">
        <f t="shared" si="54"/>
        <v>2.714412769973247E-2</v>
      </c>
      <c r="Y354" s="27">
        <f t="shared" si="55"/>
        <v>0.29668677339221072</v>
      </c>
    </row>
    <row r="355" spans="1:25" ht="11.25" customHeight="1" x14ac:dyDescent="0.2">
      <c r="A355" s="26" t="s">
        <v>522</v>
      </c>
      <c r="B355" s="26" t="s">
        <v>523</v>
      </c>
      <c r="C355" s="26" t="s">
        <v>2584</v>
      </c>
      <c r="D355" s="26" t="s">
        <v>2586</v>
      </c>
      <c r="E355" s="26" t="s">
        <v>2587</v>
      </c>
      <c r="F355" s="27">
        <v>3.3693740224430037E-3</v>
      </c>
      <c r="G355" s="27">
        <v>2.8352107580497097E-3</v>
      </c>
      <c r="H355" s="27">
        <v>2.6854988112124628E-3</v>
      </c>
      <c r="I355" s="27">
        <v>2.9992039001676381E-3</v>
      </c>
      <c r="J355" s="27">
        <v>3.9843359236803261E-3</v>
      </c>
      <c r="K355" s="27">
        <v>3.2679212047002212E-3</v>
      </c>
      <c r="L355" s="27">
        <v>2.797505409189258E-3</v>
      </c>
      <c r="M355" s="27">
        <v>3.2851426524885922E-3</v>
      </c>
      <c r="N355" s="27">
        <v>3.682154335073655E-3</v>
      </c>
      <c r="O355" s="27">
        <v>3.6663110447917239E-3</v>
      </c>
      <c r="P355" s="28">
        <f t="shared" si="51"/>
        <v>0.96988971332151985</v>
      </c>
      <c r="Q355" s="28">
        <f t="shared" si="51"/>
        <v>0.98670104197601571</v>
      </c>
      <c r="R355" s="28">
        <f t="shared" si="51"/>
        <v>1.2232895575200047</v>
      </c>
      <c r="S355" s="28">
        <f t="shared" si="51"/>
        <v>1.2277105717513384</v>
      </c>
      <c r="T355" s="28">
        <f t="shared" si="51"/>
        <v>0.92018120836687811</v>
      </c>
      <c r="U355" s="28">
        <f t="shared" si="52"/>
        <v>1.0655544185871513</v>
      </c>
      <c r="V355" s="28">
        <f t="shared" si="56"/>
        <v>0.14805231604863459</v>
      </c>
      <c r="W355" s="27">
        <f t="shared" si="53"/>
        <v>0.45619512686958996</v>
      </c>
      <c r="X355" s="27">
        <f t="shared" si="54"/>
        <v>2.7575634330472446E-2</v>
      </c>
      <c r="Y355" s="27">
        <f t="shared" si="55"/>
        <v>0.34084935821971724</v>
      </c>
    </row>
    <row r="356" spans="1:25" ht="11.25" customHeight="1" x14ac:dyDescent="0.2">
      <c r="A356" s="26" t="s">
        <v>408</v>
      </c>
      <c r="B356" s="26" t="s">
        <v>409</v>
      </c>
      <c r="C356" s="26" t="s">
        <v>2242</v>
      </c>
      <c r="D356" s="26" t="s">
        <v>2244</v>
      </c>
      <c r="E356" s="26" t="s">
        <v>2245</v>
      </c>
      <c r="F356" s="27">
        <v>9.4616036727597312E-4</v>
      </c>
      <c r="G356" s="27">
        <v>8.6669667631902501E-4</v>
      </c>
      <c r="H356" s="27">
        <v>8.1402056075773987E-4</v>
      </c>
      <c r="I356" s="27">
        <v>5.9946781288313722E-4</v>
      </c>
      <c r="J356" s="27">
        <v>6.9593947435480611E-4</v>
      </c>
      <c r="K356" s="27">
        <v>8.2439175096005613E-4</v>
      </c>
      <c r="L356" s="27">
        <v>9.8356703764715349E-4</v>
      </c>
      <c r="M356" s="27">
        <v>6.6867268472082923E-4</v>
      </c>
      <c r="N356" s="27">
        <v>7.3363892335237698E-4</v>
      </c>
      <c r="O356" s="27">
        <v>8.8882171747704179E-4</v>
      </c>
      <c r="P356" s="28">
        <f t="shared" si="51"/>
        <v>0.87130234944579976</v>
      </c>
      <c r="Q356" s="28">
        <f t="shared" si="51"/>
        <v>1.1348457476778293</v>
      </c>
      <c r="R356" s="28">
        <f t="shared" si="51"/>
        <v>0.82144446584787489</v>
      </c>
      <c r="S356" s="28">
        <f t="shared" si="51"/>
        <v>1.2238170383559785</v>
      </c>
      <c r="T356" s="28">
        <f t="shared" si="51"/>
        <v>1.2771537615409063</v>
      </c>
      <c r="U356" s="28">
        <f t="shared" si="52"/>
        <v>1.0657126725736776</v>
      </c>
      <c r="V356" s="28">
        <f t="shared" si="56"/>
        <v>0.20733188202261219</v>
      </c>
      <c r="W356" s="27">
        <f t="shared" si="53"/>
        <v>0.64094004795308679</v>
      </c>
      <c r="X356" s="27">
        <f t="shared" si="54"/>
        <v>2.7640130079033428E-2</v>
      </c>
      <c r="Y356" s="27">
        <f t="shared" si="55"/>
        <v>0.1931825914809146</v>
      </c>
    </row>
    <row r="357" spans="1:25" ht="11.25" customHeight="1" x14ac:dyDescent="0.2">
      <c r="A357" s="26" t="s">
        <v>822</v>
      </c>
      <c r="B357" s="26" t="s">
        <v>823</v>
      </c>
      <c r="C357" s="26" t="s">
        <v>3445</v>
      </c>
      <c r="D357" s="26" t="s">
        <v>3447</v>
      </c>
      <c r="E357" s="26" t="s">
        <v>3448</v>
      </c>
      <c r="F357" s="27">
        <v>4.3868704088920872E-2</v>
      </c>
      <c r="G357" s="27">
        <v>4.752316649350722E-2</v>
      </c>
      <c r="H357" s="27">
        <v>3.7282030783249299E-2</v>
      </c>
      <c r="I357" s="27">
        <v>4.0142874538296056E-2</v>
      </c>
      <c r="J357" s="27">
        <v>4.102439643987988E-2</v>
      </c>
      <c r="K357" s="27">
        <v>4.3258461444045535E-2</v>
      </c>
      <c r="L357" s="27">
        <v>4.400787050184591E-2</v>
      </c>
      <c r="M357" s="27">
        <v>4.7057239716555094E-2</v>
      </c>
      <c r="N357" s="27">
        <v>4.3027969883827892E-2</v>
      </c>
      <c r="O357" s="27">
        <v>4.4423459444254694E-2</v>
      </c>
      <c r="P357" s="28">
        <f t="shared" si="51"/>
        <v>0.98608933959757761</v>
      </c>
      <c r="Q357" s="28">
        <f t="shared" si="51"/>
        <v>0.92602984499903684</v>
      </c>
      <c r="R357" s="28">
        <f t="shared" si="51"/>
        <v>1.2621962572301122</v>
      </c>
      <c r="S357" s="28">
        <f t="shared" si="51"/>
        <v>1.0718706714134154</v>
      </c>
      <c r="T357" s="28">
        <f t="shared" si="51"/>
        <v>1.0828546742754899</v>
      </c>
      <c r="U357" s="28">
        <f t="shared" si="52"/>
        <v>1.0658081575031264</v>
      </c>
      <c r="V357" s="28">
        <f t="shared" si="56"/>
        <v>0.12726811275620811</v>
      </c>
      <c r="W357" s="27">
        <f t="shared" si="53"/>
        <v>0.34524398588398097</v>
      </c>
      <c r="X357" s="27">
        <f t="shared" si="54"/>
        <v>2.7679039929133994E-2</v>
      </c>
      <c r="Y357" s="27">
        <f t="shared" si="55"/>
        <v>0.4618738780502723</v>
      </c>
    </row>
    <row r="358" spans="1:25" ht="11.25" customHeight="1" x14ac:dyDescent="0.2">
      <c r="A358" s="26" t="s">
        <v>138</v>
      </c>
      <c r="B358" s="26" t="s">
        <v>139</v>
      </c>
      <c r="C358" s="26" t="s">
        <v>1287</v>
      </c>
      <c r="D358" s="26" t="s">
        <v>1288</v>
      </c>
      <c r="E358" s="26" t="s">
        <v>1289</v>
      </c>
      <c r="F358" s="27">
        <v>1.7764286274756766E-4</v>
      </c>
      <c r="G358" s="27">
        <v>1.8205532308026738E-4</v>
      </c>
      <c r="H358" s="27">
        <v>1.5912897684194679E-4</v>
      </c>
      <c r="I358" s="27">
        <v>1.6197988663351696E-4</v>
      </c>
      <c r="J358" s="27">
        <v>1.6233804586167922E-4</v>
      </c>
      <c r="K358" s="27">
        <v>1.7307911430288942E-4</v>
      </c>
      <c r="L358" s="27">
        <v>1.678801450110231E-4</v>
      </c>
      <c r="M358" s="27">
        <v>1.9411538355825522E-4</v>
      </c>
      <c r="N358" s="27">
        <v>1.9318181041102936E-4</v>
      </c>
      <c r="O358" s="27">
        <v>1.6562809091127544E-4</v>
      </c>
      <c r="P358" s="28">
        <f t="shared" si="51"/>
        <v>0.97430941849229613</v>
      </c>
      <c r="Q358" s="28">
        <f t="shared" si="51"/>
        <v>0.92213807413368243</v>
      </c>
      <c r="R358" s="28">
        <f t="shared" si="51"/>
        <v>1.2198619472747463</v>
      </c>
      <c r="S358" s="28">
        <f t="shared" si="51"/>
        <v>1.1926283838443932</v>
      </c>
      <c r="T358" s="28">
        <f t="shared" si="51"/>
        <v>1.0202666296254392</v>
      </c>
      <c r="U358" s="28">
        <f t="shared" si="52"/>
        <v>1.0658408906741115</v>
      </c>
      <c r="V358" s="28">
        <f t="shared" si="56"/>
        <v>0.13313815892929967</v>
      </c>
      <c r="W358" s="27">
        <f t="shared" si="53"/>
        <v>0.35831444992254718</v>
      </c>
      <c r="X358" s="27">
        <f t="shared" si="54"/>
        <v>2.7692377805317022E-2</v>
      </c>
      <c r="Y358" s="27">
        <f t="shared" si="55"/>
        <v>0.44573567747417281</v>
      </c>
    </row>
    <row r="359" spans="1:25" ht="11.25" customHeight="1" x14ac:dyDescent="0.2">
      <c r="A359" s="26" t="s">
        <v>906</v>
      </c>
      <c r="B359" s="26" t="s">
        <v>907</v>
      </c>
      <c r="C359" s="26" t="s">
        <v>3699</v>
      </c>
      <c r="D359" s="26" t="s">
        <v>3701</v>
      </c>
      <c r="E359" s="26" t="s">
        <v>3702</v>
      </c>
      <c r="F359" s="27">
        <v>4.4598506927970407E-3</v>
      </c>
      <c r="G359" s="27">
        <v>4.6909558397316116E-3</v>
      </c>
      <c r="H359" s="27">
        <v>4.6183506239953469E-3</v>
      </c>
      <c r="I359" s="27">
        <v>4.4409468721519352E-3</v>
      </c>
      <c r="J359" s="27">
        <v>4.5020922789019814E-3</v>
      </c>
      <c r="K359" s="27">
        <v>6.1312337680365665E-3</v>
      </c>
      <c r="L359" s="27">
        <v>4.4358537300906485E-3</v>
      </c>
      <c r="M359" s="27">
        <v>4.8394073387056317E-3</v>
      </c>
      <c r="N359" s="27">
        <v>4.6429647071708239E-3</v>
      </c>
      <c r="O359" s="27">
        <v>4.1340958176213855E-3</v>
      </c>
      <c r="P359" s="28">
        <f t="shared" si="51"/>
        <v>1.3747621143324198</v>
      </c>
      <c r="Q359" s="28">
        <f t="shared" si="51"/>
        <v>0.94561830928351731</v>
      </c>
      <c r="R359" s="28">
        <f t="shared" si="51"/>
        <v>1.0478648618755255</v>
      </c>
      <c r="S359" s="28">
        <f t="shared" si="51"/>
        <v>1.0454898112575253</v>
      </c>
      <c r="T359" s="28">
        <f t="shared" si="51"/>
        <v>0.91826101321709319</v>
      </c>
      <c r="U359" s="28">
        <f t="shared" si="52"/>
        <v>1.0663992219932161</v>
      </c>
      <c r="V359" s="28">
        <f t="shared" si="56"/>
        <v>0.18193498640206091</v>
      </c>
      <c r="W359" s="27">
        <f t="shared" si="53"/>
        <v>0.46423825802295066</v>
      </c>
      <c r="X359" s="27">
        <f t="shared" si="54"/>
        <v>2.7919819560176036E-2</v>
      </c>
      <c r="Y359" s="27">
        <f t="shared" si="55"/>
        <v>0.3332590720584655</v>
      </c>
    </row>
    <row r="360" spans="1:25" ht="11.25" customHeight="1" x14ac:dyDescent="0.2">
      <c r="A360" s="26" t="s">
        <v>676</v>
      </c>
      <c r="B360" s="26" t="s">
        <v>677</v>
      </c>
      <c r="C360" s="26" t="s">
        <v>3076</v>
      </c>
      <c r="D360" s="26" t="s">
        <v>3078</v>
      </c>
      <c r="E360" s="26" t="s">
        <v>3079</v>
      </c>
      <c r="F360" s="27">
        <v>1.6687353848045085E-3</v>
      </c>
      <c r="G360" s="27">
        <v>1.628431593360432E-3</v>
      </c>
      <c r="H360" s="27">
        <v>1.7333124168111092E-3</v>
      </c>
      <c r="I360" s="27">
        <v>1.6289537457342608E-3</v>
      </c>
      <c r="J360" s="27">
        <v>1.7040469440534885E-3</v>
      </c>
      <c r="K360" s="27">
        <v>1.7525814327572164E-3</v>
      </c>
      <c r="L360" s="27">
        <v>1.901935189275309E-3</v>
      </c>
      <c r="M360" s="27">
        <v>1.9199229160687197E-3</v>
      </c>
      <c r="N360" s="27">
        <v>1.6826248948359442E-3</v>
      </c>
      <c r="O360" s="27">
        <v>1.6588822518293458E-3</v>
      </c>
      <c r="P360" s="28">
        <f t="shared" si="51"/>
        <v>1.0502452627997281</v>
      </c>
      <c r="Q360" s="28">
        <f t="shared" si="51"/>
        <v>1.1679552257706294</v>
      </c>
      <c r="R360" s="28">
        <f t="shared" si="51"/>
        <v>1.1076612025897388</v>
      </c>
      <c r="S360" s="28">
        <f t="shared" si="51"/>
        <v>1.032948233946011</v>
      </c>
      <c r="T360" s="28">
        <f t="shared" si="51"/>
        <v>0.97349562910707876</v>
      </c>
      <c r="U360" s="28">
        <f t="shared" si="52"/>
        <v>1.0664611108426372</v>
      </c>
      <c r="V360" s="28">
        <f t="shared" si="56"/>
        <v>7.4207732691663711E-2</v>
      </c>
      <c r="W360" s="27">
        <f t="shared" si="53"/>
        <v>0.11500890762614777</v>
      </c>
      <c r="X360" s="27">
        <f t="shared" si="54"/>
        <v>2.7945023260004524E-2</v>
      </c>
      <c r="Y360" s="27">
        <f t="shared" si="55"/>
        <v>0.93926852153276319</v>
      </c>
    </row>
    <row r="361" spans="1:25" ht="11.25" customHeight="1" x14ac:dyDescent="0.2">
      <c r="A361" s="26" t="s">
        <v>386</v>
      </c>
      <c r="B361" s="26" t="s">
        <v>387</v>
      </c>
      <c r="C361" s="26" t="s">
        <v>2168</v>
      </c>
      <c r="D361" s="26" t="s">
        <v>2170</v>
      </c>
      <c r="E361" s="26" t="s">
        <v>2171</v>
      </c>
      <c r="F361" s="27">
        <v>2.0031082714557068E-2</v>
      </c>
      <c r="G361" s="27">
        <v>2.2582137899120776E-2</v>
      </c>
      <c r="H361" s="27">
        <v>1.8109790605546121E-2</v>
      </c>
      <c r="I361" s="27">
        <v>2.3309379030772064E-2</v>
      </c>
      <c r="J361" s="27">
        <v>2.0839226779820842E-2</v>
      </c>
      <c r="K361" s="27">
        <v>2.4118575688475707E-2</v>
      </c>
      <c r="L361" s="27">
        <v>2.0520077834777994E-2</v>
      </c>
      <c r="M361" s="27">
        <v>2.3100616016427107E-2</v>
      </c>
      <c r="N361" s="27">
        <v>2.2018185059725442E-2</v>
      </c>
      <c r="O361" s="27">
        <v>2.0837108171770251E-2</v>
      </c>
      <c r="P361" s="28">
        <f t="shared" si="51"/>
        <v>1.2040575156203692</v>
      </c>
      <c r="Q361" s="28">
        <f t="shared" si="51"/>
        <v>0.9086862336261321</v>
      </c>
      <c r="R361" s="28">
        <f t="shared" si="51"/>
        <v>1.2755871406570845</v>
      </c>
      <c r="S361" s="28">
        <f t="shared" si="51"/>
        <v>0.94460624758205525</v>
      </c>
      <c r="T361" s="28">
        <f t="shared" si="51"/>
        <v>0.99989833557295693</v>
      </c>
      <c r="U361" s="28">
        <f t="shared" si="52"/>
        <v>1.0665670946117196</v>
      </c>
      <c r="V361" s="28">
        <f t="shared" si="56"/>
        <v>0.16343082131551451</v>
      </c>
      <c r="W361" s="27">
        <f t="shared" si="53"/>
        <v>0.46875279775727852</v>
      </c>
      <c r="X361" s="27">
        <f t="shared" si="54"/>
        <v>2.7988180838515668E-2</v>
      </c>
      <c r="Y361" s="27">
        <f t="shared" si="55"/>
        <v>0.32905612716412502</v>
      </c>
    </row>
    <row r="362" spans="1:25" ht="11.25" customHeight="1" x14ac:dyDescent="0.2">
      <c r="A362" s="26" t="s">
        <v>536</v>
      </c>
      <c r="B362" s="26" t="s">
        <v>537</v>
      </c>
      <c r="C362" s="26" t="s">
        <v>2630</v>
      </c>
      <c r="D362" s="26" t="s">
        <v>2632</v>
      </c>
      <c r="E362" s="26" t="s">
        <v>2633</v>
      </c>
      <c r="F362" s="27">
        <v>1.0111699595937091E-2</v>
      </c>
      <c r="G362" s="27">
        <v>1.0866017026035396E-2</v>
      </c>
      <c r="H362" s="27">
        <v>8.205155118306124E-3</v>
      </c>
      <c r="I362" s="27">
        <v>8.6440305743116213E-3</v>
      </c>
      <c r="J362" s="27">
        <v>8.6500546563894991E-3</v>
      </c>
      <c r="K362" s="27">
        <v>9.1911201126012084E-3</v>
      </c>
      <c r="L362" s="27">
        <v>1.0649222738744099E-2</v>
      </c>
      <c r="M362" s="27">
        <v>1.0590728046277514E-2</v>
      </c>
      <c r="N362" s="27">
        <v>9.1662762208023583E-3</v>
      </c>
      <c r="O362" s="27">
        <v>9.4759627316627418E-3</v>
      </c>
      <c r="P362" s="28">
        <f t="shared" si="51"/>
        <v>0.90895897622336663</v>
      </c>
      <c r="Q362" s="28">
        <f t="shared" si="51"/>
        <v>0.98004841270063814</v>
      </c>
      <c r="R362" s="28">
        <f t="shared" si="51"/>
        <v>1.2907407469541987</v>
      </c>
      <c r="S362" s="28">
        <f t="shared" si="51"/>
        <v>1.0604169133832948</v>
      </c>
      <c r="T362" s="28">
        <f t="shared" si="51"/>
        <v>1.0954800990376601</v>
      </c>
      <c r="U362" s="28">
        <f t="shared" si="52"/>
        <v>1.0671290296598319</v>
      </c>
      <c r="V362" s="28">
        <f t="shared" si="56"/>
        <v>0.14444015664384821</v>
      </c>
      <c r="W362" s="27">
        <f t="shared" si="53"/>
        <v>0.40353018200072055</v>
      </c>
      <c r="X362" s="27">
        <f t="shared" si="54"/>
        <v>2.8216934402295828E-2</v>
      </c>
      <c r="Y362" s="27">
        <f t="shared" si="55"/>
        <v>0.39412397671352828</v>
      </c>
    </row>
    <row r="363" spans="1:25" ht="11.25" customHeight="1" x14ac:dyDescent="0.2">
      <c r="A363" s="26" t="s">
        <v>308</v>
      </c>
      <c r="B363" s="26" t="s">
        <v>309</v>
      </c>
      <c r="C363" s="26" t="s">
        <v>1923</v>
      </c>
      <c r="D363" s="26" t="s">
        <v>1924</v>
      </c>
      <c r="E363" s="26" t="s">
        <v>1925</v>
      </c>
      <c r="F363" s="27">
        <v>5.7057301128938698E-2</v>
      </c>
      <c r="G363" s="27">
        <v>5.4772826561817388E-2</v>
      </c>
      <c r="H363" s="27">
        <v>4.8144998110788047E-2</v>
      </c>
      <c r="I363" s="27">
        <v>5.1823001349281431E-2</v>
      </c>
      <c r="J363" s="27">
        <v>5.0690599843024993E-2</v>
      </c>
      <c r="K363" s="27">
        <v>5.254791547963971E-2</v>
      </c>
      <c r="L363" s="27">
        <v>6.044409977485856E-2</v>
      </c>
      <c r="M363" s="27">
        <v>5.7835207305570166E-2</v>
      </c>
      <c r="N363" s="27">
        <v>5.6151945833353346E-2</v>
      </c>
      <c r="O363" s="27">
        <v>5.2523861034789857E-2</v>
      </c>
      <c r="P363" s="28">
        <f t="shared" ref="P363:T413" si="57">K363/F363</f>
        <v>0.92096742117001595</v>
      </c>
      <c r="Q363" s="28">
        <f t="shared" si="57"/>
        <v>1.1035417298875474</v>
      </c>
      <c r="R363" s="28">
        <f t="shared" si="57"/>
        <v>1.2012713589163231</v>
      </c>
      <c r="S363" s="28">
        <f t="shared" si="57"/>
        <v>1.0835332645999274</v>
      </c>
      <c r="T363" s="28">
        <f t="shared" si="57"/>
        <v>1.036165703255475</v>
      </c>
      <c r="U363" s="28">
        <f t="shared" si="52"/>
        <v>1.0690958955658578</v>
      </c>
      <c r="V363" s="28">
        <f t="shared" si="56"/>
        <v>0.10233736943449809</v>
      </c>
      <c r="W363" s="27">
        <f t="shared" si="53"/>
        <v>0.22143787463820017</v>
      </c>
      <c r="X363" s="27">
        <f t="shared" si="54"/>
        <v>2.9016662222076942E-2</v>
      </c>
      <c r="Y363" s="27">
        <f t="shared" si="55"/>
        <v>0.65474809556388602</v>
      </c>
    </row>
    <row r="364" spans="1:25" ht="11.25" customHeight="1" x14ac:dyDescent="0.2">
      <c r="A364" s="26" t="s">
        <v>132</v>
      </c>
      <c r="B364" s="26" t="s">
        <v>133</v>
      </c>
      <c r="C364" s="26" t="s">
        <v>1254</v>
      </c>
      <c r="D364" s="26" t="s">
        <v>1256</v>
      </c>
      <c r="E364" s="26" t="s">
        <v>1257</v>
      </c>
      <c r="F364" s="27">
        <v>9.7115887937968394E-4</v>
      </c>
      <c r="G364" s="27">
        <v>8.7913613774263032E-4</v>
      </c>
      <c r="H364" s="27">
        <v>7.8899079271109104E-4</v>
      </c>
      <c r="I364" s="27">
        <v>8.2151859512783366E-4</v>
      </c>
      <c r="J364" s="27">
        <v>8.4309871609110365E-4</v>
      </c>
      <c r="K364" s="27">
        <v>8.6237700812119827E-4</v>
      </c>
      <c r="L364" s="27">
        <v>9.5281575157205771E-4</v>
      </c>
      <c r="M364" s="27">
        <v>8.794511241965793E-4</v>
      </c>
      <c r="N364" s="27">
        <v>8.7089641693353058E-4</v>
      </c>
      <c r="O364" s="27">
        <v>1.0122401381282248E-3</v>
      </c>
      <c r="P364" s="28">
        <f t="shared" si="57"/>
        <v>0.88798756458060824</v>
      </c>
      <c r="Q364" s="28">
        <f t="shared" si="57"/>
        <v>1.0838091060829504</v>
      </c>
      <c r="R364" s="28">
        <f t="shared" si="57"/>
        <v>1.1146532156283508</v>
      </c>
      <c r="S364" s="28">
        <f t="shared" si="57"/>
        <v>1.0601055436828102</v>
      </c>
      <c r="T364" s="28">
        <f t="shared" si="57"/>
        <v>1.2006187636263035</v>
      </c>
      <c r="U364" s="28">
        <f t="shared" si="52"/>
        <v>1.0694348387202048</v>
      </c>
      <c r="V364" s="28">
        <f t="shared" si="56"/>
        <v>0.11453241065826789</v>
      </c>
      <c r="W364" s="27">
        <f t="shared" si="53"/>
        <v>0.29544327111662433</v>
      </c>
      <c r="X364" s="27">
        <f t="shared" si="54"/>
        <v>2.9154327901119433E-2</v>
      </c>
      <c r="Y364" s="27">
        <f t="shared" si="55"/>
        <v>0.52952589686792573</v>
      </c>
    </row>
    <row r="365" spans="1:25" ht="11.25" customHeight="1" x14ac:dyDescent="0.2">
      <c r="A365" s="26" t="s">
        <v>400</v>
      </c>
      <c r="B365" s="26" t="s">
        <v>401</v>
      </c>
      <c r="C365" s="26" t="s">
        <v>2226</v>
      </c>
      <c r="D365" s="26" t="s">
        <v>2228</v>
      </c>
      <c r="E365" s="26" t="s">
        <v>2229</v>
      </c>
      <c r="F365" s="27">
        <v>5.3918078693815555E-2</v>
      </c>
      <c r="G365" s="27">
        <v>6.8907563025210089E-2</v>
      </c>
      <c r="H365" s="27">
        <v>5.5426878534877461E-2</v>
      </c>
      <c r="I365" s="27">
        <v>4.0950083892617443E-2</v>
      </c>
      <c r="J365" s="27">
        <v>7.7062739560217877E-2</v>
      </c>
      <c r="K365" s="27">
        <v>6.7875831936188583E-2</v>
      </c>
      <c r="L365" s="27">
        <v>7.7985677985677987E-2</v>
      </c>
      <c r="M365" s="27">
        <v>5.7644991212653776E-2</v>
      </c>
      <c r="N365" s="27">
        <v>5.4414925236636331E-2</v>
      </c>
      <c r="O365" s="27">
        <v>4.5978710821998815E-2</v>
      </c>
      <c r="P365" s="28">
        <f t="shared" si="57"/>
        <v>1.2588696329784836</v>
      </c>
      <c r="Q365" s="28">
        <f t="shared" si="57"/>
        <v>1.1317433756458146</v>
      </c>
      <c r="R365" s="28">
        <f t="shared" si="57"/>
        <v>1.0400187190115815</v>
      </c>
      <c r="S365" s="28">
        <f t="shared" si="57"/>
        <v>1.3288110808106637</v>
      </c>
      <c r="T365" s="28">
        <f t="shared" si="57"/>
        <v>0.59663997262996893</v>
      </c>
      <c r="U365" s="28">
        <f t="shared" si="52"/>
        <v>1.0712165562153024</v>
      </c>
      <c r="V365" s="28">
        <f t="shared" si="56"/>
        <v>0.28784907109642049</v>
      </c>
      <c r="W365" s="27">
        <f t="shared" si="53"/>
        <v>0.86491609687175242</v>
      </c>
      <c r="X365" s="27">
        <f t="shared" si="54"/>
        <v>2.9877276305466782E-2</v>
      </c>
      <c r="Y365" s="27">
        <f t="shared" si="55"/>
        <v>6.3026020203350505E-2</v>
      </c>
    </row>
    <row r="366" spans="1:25" ht="11.25" customHeight="1" x14ac:dyDescent="0.2">
      <c r="A366" s="26" t="s">
        <v>282</v>
      </c>
      <c r="B366" s="26" t="s">
        <v>283</v>
      </c>
      <c r="C366" s="26" t="s">
        <v>1861</v>
      </c>
      <c r="D366" s="26" t="s">
        <v>1864</v>
      </c>
      <c r="E366" s="26" t="s">
        <v>1863</v>
      </c>
      <c r="F366" s="27">
        <v>5.7611318790517206E-4</v>
      </c>
      <c r="G366" s="27">
        <v>5.9957885003666099E-4</v>
      </c>
      <c r="H366" s="27">
        <v>5.2328559402753426E-4</v>
      </c>
      <c r="I366" s="27">
        <v>6.1332143576075995E-4</v>
      </c>
      <c r="J366" s="27">
        <v>6.5465644354509355E-4</v>
      </c>
      <c r="K366" s="27">
        <v>5.9633166753259742E-4</v>
      </c>
      <c r="L366" s="27">
        <v>7.0895827443550133E-4</v>
      </c>
      <c r="M366" s="27">
        <v>6.3843101508722819E-4</v>
      </c>
      <c r="N366" s="27">
        <v>5.8883877351561034E-4</v>
      </c>
      <c r="O366" s="27">
        <v>6.2897639164649784E-4</v>
      </c>
      <c r="P366" s="28">
        <f t="shared" si="57"/>
        <v>1.03509463079806</v>
      </c>
      <c r="Q366" s="28">
        <f t="shared" si="57"/>
        <v>1.182427089267996</v>
      </c>
      <c r="R366" s="28">
        <f t="shared" si="57"/>
        <v>1.2200431702571104</v>
      </c>
      <c r="S366" s="28">
        <f t="shared" si="57"/>
        <v>0.96008184156358167</v>
      </c>
      <c r="T366" s="28">
        <f t="shared" si="57"/>
        <v>0.96077323892279565</v>
      </c>
      <c r="U366" s="28">
        <f t="shared" si="52"/>
        <v>1.071683994161909</v>
      </c>
      <c r="V366" s="28">
        <f t="shared" si="56"/>
        <v>0.12285102344810132</v>
      </c>
      <c r="W366" s="27">
        <f t="shared" si="53"/>
        <v>0.27872302077001992</v>
      </c>
      <c r="X366" s="27">
        <f t="shared" si="54"/>
        <v>3.0066744476565516E-2</v>
      </c>
      <c r="Y366" s="27">
        <f t="shared" si="55"/>
        <v>0.55482715981019781</v>
      </c>
    </row>
    <row r="367" spans="1:25" ht="11.25" customHeight="1" x14ac:dyDescent="0.2">
      <c r="A367" s="26" t="s">
        <v>414</v>
      </c>
      <c r="B367" s="26" t="s">
        <v>415</v>
      </c>
      <c r="C367" s="26" t="s">
        <v>2277</v>
      </c>
      <c r="D367" s="26" t="s">
        <v>2279</v>
      </c>
      <c r="E367" s="26" t="s">
        <v>2280</v>
      </c>
      <c r="F367" s="27">
        <v>6.8389097420530306E-4</v>
      </c>
      <c r="G367" s="27">
        <v>7.6860283905986614E-4</v>
      </c>
      <c r="H367" s="27">
        <v>7.7721617995772337E-4</v>
      </c>
      <c r="I367" s="27">
        <v>8.035953450995564E-4</v>
      </c>
      <c r="J367" s="27">
        <v>1.0205622464866105E-3</v>
      </c>
      <c r="K367" s="27">
        <v>7.9273450842479924E-4</v>
      </c>
      <c r="L367" s="27">
        <v>9.2028781643834314E-4</v>
      </c>
      <c r="M367" s="27">
        <v>9.1281992027269056E-4</v>
      </c>
      <c r="N367" s="27">
        <v>7.2615344597743499E-4</v>
      </c>
      <c r="O367" s="27">
        <v>9.4358661088778963E-4</v>
      </c>
      <c r="P367" s="28">
        <f t="shared" si="57"/>
        <v>1.1591533421624329</v>
      </c>
      <c r="Q367" s="28">
        <f t="shared" si="57"/>
        <v>1.197351570499029</v>
      </c>
      <c r="R367" s="28">
        <f t="shared" si="57"/>
        <v>1.1744736455722569</v>
      </c>
      <c r="S367" s="28">
        <f t="shared" si="57"/>
        <v>0.90363072708873493</v>
      </c>
      <c r="T367" s="28">
        <f t="shared" si="57"/>
        <v>0.92457526636536158</v>
      </c>
      <c r="U367" s="28">
        <f t="shared" si="52"/>
        <v>1.0718369103375631</v>
      </c>
      <c r="V367" s="28">
        <f t="shared" si="56"/>
        <v>0.14482032011275633</v>
      </c>
      <c r="W367" s="27">
        <f t="shared" si="53"/>
        <v>0.40278335203706228</v>
      </c>
      <c r="X367" s="27">
        <f t="shared" si="54"/>
        <v>3.0128708557488268E-2</v>
      </c>
      <c r="Y367" s="27">
        <f t="shared" si="55"/>
        <v>0.3949284881379217</v>
      </c>
    </row>
    <row r="368" spans="1:25" ht="11.25" customHeight="1" x14ac:dyDescent="0.2">
      <c r="A368" s="26" t="s">
        <v>282</v>
      </c>
      <c r="B368" s="26" t="s">
        <v>283</v>
      </c>
      <c r="C368" s="26" t="s">
        <v>1861</v>
      </c>
      <c r="D368" s="26" t="s">
        <v>1860</v>
      </c>
      <c r="E368" s="26" t="s">
        <v>1863</v>
      </c>
      <c r="F368" s="27">
        <v>7.0979037524251172E-4</v>
      </c>
      <c r="G368" s="27">
        <v>6.1583249356175112E-4</v>
      </c>
      <c r="H368" s="27">
        <v>6.001489304005564E-4</v>
      </c>
      <c r="I368" s="27">
        <v>5.9507482874676415E-4</v>
      </c>
      <c r="J368" s="27">
        <v>7.0317225877967375E-4</v>
      </c>
      <c r="K368" s="27">
        <v>6.5227495770032605E-4</v>
      </c>
      <c r="L368" s="27">
        <v>7.295530130414622E-4</v>
      </c>
      <c r="M368" s="27">
        <v>6.7580846828402524E-4</v>
      </c>
      <c r="N368" s="27">
        <v>7.4242249485524886E-4</v>
      </c>
      <c r="O368" s="27">
        <v>6.2317937421196791E-4</v>
      </c>
      <c r="P368" s="28">
        <f t="shared" si="57"/>
        <v>0.91896844540539935</v>
      </c>
      <c r="Q368" s="28">
        <f t="shared" si="57"/>
        <v>1.1846614471769636</v>
      </c>
      <c r="R368" s="28">
        <f t="shared" si="57"/>
        <v>1.1260679375583849</v>
      </c>
      <c r="S368" s="28">
        <f t="shared" si="57"/>
        <v>1.2476119959884724</v>
      </c>
      <c r="T368" s="28">
        <f t="shared" si="57"/>
        <v>0.88623998804143644</v>
      </c>
      <c r="U368" s="28">
        <f t="shared" si="52"/>
        <v>1.0727099628341314</v>
      </c>
      <c r="V368" s="28">
        <f t="shared" si="56"/>
        <v>0.16153825800351268</v>
      </c>
      <c r="W368" s="27">
        <f t="shared" si="53"/>
        <v>0.43434493937302299</v>
      </c>
      <c r="X368" s="27">
        <f t="shared" si="54"/>
        <v>3.0482314167476449E-2</v>
      </c>
      <c r="Y368" s="27">
        <f t="shared" si="55"/>
        <v>0.36216523416060548</v>
      </c>
    </row>
    <row r="369" spans="1:25" ht="11.25" customHeight="1" x14ac:dyDescent="0.2">
      <c r="A369" s="26" t="s">
        <v>202</v>
      </c>
      <c r="B369" s="26" t="s">
        <v>203</v>
      </c>
      <c r="C369" s="26" t="s">
        <v>1476</v>
      </c>
      <c r="D369" s="26" t="s">
        <v>1478</v>
      </c>
      <c r="E369" s="26" t="s">
        <v>1479</v>
      </c>
      <c r="F369" s="27">
        <v>5.2205253188498653E-4</v>
      </c>
      <c r="G369" s="27">
        <v>5.1289876819518977E-4</v>
      </c>
      <c r="H369" s="27">
        <v>2.8599293584269072E-4</v>
      </c>
      <c r="I369" s="27">
        <v>4.1130326309608535E-4</v>
      </c>
      <c r="J369" s="27">
        <v>4.4604670707378404E-4</v>
      </c>
      <c r="K369" s="27">
        <v>4.0499298494293934E-4</v>
      </c>
      <c r="L369" s="27">
        <v>4.8694771433699282E-4</v>
      </c>
      <c r="M369" s="27">
        <v>4.6969554136545784E-4</v>
      </c>
      <c r="N369" s="27">
        <v>4.3332755563259154E-4</v>
      </c>
      <c r="O369" s="27">
        <v>4.2345186917178341E-4</v>
      </c>
      <c r="P369" s="28">
        <f t="shared" si="57"/>
        <v>0.7757705598718625</v>
      </c>
      <c r="Q369" s="28">
        <f t="shared" si="57"/>
        <v>0.94940316595121754</v>
      </c>
      <c r="R369" s="28">
        <f t="shared" si="57"/>
        <v>1.6423326680481787</v>
      </c>
      <c r="S369" s="28">
        <f t="shared" si="57"/>
        <v>1.0535475755060106</v>
      </c>
      <c r="T369" s="28">
        <f t="shared" si="57"/>
        <v>0.94934423336463947</v>
      </c>
      <c r="U369" s="28">
        <f t="shared" si="52"/>
        <v>1.0740796405483819</v>
      </c>
      <c r="V369" s="28">
        <f t="shared" si="56"/>
        <v>0.33295064262399698</v>
      </c>
      <c r="W369" s="27">
        <f t="shared" si="53"/>
        <v>0.878825865639007</v>
      </c>
      <c r="X369" s="27">
        <f t="shared" si="54"/>
        <v>3.1036484499827433E-2</v>
      </c>
      <c r="Y369" s="27">
        <f t="shared" si="55"/>
        <v>5.6097169390375186E-2</v>
      </c>
    </row>
    <row r="370" spans="1:25" ht="11.25" customHeight="1" x14ac:dyDescent="0.2">
      <c r="A370" s="26" t="s">
        <v>138</v>
      </c>
      <c r="B370" s="26" t="s">
        <v>139</v>
      </c>
      <c r="C370" s="26" t="s">
        <v>1297</v>
      </c>
      <c r="D370" s="26" t="s">
        <v>1299</v>
      </c>
      <c r="E370" s="26" t="s">
        <v>1300</v>
      </c>
      <c r="F370" s="27">
        <v>2.5290955435720055E-4</v>
      </c>
      <c r="G370" s="27">
        <v>2.4268382153143852E-4</v>
      </c>
      <c r="H370" s="27">
        <v>1.9082271496814366E-4</v>
      </c>
      <c r="I370" s="27">
        <v>1.9680556225972308E-4</v>
      </c>
      <c r="J370" s="27">
        <v>2.4485707333190908E-4</v>
      </c>
      <c r="K370" s="27">
        <v>2.0945777999433005E-4</v>
      </c>
      <c r="L370" s="27">
        <v>2.6923193534275533E-4</v>
      </c>
      <c r="M370" s="27">
        <v>2.3448451199736142E-4</v>
      </c>
      <c r="N370" s="27">
        <v>2.4959773734522378E-4</v>
      </c>
      <c r="O370" s="27">
        <v>2.2981502390318159E-4</v>
      </c>
      <c r="P370" s="28">
        <f t="shared" si="57"/>
        <v>0.82819243633041739</v>
      </c>
      <c r="Q370" s="28">
        <f t="shared" si="57"/>
        <v>1.1093938345118635</v>
      </c>
      <c r="R370" s="28">
        <f t="shared" si="57"/>
        <v>1.2288081743125117</v>
      </c>
      <c r="S370" s="28">
        <f t="shared" si="57"/>
        <v>1.2682453406262533</v>
      </c>
      <c r="T370" s="28">
        <f t="shared" si="57"/>
        <v>0.93856804206616617</v>
      </c>
      <c r="U370" s="28">
        <f t="shared" si="52"/>
        <v>1.0746415655694423</v>
      </c>
      <c r="V370" s="28">
        <f t="shared" si="56"/>
        <v>0.18822238327673907</v>
      </c>
      <c r="W370" s="27">
        <f t="shared" si="53"/>
        <v>0.51917343847783415</v>
      </c>
      <c r="X370" s="27">
        <f t="shared" si="54"/>
        <v>3.1263634435108441E-2</v>
      </c>
      <c r="Y370" s="27">
        <f t="shared" si="55"/>
        <v>0.2846875346545053</v>
      </c>
    </row>
    <row r="371" spans="1:25" ht="11.25" customHeight="1" x14ac:dyDescent="0.2">
      <c r="A371" s="26" t="s">
        <v>826</v>
      </c>
      <c r="B371" s="26" t="s">
        <v>827</v>
      </c>
      <c r="C371" s="26" t="s">
        <v>3453</v>
      </c>
      <c r="D371" s="26" t="s">
        <v>3455</v>
      </c>
      <c r="E371" s="26" t="s">
        <v>3456</v>
      </c>
      <c r="F371" s="27">
        <v>3.4331924844108962E-3</v>
      </c>
      <c r="G371" s="27">
        <v>3.4218323643836553E-3</v>
      </c>
      <c r="H371" s="27">
        <v>3.3137317674546609E-3</v>
      </c>
      <c r="I371" s="27">
        <v>3.0467910219326246E-3</v>
      </c>
      <c r="J371" s="27">
        <v>3.1326285792114992E-3</v>
      </c>
      <c r="K371" s="27">
        <v>3.4720564068710757E-3</v>
      </c>
      <c r="L371" s="27">
        <v>3.0692193549322596E-3</v>
      </c>
      <c r="M371" s="27">
        <v>3.2737417444773402E-3</v>
      </c>
      <c r="N371" s="27">
        <v>4.1149080333524124E-3</v>
      </c>
      <c r="O371" s="27">
        <v>3.532193941880177E-3</v>
      </c>
      <c r="P371" s="28">
        <f t="shared" si="57"/>
        <v>1.0113200534594693</v>
      </c>
      <c r="Q371" s="28">
        <f t="shared" si="57"/>
        <v>0.89695199182707219</v>
      </c>
      <c r="R371" s="28">
        <f t="shared" si="57"/>
        <v>0.98793202776094402</v>
      </c>
      <c r="S371" s="28">
        <f t="shared" si="57"/>
        <v>1.3505711431243044</v>
      </c>
      <c r="T371" s="28">
        <f t="shared" si="57"/>
        <v>1.1275495490656766</v>
      </c>
      <c r="U371" s="28">
        <f t="shared" si="52"/>
        <v>1.0748649530474932</v>
      </c>
      <c r="V371" s="28">
        <f t="shared" si="56"/>
        <v>0.17466960198974157</v>
      </c>
      <c r="W371" s="27">
        <f t="shared" si="53"/>
        <v>0.41089603816124953</v>
      </c>
      <c r="X371" s="27">
        <f t="shared" si="54"/>
        <v>3.1353902548792001E-2</v>
      </c>
      <c r="Y371" s="27">
        <f t="shared" si="55"/>
        <v>0.38626804616329902</v>
      </c>
    </row>
    <row r="372" spans="1:25" ht="11.25" customHeight="1" x14ac:dyDescent="0.2">
      <c r="A372" s="26" t="s">
        <v>69</v>
      </c>
      <c r="B372" s="26" t="s">
        <v>70</v>
      </c>
      <c r="C372" s="26" t="s">
        <v>1022</v>
      </c>
      <c r="D372" s="26" t="s">
        <v>1024</v>
      </c>
      <c r="E372" s="26" t="s">
        <v>1025</v>
      </c>
      <c r="F372" s="27">
        <v>4.7495097596326988E-2</v>
      </c>
      <c r="G372" s="27">
        <v>4.9329162831625688E-2</v>
      </c>
      <c r="H372" s="27">
        <v>4.1243990689647674E-2</v>
      </c>
      <c r="I372" s="27">
        <v>4.3766053538169376E-2</v>
      </c>
      <c r="J372" s="27">
        <v>4.4574190361955833E-2</v>
      </c>
      <c r="K372" s="27">
        <v>4.6717929817907275E-2</v>
      </c>
      <c r="L372" s="27">
        <v>4.8307960978908514E-2</v>
      </c>
      <c r="M372" s="27">
        <v>5.1048039388130059E-2</v>
      </c>
      <c r="N372" s="27">
        <v>4.8177920685959275E-2</v>
      </c>
      <c r="O372" s="27">
        <v>4.7949856574328251E-2</v>
      </c>
      <c r="P372" s="28">
        <f t="shared" si="57"/>
        <v>0.98363688427329787</v>
      </c>
      <c r="Q372" s="28">
        <f t="shared" si="57"/>
        <v>0.97929821237382797</v>
      </c>
      <c r="R372" s="28">
        <f t="shared" si="57"/>
        <v>1.237708537281365</v>
      </c>
      <c r="S372" s="28">
        <f t="shared" si="57"/>
        <v>1.1008056882246011</v>
      </c>
      <c r="T372" s="28">
        <f t="shared" si="57"/>
        <v>1.0757314083544982</v>
      </c>
      <c r="U372" s="28">
        <f t="shared" si="52"/>
        <v>1.0754361461015178</v>
      </c>
      <c r="V372" s="28">
        <f t="shared" si="56"/>
        <v>0.10564757044082231</v>
      </c>
      <c r="W372" s="27">
        <f t="shared" si="53"/>
        <v>0.18662180241570575</v>
      </c>
      <c r="X372" s="27">
        <f t="shared" si="54"/>
        <v>3.1584629303661044E-2</v>
      </c>
      <c r="Y372" s="27">
        <f t="shared" si="55"/>
        <v>0.72903762041955744</v>
      </c>
    </row>
    <row r="373" spans="1:25" ht="11.25" customHeight="1" x14ac:dyDescent="0.2">
      <c r="A373" s="26" t="s">
        <v>602</v>
      </c>
      <c r="B373" s="26" t="s">
        <v>603</v>
      </c>
      <c r="C373" s="26" t="s">
        <v>2821</v>
      </c>
      <c r="D373" s="26" t="s">
        <v>2822</v>
      </c>
      <c r="E373" s="26" t="s">
        <v>2823</v>
      </c>
      <c r="F373" s="27">
        <v>3.5844473498400343E-3</v>
      </c>
      <c r="G373" s="27">
        <v>3.3314344157163753E-3</v>
      </c>
      <c r="H373" s="27">
        <v>3.0651694577286765E-3</v>
      </c>
      <c r="I373" s="27">
        <v>2.8719930265537381E-3</v>
      </c>
      <c r="J373" s="27">
        <v>3.0851123912797925E-3</v>
      </c>
      <c r="K373" s="27">
        <v>3.3004254881544614E-3</v>
      </c>
      <c r="L373" s="27">
        <v>3.8839665007889307E-3</v>
      </c>
      <c r="M373" s="27">
        <v>3.3641288329217104E-3</v>
      </c>
      <c r="N373" s="27">
        <v>3.202322971261468E-3</v>
      </c>
      <c r="O373" s="27">
        <v>3.3314598450761273E-3</v>
      </c>
      <c r="P373" s="28">
        <f t="shared" si="57"/>
        <v>0.92076271905674711</v>
      </c>
      <c r="Q373" s="28">
        <f t="shared" si="57"/>
        <v>1.1658541085083141</v>
      </c>
      <c r="R373" s="28">
        <f t="shared" si="57"/>
        <v>1.0975343710407992</v>
      </c>
      <c r="S373" s="28">
        <f t="shared" si="57"/>
        <v>1.1150176694906919</v>
      </c>
      <c r="T373" s="28">
        <f t="shared" si="57"/>
        <v>1.0798503984790462</v>
      </c>
      <c r="U373" s="28">
        <f t="shared" si="52"/>
        <v>1.0758038533151197</v>
      </c>
      <c r="V373" s="28">
        <f t="shared" si="56"/>
        <v>9.2429858649577451E-2</v>
      </c>
      <c r="W373" s="27">
        <f t="shared" si="53"/>
        <v>0.17369845474107004</v>
      </c>
      <c r="X373" s="27">
        <f t="shared" si="54"/>
        <v>3.1733095504942029E-2</v>
      </c>
      <c r="Y373" s="27">
        <f t="shared" si="55"/>
        <v>0.76020404511312878</v>
      </c>
    </row>
    <row r="374" spans="1:25" ht="11.25" customHeight="1" x14ac:dyDescent="0.2">
      <c r="A374" s="26" t="s">
        <v>736</v>
      </c>
      <c r="B374" s="26" t="s">
        <v>737</v>
      </c>
      <c r="C374" s="26" t="s">
        <v>3240</v>
      </c>
      <c r="D374" s="26" t="s">
        <v>3242</v>
      </c>
      <c r="E374" s="26" t="s">
        <v>3243</v>
      </c>
      <c r="F374" s="27">
        <v>7.9199754681667737E-3</v>
      </c>
      <c r="G374" s="27">
        <v>7.8829064296915847E-3</v>
      </c>
      <c r="H374" s="27">
        <v>6.5137481425203625E-3</v>
      </c>
      <c r="I374" s="27">
        <v>7.8944498964126052E-3</v>
      </c>
      <c r="J374" s="27">
        <v>6.9382153008181041E-3</v>
      </c>
      <c r="K374" s="27">
        <v>7.9301532285485504E-3</v>
      </c>
      <c r="L374" s="27">
        <v>7.2406920532609616E-3</v>
      </c>
      <c r="M374" s="27">
        <v>7.9279777803790523E-3</v>
      </c>
      <c r="N374" s="27">
        <v>8.2334702086650467E-3</v>
      </c>
      <c r="O374" s="27">
        <v>8.3674676362999155E-3</v>
      </c>
      <c r="P374" s="28">
        <f t="shared" si="57"/>
        <v>1.0012850747357342</v>
      </c>
      <c r="Q374" s="28">
        <f t="shared" si="57"/>
        <v>0.91853076245943088</v>
      </c>
      <c r="R374" s="28">
        <f t="shared" si="57"/>
        <v>1.217114571659119</v>
      </c>
      <c r="S374" s="28">
        <f t="shared" si="57"/>
        <v>1.0429441337523087</v>
      </c>
      <c r="T374" s="28">
        <f t="shared" si="57"/>
        <v>1.2059971150381115</v>
      </c>
      <c r="U374" s="28">
        <f t="shared" si="52"/>
        <v>1.0771743315289408</v>
      </c>
      <c r="V374" s="28">
        <f t="shared" si="56"/>
        <v>0.13064957721162804</v>
      </c>
      <c r="W374" s="27">
        <f t="shared" si="53"/>
        <v>0.27563555251571137</v>
      </c>
      <c r="X374" s="27">
        <f t="shared" si="54"/>
        <v>3.2285995864463242E-2</v>
      </c>
      <c r="Y374" s="27">
        <f t="shared" si="55"/>
        <v>0.55966476620716665</v>
      </c>
    </row>
    <row r="375" spans="1:25" ht="11.25" customHeight="1" x14ac:dyDescent="0.2">
      <c r="A375" s="26" t="s">
        <v>616</v>
      </c>
      <c r="B375" s="26" t="s">
        <v>617</v>
      </c>
      <c r="C375" s="26" t="s">
        <v>2881</v>
      </c>
      <c r="D375" s="26" t="s">
        <v>2883</v>
      </c>
      <c r="E375" s="26" t="s">
        <v>2884</v>
      </c>
      <c r="F375" s="27">
        <v>1.9097141137213993E-3</v>
      </c>
      <c r="G375" s="27">
        <v>1.6532756089414115E-3</v>
      </c>
      <c r="H375" s="27">
        <v>1.8719251229950802E-3</v>
      </c>
      <c r="I375" s="27">
        <v>1.7621741221986724E-3</v>
      </c>
      <c r="J375" s="27">
        <v>2.2552746848999525E-3</v>
      </c>
      <c r="K375" s="27">
        <v>2.0828239129753283E-3</v>
      </c>
      <c r="L375" s="27">
        <v>2.2721566141573465E-3</v>
      </c>
      <c r="M375" s="27">
        <v>1.7800797143568878E-3</v>
      </c>
      <c r="N375" s="27">
        <v>2.0919947763218495E-3</v>
      </c>
      <c r="O375" s="27">
        <v>1.7709563164108619E-3</v>
      </c>
      <c r="P375" s="28">
        <f t="shared" si="57"/>
        <v>1.0906469706696544</v>
      </c>
      <c r="Q375" s="28">
        <f t="shared" si="57"/>
        <v>1.3743362581948471</v>
      </c>
      <c r="R375" s="28">
        <f t="shared" si="57"/>
        <v>0.95093531920163576</v>
      </c>
      <c r="S375" s="28">
        <f t="shared" si="57"/>
        <v>1.1871668922885206</v>
      </c>
      <c r="T375" s="28">
        <f t="shared" si="57"/>
        <v>0.78525082920860445</v>
      </c>
      <c r="U375" s="28">
        <f t="shared" si="52"/>
        <v>1.0776672539126524</v>
      </c>
      <c r="V375" s="28">
        <f t="shared" si="56"/>
        <v>0.22457709737728304</v>
      </c>
      <c r="W375" s="27">
        <f t="shared" si="53"/>
        <v>0.59230559303705066</v>
      </c>
      <c r="X375" s="27">
        <f t="shared" si="54"/>
        <v>3.248468654913611E-2</v>
      </c>
      <c r="Y375" s="27">
        <f t="shared" si="55"/>
        <v>0.22745416637364416</v>
      </c>
    </row>
    <row r="376" spans="1:25" ht="11.25" customHeight="1" x14ac:dyDescent="0.2">
      <c r="A376" s="26" t="s">
        <v>140</v>
      </c>
      <c r="B376" s="26" t="s">
        <v>141</v>
      </c>
      <c r="C376" s="26" t="s">
        <v>1313</v>
      </c>
      <c r="D376" s="26" t="s">
        <v>1315</v>
      </c>
      <c r="E376" s="26" t="s">
        <v>1316</v>
      </c>
      <c r="F376" s="27">
        <v>6.4635210491797415E-4</v>
      </c>
      <c r="G376" s="27">
        <v>5.7273525150048981E-4</v>
      </c>
      <c r="H376" s="27">
        <v>5.757442433804499E-4</v>
      </c>
      <c r="I376" s="27">
        <v>4.827997506031608E-4</v>
      </c>
      <c r="J376" s="27">
        <v>5.952265028852028E-4</v>
      </c>
      <c r="K376" s="27">
        <v>5.6740662071056054E-4</v>
      </c>
      <c r="L376" s="27">
        <v>6.4948047209888366E-4</v>
      </c>
      <c r="M376" s="27">
        <v>6.0686437952003729E-4</v>
      </c>
      <c r="N376" s="27">
        <v>6.3027431858163547E-4</v>
      </c>
      <c r="O376" s="27">
        <v>6.057374379202791E-4</v>
      </c>
      <c r="P376" s="28">
        <f t="shared" si="57"/>
        <v>0.87785994103410203</v>
      </c>
      <c r="Q376" s="28">
        <f t="shared" si="57"/>
        <v>1.1339977247730633</v>
      </c>
      <c r="R376" s="28">
        <f t="shared" si="57"/>
        <v>1.0540520144098484</v>
      </c>
      <c r="S376" s="28">
        <f t="shared" si="57"/>
        <v>1.3054570094417717</v>
      </c>
      <c r="T376" s="28">
        <f t="shared" si="57"/>
        <v>1.0176587147650975</v>
      </c>
      <c r="U376" s="28">
        <f t="shared" si="52"/>
        <v>1.0778050808847766</v>
      </c>
      <c r="V376" s="28">
        <f t="shared" si="56"/>
        <v>0.15743480101072446</v>
      </c>
      <c r="W376" s="27">
        <f t="shared" si="53"/>
        <v>0.3740260530817176</v>
      </c>
      <c r="X376" s="27">
        <f t="shared" si="54"/>
        <v>3.2540226573998604E-2</v>
      </c>
      <c r="Y376" s="27">
        <f t="shared" si="55"/>
        <v>0.4270981456189053</v>
      </c>
    </row>
    <row r="377" spans="1:25" ht="11.25" customHeight="1" x14ac:dyDescent="0.2">
      <c r="A377" s="26" t="s">
        <v>61</v>
      </c>
      <c r="B377" s="26" t="s">
        <v>62</v>
      </c>
      <c r="C377" s="26" t="s">
        <v>995</v>
      </c>
      <c r="D377" s="26" t="s">
        <v>997</v>
      </c>
      <c r="E377" s="26" t="s">
        <v>998</v>
      </c>
      <c r="F377" s="27">
        <v>8.0576283855894929E-4</v>
      </c>
      <c r="G377" s="27">
        <v>8.9117658356701105E-4</v>
      </c>
      <c r="H377" s="27">
        <v>8.8549198448424626E-4</v>
      </c>
      <c r="I377" s="27">
        <v>9.3845557026151253E-4</v>
      </c>
      <c r="J377" s="27">
        <v>9.1292463166093955E-4</v>
      </c>
      <c r="K377" s="27">
        <v>9.8436415256608189E-4</v>
      </c>
      <c r="L377" s="27">
        <v>9.7293879117280871E-4</v>
      </c>
      <c r="M377" s="27">
        <v>1.0829686492033405E-3</v>
      </c>
      <c r="N377" s="27">
        <v>8.7658285137156634E-4</v>
      </c>
      <c r="O377" s="27">
        <v>8.421524625658992E-4</v>
      </c>
      <c r="P377" s="28">
        <f t="shared" si="57"/>
        <v>1.221654940461822</v>
      </c>
      <c r="Q377" s="28">
        <f t="shared" si="57"/>
        <v>1.0917463599397297</v>
      </c>
      <c r="R377" s="28">
        <f t="shared" si="57"/>
        <v>1.223013497783511</v>
      </c>
      <c r="S377" s="28">
        <f t="shared" si="57"/>
        <v>0.93406963435391555</v>
      </c>
      <c r="T377" s="28">
        <f t="shared" si="57"/>
        <v>0.92247753358754248</v>
      </c>
      <c r="U377" s="28">
        <f t="shared" si="52"/>
        <v>1.0785923932253041</v>
      </c>
      <c r="V377" s="28">
        <f t="shared" si="56"/>
        <v>0.14727190154222694</v>
      </c>
      <c r="W377" s="27">
        <f t="shared" si="53"/>
        <v>0.31846205665401656</v>
      </c>
      <c r="X377" s="27">
        <f t="shared" si="54"/>
        <v>3.2857353100368386E-2</v>
      </c>
      <c r="Y377" s="27">
        <f t="shared" si="55"/>
        <v>0.49694230451362886</v>
      </c>
    </row>
    <row r="378" spans="1:25" ht="11.25" customHeight="1" x14ac:dyDescent="0.2">
      <c r="A378" s="26" t="s">
        <v>294</v>
      </c>
      <c r="B378" s="26" t="s">
        <v>295</v>
      </c>
      <c r="C378" s="26" t="s">
        <v>1884</v>
      </c>
      <c r="D378" s="26" t="s">
        <v>1886</v>
      </c>
      <c r="E378" s="26" t="s">
        <v>1887</v>
      </c>
      <c r="F378" s="27">
        <v>1.5254341084839746E-3</v>
      </c>
      <c r="G378" s="27">
        <v>1.3054455564906592E-3</v>
      </c>
      <c r="H378" s="27">
        <v>1.1479662615837079E-3</v>
      </c>
      <c r="I378" s="27">
        <v>1.145711441395812E-3</v>
      </c>
      <c r="J378" s="27">
        <v>1.1886956511104887E-3</v>
      </c>
      <c r="K378" s="27">
        <v>1.2250723325799267E-3</v>
      </c>
      <c r="L378" s="27">
        <v>1.5620173851652473E-3</v>
      </c>
      <c r="M378" s="27">
        <v>1.3050208122449536E-3</v>
      </c>
      <c r="N378" s="27">
        <v>1.2734535122561539E-3</v>
      </c>
      <c r="O378" s="27">
        <v>1.3622553983862009E-3</v>
      </c>
      <c r="P378" s="28">
        <f t="shared" si="57"/>
        <v>0.80309750894284315</v>
      </c>
      <c r="Q378" s="28">
        <f t="shared" si="57"/>
        <v>1.1965396621857696</v>
      </c>
      <c r="R378" s="28">
        <f t="shared" si="57"/>
        <v>1.136811120602601</v>
      </c>
      <c r="S378" s="28">
        <f t="shared" si="57"/>
        <v>1.1114958498666248</v>
      </c>
      <c r="T378" s="28">
        <f t="shared" si="57"/>
        <v>1.1460085658709791</v>
      </c>
      <c r="U378" s="28">
        <f t="shared" si="52"/>
        <v>1.0787905414937637</v>
      </c>
      <c r="V378" s="28">
        <f t="shared" si="56"/>
        <v>0.15718284831520776</v>
      </c>
      <c r="W378" s="27">
        <f t="shared" si="53"/>
        <v>0.44593210919945087</v>
      </c>
      <c r="X378" s="27">
        <f t="shared" si="54"/>
        <v>3.2937130036069323E-2</v>
      </c>
      <c r="Y378" s="27">
        <f t="shared" si="55"/>
        <v>0.35073125528869592</v>
      </c>
    </row>
    <row r="379" spans="1:25" ht="11.25" customHeight="1" x14ac:dyDescent="0.2">
      <c r="A379" s="26" t="s">
        <v>358</v>
      </c>
      <c r="B379" s="26" t="s">
        <v>359</v>
      </c>
      <c r="C379" s="26" t="s">
        <v>2090</v>
      </c>
      <c r="D379" s="26" t="s">
        <v>2092</v>
      </c>
      <c r="E379" s="26" t="s">
        <v>2093</v>
      </c>
      <c r="F379" s="27">
        <v>0.69579134558387667</v>
      </c>
      <c r="G379" s="27">
        <v>0.6699287012442332</v>
      </c>
      <c r="H379" s="27">
        <v>0.68052873904648747</v>
      </c>
      <c r="I379" s="27">
        <v>0.6366807150123529</v>
      </c>
      <c r="J379" s="27">
        <v>0.74092270820850803</v>
      </c>
      <c r="K379" s="27">
        <v>0.66989589358010415</v>
      </c>
      <c r="L379" s="27">
        <v>0.74997346917117702</v>
      </c>
      <c r="M379" s="27">
        <v>0.84312844860772485</v>
      </c>
      <c r="N379" s="27">
        <v>0.71807590264159649</v>
      </c>
      <c r="O379" s="27">
        <v>0.70032712274214193</v>
      </c>
      <c r="P379" s="28">
        <f t="shared" si="57"/>
        <v>0.96278273340401754</v>
      </c>
      <c r="Q379" s="28">
        <f t="shared" si="57"/>
        <v>1.1194825177340211</v>
      </c>
      <c r="R379" s="28">
        <f t="shared" si="57"/>
        <v>1.2389314370309497</v>
      </c>
      <c r="S379" s="28">
        <f t="shared" si="57"/>
        <v>1.12784302352815</v>
      </c>
      <c r="T379" s="28">
        <f t="shared" si="57"/>
        <v>0.94520941925977275</v>
      </c>
      <c r="U379" s="28">
        <f t="shared" si="52"/>
        <v>1.0788498261913824</v>
      </c>
      <c r="V379" s="28">
        <f t="shared" si="56"/>
        <v>0.12349979709419173</v>
      </c>
      <c r="W379" s="27">
        <f t="shared" si="53"/>
        <v>0.24428604021886749</v>
      </c>
      <c r="X379" s="27">
        <f t="shared" si="54"/>
        <v>3.2960995938310644E-2</v>
      </c>
      <c r="Y379" s="27">
        <f t="shared" si="55"/>
        <v>0.61210135017407474</v>
      </c>
    </row>
    <row r="380" spans="1:25" ht="11.25" customHeight="1" x14ac:dyDescent="0.2">
      <c r="A380" s="26" t="s">
        <v>874</v>
      </c>
      <c r="B380" s="26" t="s">
        <v>875</v>
      </c>
      <c r="C380" s="26" t="s">
        <v>3606</v>
      </c>
      <c r="D380" s="26" t="s">
        <v>3608</v>
      </c>
      <c r="E380" s="26" t="s">
        <v>3609</v>
      </c>
      <c r="F380" s="27">
        <v>5.7381890749151525E-3</v>
      </c>
      <c r="G380" s="27">
        <v>5.6492036375844039E-3</v>
      </c>
      <c r="H380" s="27">
        <v>5.4785948593767571E-3</v>
      </c>
      <c r="I380" s="27">
        <v>6.4742221164400841E-3</v>
      </c>
      <c r="J380" s="27">
        <v>6.0141214972966569E-3</v>
      </c>
      <c r="K380" s="27">
        <v>6.1720868969073611E-3</v>
      </c>
      <c r="L380" s="27">
        <v>5.7233901031757076E-3</v>
      </c>
      <c r="M380" s="27">
        <v>6.7775287638820614E-3</v>
      </c>
      <c r="N380" s="27">
        <v>6.9662511923006846E-3</v>
      </c>
      <c r="O380" s="27">
        <v>6.0485102743213243E-3</v>
      </c>
      <c r="P380" s="28">
        <f t="shared" si="57"/>
        <v>1.0756158112476668</v>
      </c>
      <c r="Q380" s="28">
        <f t="shared" si="57"/>
        <v>1.0131321988638784</v>
      </c>
      <c r="R380" s="28">
        <f t="shared" si="57"/>
        <v>1.2370925278919183</v>
      </c>
      <c r="S380" s="28">
        <f t="shared" si="57"/>
        <v>1.0759981766166447</v>
      </c>
      <c r="T380" s="28">
        <f t="shared" si="57"/>
        <v>1.005718005038662</v>
      </c>
      <c r="U380" s="28">
        <f t="shared" si="52"/>
        <v>1.0815113439317541</v>
      </c>
      <c r="V380" s="28">
        <f t="shared" si="56"/>
        <v>9.3127593685621263E-2</v>
      </c>
      <c r="W380" s="27">
        <f t="shared" si="53"/>
        <v>0.10953993065198789</v>
      </c>
      <c r="X380" s="27">
        <f t="shared" si="54"/>
        <v>3.4031079097464688E-2</v>
      </c>
      <c r="Y380" s="27">
        <f t="shared" si="55"/>
        <v>0.96042753835217176</v>
      </c>
    </row>
    <row r="381" spans="1:25" ht="11.25" customHeight="1" x14ac:dyDescent="0.2">
      <c r="A381" s="26" t="s">
        <v>670</v>
      </c>
      <c r="B381" s="26" t="s">
        <v>671</v>
      </c>
      <c r="C381" s="26" t="s">
        <v>3044</v>
      </c>
      <c r="D381" s="26" t="s">
        <v>3051</v>
      </c>
      <c r="E381" s="26" t="s">
        <v>3047</v>
      </c>
      <c r="F381" s="27">
        <v>6.9958864852949125E-3</v>
      </c>
      <c r="G381" s="27">
        <v>8.4555622530306084E-3</v>
      </c>
      <c r="H381" s="27">
        <v>6.7835148423472545E-3</v>
      </c>
      <c r="I381" s="27">
        <v>6.769887337897398E-3</v>
      </c>
      <c r="J381" s="27">
        <v>7.3454515340979675E-3</v>
      </c>
      <c r="K381" s="27">
        <v>7.9842915973868112E-3</v>
      </c>
      <c r="L381" s="27">
        <v>8.0950532085885211E-3</v>
      </c>
      <c r="M381" s="27">
        <v>7.6818213868801851E-3</v>
      </c>
      <c r="N381" s="27">
        <v>7.8159784342138276E-3</v>
      </c>
      <c r="O381" s="27">
        <v>7.5233621216426079E-3</v>
      </c>
      <c r="P381" s="28">
        <f t="shared" si="57"/>
        <v>1.1412837549850885</v>
      </c>
      <c r="Q381" s="28">
        <f t="shared" si="57"/>
        <v>0.95736427293017978</v>
      </c>
      <c r="R381" s="28">
        <f t="shared" si="57"/>
        <v>1.1324249397856547</v>
      </c>
      <c r="S381" s="28">
        <f t="shared" si="57"/>
        <v>1.1545211971934124</v>
      </c>
      <c r="T381" s="28">
        <f t="shared" si="57"/>
        <v>1.0242205107090789</v>
      </c>
      <c r="U381" s="28">
        <f t="shared" si="52"/>
        <v>1.081962935120683</v>
      </c>
      <c r="V381" s="28">
        <f t="shared" si="56"/>
        <v>8.6875038382438569E-2</v>
      </c>
      <c r="W381" s="27">
        <f t="shared" si="53"/>
        <v>0.11737494857107413</v>
      </c>
      <c r="X381" s="27">
        <f t="shared" si="54"/>
        <v>3.4212383369186576E-2</v>
      </c>
      <c r="Y381" s="27">
        <f t="shared" si="55"/>
        <v>0.93042458501595926</v>
      </c>
    </row>
    <row r="382" spans="1:25" ht="11.25" customHeight="1" x14ac:dyDescent="0.2">
      <c r="A382" s="26" t="s">
        <v>422</v>
      </c>
      <c r="B382" s="26" t="s">
        <v>423</v>
      </c>
      <c r="C382" s="26" t="s">
        <v>2303</v>
      </c>
      <c r="D382" s="26" t="s">
        <v>2305</v>
      </c>
      <c r="E382" s="26" t="s">
        <v>2306</v>
      </c>
      <c r="F382" s="27">
        <v>3.9309781498876864E-3</v>
      </c>
      <c r="G382" s="27">
        <v>4.2574431851547358E-3</v>
      </c>
      <c r="H382" s="27">
        <v>4.1850680353306283E-3</v>
      </c>
      <c r="I382" s="27">
        <v>3.6978883883369775E-3</v>
      </c>
      <c r="J382" s="27">
        <v>3.8163819157466233E-3</v>
      </c>
      <c r="K382" s="27">
        <v>4.4887851734497991E-3</v>
      </c>
      <c r="L382" s="27">
        <v>4.0630118305344477E-3</v>
      </c>
      <c r="M382" s="27">
        <v>4.7588256235514643E-3</v>
      </c>
      <c r="N382" s="27">
        <v>3.9510635755258131E-3</v>
      </c>
      <c r="O382" s="27">
        <v>4.2304623398521594E-3</v>
      </c>
      <c r="P382" s="28">
        <f t="shared" si="57"/>
        <v>1.141900311396554</v>
      </c>
      <c r="Q382" s="28">
        <f t="shared" si="57"/>
        <v>0.95433142706442919</v>
      </c>
      <c r="R382" s="28">
        <f t="shared" si="57"/>
        <v>1.1370963586200118</v>
      </c>
      <c r="S382" s="28">
        <f t="shared" si="57"/>
        <v>1.0684647995291967</v>
      </c>
      <c r="T382" s="28">
        <f t="shared" si="57"/>
        <v>1.1085007824811808</v>
      </c>
      <c r="U382" s="28">
        <f t="shared" si="52"/>
        <v>1.0820587358182743</v>
      </c>
      <c r="V382" s="28">
        <f t="shared" si="56"/>
        <v>7.7149848393260306E-2</v>
      </c>
      <c r="W382" s="27">
        <f t="shared" si="53"/>
        <v>8.553077139596689E-2</v>
      </c>
      <c r="X382" s="27">
        <f t="shared" si="54"/>
        <v>3.42508355851808E-2</v>
      </c>
      <c r="Y382" s="27">
        <f t="shared" si="55"/>
        <v>1.0678776110820545</v>
      </c>
    </row>
    <row r="383" spans="1:25" ht="11.25" customHeight="1" x14ac:dyDescent="0.2">
      <c r="A383" s="26" t="s">
        <v>260</v>
      </c>
      <c r="B383" s="26" t="s">
        <v>261</v>
      </c>
      <c r="C383" s="26" t="s">
        <v>1778</v>
      </c>
      <c r="D383" s="26" t="s">
        <v>1780</v>
      </c>
      <c r="E383" s="26" t="s">
        <v>1781</v>
      </c>
      <c r="F383" s="27">
        <v>7.6850719593641245E-2</v>
      </c>
      <c r="G383" s="27">
        <v>8.6223807400802502E-2</v>
      </c>
      <c r="H383" s="27">
        <v>0.11452018335058407</v>
      </c>
      <c r="I383" s="27">
        <v>8.3853587616522701E-2</v>
      </c>
      <c r="J383" s="27">
        <v>0.10820025895554596</v>
      </c>
      <c r="K383" s="27">
        <v>9.3095850165258912E-2</v>
      </c>
      <c r="L383" s="27">
        <v>0.15283093026623362</v>
      </c>
      <c r="M383" s="27">
        <v>7.6624170450576318E-2</v>
      </c>
      <c r="N383" s="27">
        <v>8.3757038980919574E-2</v>
      </c>
      <c r="O383" s="27">
        <v>8.264765997589224E-2</v>
      </c>
      <c r="P383" s="28">
        <f t="shared" si="57"/>
        <v>1.2113855362385157</v>
      </c>
      <c r="Q383" s="28">
        <f t="shared" si="57"/>
        <v>1.7724910888684695</v>
      </c>
      <c r="R383" s="28">
        <f t="shared" si="57"/>
        <v>0.66908878600031962</v>
      </c>
      <c r="S383" s="28">
        <f t="shared" si="57"/>
        <v>0.99884860459346525</v>
      </c>
      <c r="T383" s="28">
        <f t="shared" si="57"/>
        <v>0.76383976132485976</v>
      </c>
      <c r="U383" s="28">
        <f t="shared" si="52"/>
        <v>1.0831307554051262</v>
      </c>
      <c r="V383" s="28">
        <f t="shared" si="56"/>
        <v>0.43935974167933484</v>
      </c>
      <c r="W383" s="27">
        <f t="shared" si="53"/>
        <v>0.84339240448850861</v>
      </c>
      <c r="X383" s="27">
        <f t="shared" si="54"/>
        <v>3.4680887763978624E-2</v>
      </c>
      <c r="Y383" s="27">
        <f t="shared" si="55"/>
        <v>7.3970314518193206E-2</v>
      </c>
    </row>
    <row r="384" spans="1:25" ht="11.25" customHeight="1" x14ac:dyDescent="0.2">
      <c r="A384" s="26" t="s">
        <v>368</v>
      </c>
      <c r="B384" s="26" t="s">
        <v>369</v>
      </c>
      <c r="C384" s="26" t="s">
        <v>2112</v>
      </c>
      <c r="D384" s="26" t="s">
        <v>2114</v>
      </c>
      <c r="E384" s="26" t="s">
        <v>2115</v>
      </c>
      <c r="F384" s="27">
        <v>5.4598013432154584E-2</v>
      </c>
      <c r="G384" s="27">
        <v>5.8551298581690926E-2</v>
      </c>
      <c r="H384" s="27">
        <v>5.5278342471097974E-2</v>
      </c>
      <c r="I384" s="27">
        <v>5.4290315159880378E-2</v>
      </c>
      <c r="J384" s="27">
        <v>5.9839430524378651E-2</v>
      </c>
      <c r="K384" s="27">
        <v>6.1415128814178696E-2</v>
      </c>
      <c r="L384" s="27">
        <v>5.8588577506675059E-2</v>
      </c>
      <c r="M384" s="27">
        <v>6.2816301163100413E-2</v>
      </c>
      <c r="N384" s="27">
        <v>6.1656479468351323E-2</v>
      </c>
      <c r="O384" s="27">
        <v>6.0995525015376133E-2</v>
      </c>
      <c r="P384" s="28">
        <f t="shared" si="57"/>
        <v>1.124860135991858</v>
      </c>
      <c r="Q384" s="28">
        <f t="shared" si="57"/>
        <v>1.0006366882697251</v>
      </c>
      <c r="R384" s="28">
        <f t="shared" si="57"/>
        <v>1.1363636888342596</v>
      </c>
      <c r="S384" s="28">
        <f t="shared" si="57"/>
        <v>1.1356810010547593</v>
      </c>
      <c r="T384" s="28">
        <f t="shared" si="57"/>
        <v>1.01931994473989</v>
      </c>
      <c r="U384" s="28">
        <f t="shared" si="52"/>
        <v>1.0833722917780984</v>
      </c>
      <c r="V384" s="28">
        <f t="shared" si="56"/>
        <v>6.7478540467797971E-2</v>
      </c>
      <c r="W384" s="27">
        <f t="shared" si="53"/>
        <v>4.9197549354318491E-2</v>
      </c>
      <c r="X384" s="27">
        <f t="shared" si="54"/>
        <v>3.4777723920781385E-2</v>
      </c>
      <c r="Y384" s="27">
        <f t="shared" si="55"/>
        <v>1.3080565299237745</v>
      </c>
    </row>
    <row r="385" spans="1:25" ht="11.25" customHeight="1" x14ac:dyDescent="0.2">
      <c r="A385" s="26" t="s">
        <v>146</v>
      </c>
      <c r="B385" s="26" t="s">
        <v>147</v>
      </c>
      <c r="C385" s="26" t="s">
        <v>1342</v>
      </c>
      <c r="D385" s="26" t="s">
        <v>1344</v>
      </c>
      <c r="E385" s="26" t="s">
        <v>1345</v>
      </c>
      <c r="F385" s="27">
        <v>5.4495427548685261E-3</v>
      </c>
      <c r="G385" s="27">
        <v>4.9450065992080955E-3</v>
      </c>
      <c r="H385" s="27">
        <v>5.0984895942089515E-3</v>
      </c>
      <c r="I385" s="27">
        <v>4.8817961044753926E-3</v>
      </c>
      <c r="J385" s="27">
        <v>4.3721864170741982E-3</v>
      </c>
      <c r="K385" s="27">
        <v>5.3206850381986677E-3</v>
      </c>
      <c r="L385" s="27">
        <v>5.1822453355230141E-3</v>
      </c>
      <c r="M385" s="27">
        <v>5.4918415740340789E-3</v>
      </c>
      <c r="N385" s="27">
        <v>6.1514561719907867E-3</v>
      </c>
      <c r="O385" s="27">
        <v>4.684176766483238E-3</v>
      </c>
      <c r="P385" s="28">
        <f t="shared" si="57"/>
        <v>0.97635439843925631</v>
      </c>
      <c r="Q385" s="28">
        <f t="shared" si="57"/>
        <v>1.0479754134914421</v>
      </c>
      <c r="R385" s="28">
        <f t="shared" si="57"/>
        <v>1.0771506879747113</v>
      </c>
      <c r="S385" s="28">
        <f t="shared" si="57"/>
        <v>1.2600805196168336</v>
      </c>
      <c r="T385" s="28">
        <f t="shared" si="57"/>
        <v>1.0713579705089105</v>
      </c>
      <c r="U385" s="28">
        <f t="shared" si="52"/>
        <v>1.0865837980062307</v>
      </c>
      <c r="V385" s="28">
        <f t="shared" si="56"/>
        <v>0.10495600230716849</v>
      </c>
      <c r="W385" s="27">
        <f t="shared" si="53"/>
        <v>0.14583301035572716</v>
      </c>
      <c r="X385" s="27">
        <f t="shared" si="54"/>
        <v>3.6063225003840883E-2</v>
      </c>
      <c r="Y385" s="27">
        <f t="shared" si="55"/>
        <v>0.83614415919594154</v>
      </c>
    </row>
    <row r="386" spans="1:25" ht="11.25" customHeight="1" x14ac:dyDescent="0.2">
      <c r="A386" s="26" t="s">
        <v>350</v>
      </c>
      <c r="B386" s="26" t="s">
        <v>351</v>
      </c>
      <c r="C386" s="26" t="s">
        <v>2044</v>
      </c>
      <c r="D386" s="26" t="s">
        <v>2042</v>
      </c>
      <c r="E386" s="26" t="s">
        <v>2047</v>
      </c>
      <c r="F386" s="27">
        <v>6.6793177360225102E-4</v>
      </c>
      <c r="G386" s="27">
        <v>6.7513093986912721E-4</v>
      </c>
      <c r="H386" s="27">
        <v>6.8583709264495422E-4</v>
      </c>
      <c r="I386" s="27">
        <v>5.4987095404876473E-4</v>
      </c>
      <c r="J386" s="27">
        <v>7.3665133371561076E-4</v>
      </c>
      <c r="K386" s="27">
        <v>6.9040156816180785E-4</v>
      </c>
      <c r="L386" s="27">
        <v>7.0190254189554646E-4</v>
      </c>
      <c r="M386" s="27">
        <v>7.5053439109471951E-4</v>
      </c>
      <c r="N386" s="27">
        <v>7.5909135417405915E-4</v>
      </c>
      <c r="O386" s="27">
        <v>6.5451659397123218E-4</v>
      </c>
      <c r="P386" s="28">
        <f t="shared" si="57"/>
        <v>1.033640852924804</v>
      </c>
      <c r="Q386" s="28">
        <f t="shared" si="57"/>
        <v>1.0396539403624561</v>
      </c>
      <c r="R386" s="28">
        <f t="shared" si="57"/>
        <v>1.0943333324248443</v>
      </c>
      <c r="S386" s="28">
        <f t="shared" si="57"/>
        <v>1.3804900014899495</v>
      </c>
      <c r="T386" s="28">
        <f t="shared" si="57"/>
        <v>0.88850255747166373</v>
      </c>
      <c r="U386" s="28">
        <f t="shared" si="52"/>
        <v>1.0873241369347435</v>
      </c>
      <c r="V386" s="28">
        <f t="shared" si="56"/>
        <v>0.18074824760239472</v>
      </c>
      <c r="W386" s="27">
        <f t="shared" si="53"/>
        <v>0.36365673927395015</v>
      </c>
      <c r="X386" s="27">
        <f t="shared" si="54"/>
        <v>3.6359028812873888E-2</v>
      </c>
      <c r="Y386" s="27">
        <f t="shared" si="55"/>
        <v>0.43930835968784887</v>
      </c>
    </row>
    <row r="387" spans="1:25" ht="11.25" customHeight="1" x14ac:dyDescent="0.2">
      <c r="A387" s="26" t="s">
        <v>77</v>
      </c>
      <c r="B387" s="26" t="s">
        <v>78</v>
      </c>
      <c r="C387" s="26" t="s">
        <v>1039</v>
      </c>
      <c r="D387" s="26" t="s">
        <v>1044</v>
      </c>
      <c r="E387" s="26" t="s">
        <v>1042</v>
      </c>
      <c r="F387" s="27">
        <v>1.8432912182413258E-3</v>
      </c>
      <c r="G387" s="27">
        <v>1.976564656040456E-3</v>
      </c>
      <c r="H387" s="27">
        <v>1.5760741287812454E-3</v>
      </c>
      <c r="I387" s="27">
        <v>1.7448035199514489E-3</v>
      </c>
      <c r="J387" s="27">
        <v>2.0636218510298641E-3</v>
      </c>
      <c r="K387" s="27">
        <v>2.2118578777762131E-3</v>
      </c>
      <c r="L387" s="27">
        <v>1.7484420496911312E-3</v>
      </c>
      <c r="M387" s="27">
        <v>1.7550137163693368E-3</v>
      </c>
      <c r="N387" s="27">
        <v>2.1700334302447361E-3</v>
      </c>
      <c r="O387" s="27">
        <v>2.0679936292454328E-3</v>
      </c>
      <c r="P387" s="28">
        <f t="shared" si="57"/>
        <v>1.1999503148973578</v>
      </c>
      <c r="Q387" s="28">
        <f t="shared" si="57"/>
        <v>0.88458631714769687</v>
      </c>
      <c r="R387" s="28">
        <f t="shared" si="57"/>
        <v>1.1135350072185137</v>
      </c>
      <c r="S387" s="28">
        <f t="shared" si="57"/>
        <v>1.2437122033689614</v>
      </c>
      <c r="T387" s="28">
        <f t="shared" si="57"/>
        <v>1.0021184977341595</v>
      </c>
      <c r="U387" s="28">
        <f t="shared" si="52"/>
        <v>1.0887804680733377</v>
      </c>
      <c r="V387" s="28">
        <f t="shared" si="56"/>
        <v>0.14678292903825049</v>
      </c>
      <c r="W387" s="27">
        <f t="shared" si="53"/>
        <v>0.28038485670734675</v>
      </c>
      <c r="X387" s="27">
        <f t="shared" si="54"/>
        <v>3.6940321339238781E-2</v>
      </c>
      <c r="Y387" s="27">
        <f t="shared" si="55"/>
        <v>0.55224544586241497</v>
      </c>
    </row>
    <row r="388" spans="1:25" ht="11.25" customHeight="1" x14ac:dyDescent="0.2">
      <c r="A388" s="26" t="s">
        <v>250</v>
      </c>
      <c r="B388" s="26" t="s">
        <v>251</v>
      </c>
      <c r="C388" s="26" t="s">
        <v>1711</v>
      </c>
      <c r="D388" s="26" t="s">
        <v>1712</v>
      </c>
      <c r="E388" s="26" t="s">
        <v>1713</v>
      </c>
      <c r="F388" s="27">
        <v>4.4024409573624981E-2</v>
      </c>
      <c r="G388" s="27">
        <v>5.3756288196898518E-2</v>
      </c>
      <c r="H388" s="27">
        <v>4.4948186528497407E-2</v>
      </c>
      <c r="I388" s="27">
        <v>7.771328056288479E-2</v>
      </c>
      <c r="J388" s="27">
        <v>4.7807332854061822E-2</v>
      </c>
      <c r="K388" s="27">
        <v>4.4011607456911711E-2</v>
      </c>
      <c r="L388" s="27">
        <v>5.171882565253752E-2</v>
      </c>
      <c r="M388" s="27">
        <v>9.1634233748217803E-2</v>
      </c>
      <c r="N388" s="27">
        <v>4.4086360412891032E-2</v>
      </c>
      <c r="O388" s="27">
        <v>4.1900614949772735E-2</v>
      </c>
      <c r="P388" s="28">
        <f t="shared" si="57"/>
        <v>0.99970920412477404</v>
      </c>
      <c r="Q388" s="28">
        <f t="shared" si="57"/>
        <v>0.96209815423084677</v>
      </c>
      <c r="R388" s="28">
        <f t="shared" si="57"/>
        <v>2.0386636441966615</v>
      </c>
      <c r="S388" s="28">
        <f t="shared" si="57"/>
        <v>0.56729506325777612</v>
      </c>
      <c r="T388" s="28">
        <f t="shared" si="57"/>
        <v>0.87644744955088538</v>
      </c>
      <c r="U388" s="28">
        <f t="shared" si="52"/>
        <v>1.0888427030721888</v>
      </c>
      <c r="V388" s="28">
        <f t="shared" si="56"/>
        <v>0.55751512665768665</v>
      </c>
      <c r="W388" s="27">
        <f t="shared" si="53"/>
        <v>0.94089141241483609</v>
      </c>
      <c r="X388" s="27">
        <f t="shared" si="54"/>
        <v>3.6965145024941394E-2</v>
      </c>
      <c r="Y388" s="27">
        <f t="shared" si="55"/>
        <v>2.6460495287118548E-2</v>
      </c>
    </row>
    <row r="389" spans="1:25" ht="11.25" customHeight="1" x14ac:dyDescent="0.2">
      <c r="A389" s="26" t="s">
        <v>876</v>
      </c>
      <c r="B389" s="26" t="s">
        <v>877</v>
      </c>
      <c r="C389" s="26" t="s">
        <v>3622</v>
      </c>
      <c r="D389" s="26" t="s">
        <v>3624</v>
      </c>
      <c r="E389" s="26" t="s">
        <v>3625</v>
      </c>
      <c r="F389" s="27">
        <v>2.9768353226003971E-3</v>
      </c>
      <c r="G389" s="27">
        <v>2.7181790504931173E-3</v>
      </c>
      <c r="H389" s="27">
        <v>2.7636826252516074E-3</v>
      </c>
      <c r="I389" s="27">
        <v>2.7012128567953835E-3</v>
      </c>
      <c r="J389" s="27">
        <v>3.0835146956732832E-3</v>
      </c>
      <c r="K389" s="27">
        <v>3.0577194283767824E-3</v>
      </c>
      <c r="L389" s="27">
        <v>2.9454029890487554E-3</v>
      </c>
      <c r="M389" s="27">
        <v>3.1760300401666767E-3</v>
      </c>
      <c r="N389" s="27">
        <v>3.0706511690968925E-3</v>
      </c>
      <c r="O389" s="27">
        <v>3.2640012251969404E-3</v>
      </c>
      <c r="P389" s="28">
        <f t="shared" si="57"/>
        <v>1.0271711724065842</v>
      </c>
      <c r="Q389" s="28">
        <f t="shared" si="57"/>
        <v>1.0835941762241219</v>
      </c>
      <c r="R389" s="28">
        <f t="shared" si="57"/>
        <v>1.1492021591580288</v>
      </c>
      <c r="S389" s="28">
        <f t="shared" si="57"/>
        <v>1.1367675677139331</v>
      </c>
      <c r="T389" s="28">
        <f t="shared" si="57"/>
        <v>1.0585327288295112</v>
      </c>
      <c r="U389" s="28">
        <f t="shared" si="52"/>
        <v>1.091053560866436</v>
      </c>
      <c r="V389" s="28">
        <f t="shared" si="56"/>
        <v>5.1636315700002537E-2</v>
      </c>
      <c r="W389" s="27">
        <f t="shared" si="53"/>
        <v>1.410836583974062E-2</v>
      </c>
      <c r="X389" s="27">
        <f t="shared" si="54"/>
        <v>3.7846071044595531E-2</v>
      </c>
      <c r="Y389" s="27">
        <f t="shared" si="55"/>
        <v>1.8505232873005055</v>
      </c>
    </row>
    <row r="390" spans="1:25" ht="11.25" customHeight="1" x14ac:dyDescent="0.2">
      <c r="A390" s="26" t="s">
        <v>868</v>
      </c>
      <c r="B390" s="26" t="s">
        <v>869</v>
      </c>
      <c r="C390" s="26" t="s">
        <v>3585</v>
      </c>
      <c r="D390" s="26" t="s">
        <v>3589</v>
      </c>
      <c r="E390" s="26" t="s">
        <v>3588</v>
      </c>
      <c r="F390" s="27">
        <v>4.665783860080191E-4</v>
      </c>
      <c r="G390" s="27">
        <v>3.8666344985653595E-4</v>
      </c>
      <c r="H390" s="27">
        <v>4.1187970915800801E-4</v>
      </c>
      <c r="I390" s="27">
        <v>4.362255781586807E-4</v>
      </c>
      <c r="J390" s="27">
        <v>5.4272703374235733E-4</v>
      </c>
      <c r="K390" s="27">
        <v>3.913159820314331E-4</v>
      </c>
      <c r="L390" s="27">
        <v>4.6352032148594971E-4</v>
      </c>
      <c r="M390" s="27">
        <v>5.1168487427042818E-4</v>
      </c>
      <c r="N390" s="27">
        <v>6.2258528866056425E-4</v>
      </c>
      <c r="O390" s="27">
        <v>4.1101590086139035E-4</v>
      </c>
      <c r="P390" s="28">
        <f t="shared" si="57"/>
        <v>0.83869290512893058</v>
      </c>
      <c r="Q390" s="28">
        <f t="shared" si="57"/>
        <v>1.1987694250851226</v>
      </c>
      <c r="R390" s="28">
        <f t="shared" si="57"/>
        <v>1.2423162950086775</v>
      </c>
      <c r="S390" s="28">
        <f t="shared" si="57"/>
        <v>1.4272094985546528</v>
      </c>
      <c r="T390" s="28">
        <f t="shared" si="57"/>
        <v>0.75731606370746452</v>
      </c>
      <c r="U390" s="28">
        <f t="shared" ref="U390:U453" si="58">AVERAGE(P390:T390)</f>
        <v>1.0928608374969697</v>
      </c>
      <c r="V390" s="28">
        <f t="shared" si="56"/>
        <v>0.28396048268980589</v>
      </c>
      <c r="W390" s="27">
        <f t="shared" ref="W390:W456" si="59">TTEST(F390:J390,K390:O390,2,1)</f>
        <v>0.62267916980817628</v>
      </c>
      <c r="X390" s="27">
        <f t="shared" ref="X390:X456" si="60">LOG(U390)</f>
        <v>3.8564863363261433E-2</v>
      </c>
      <c r="Y390" s="27">
        <f t="shared" ref="Y390:Y456" si="61">-LOG(W390)</f>
        <v>0.20573566228354209</v>
      </c>
    </row>
    <row r="391" spans="1:25" ht="11.25" customHeight="1" x14ac:dyDescent="0.2">
      <c r="A391" s="26" t="s">
        <v>522</v>
      </c>
      <c r="B391" s="26" t="s">
        <v>523</v>
      </c>
      <c r="C391" s="26" t="s">
        <v>2580</v>
      </c>
      <c r="D391" s="26" t="s">
        <v>2582</v>
      </c>
      <c r="E391" s="26" t="s">
        <v>2583</v>
      </c>
      <c r="F391" s="27">
        <v>2.7115786601439357E-3</v>
      </c>
      <c r="G391" s="27">
        <v>2.2248528865251196E-3</v>
      </c>
      <c r="H391" s="27">
        <v>2.4684378170731092E-3</v>
      </c>
      <c r="I391" s="27">
        <v>2.2512067767096306E-3</v>
      </c>
      <c r="J391" s="27">
        <v>2.403288968049676E-3</v>
      </c>
      <c r="K391" s="27">
        <v>2.9430087430989665E-3</v>
      </c>
      <c r="L391" s="27">
        <v>2.3978617793050782E-3</v>
      </c>
      <c r="M391" s="27">
        <v>3.2439173329279515E-3</v>
      </c>
      <c r="N391" s="27">
        <v>2.3464474737458336E-3</v>
      </c>
      <c r="O391" s="27">
        <v>2.2881772755245816E-3</v>
      </c>
      <c r="P391" s="28">
        <f t="shared" si="57"/>
        <v>1.0853488362173296</v>
      </c>
      <c r="Q391" s="28">
        <f t="shared" si="57"/>
        <v>1.0777619472405531</v>
      </c>
      <c r="R391" s="28">
        <f t="shared" si="57"/>
        <v>1.3141580113913294</v>
      </c>
      <c r="S391" s="28">
        <f t="shared" si="57"/>
        <v>1.0423065077901938</v>
      </c>
      <c r="T391" s="28">
        <f t="shared" si="57"/>
        <v>0.95210243376662684</v>
      </c>
      <c r="U391" s="28">
        <f t="shared" si="58"/>
        <v>1.0943355472812066</v>
      </c>
      <c r="V391" s="28">
        <f t="shared" ref="V391:V454" si="62">STDEV(P391:T391)</f>
        <v>0.13380455938785102</v>
      </c>
      <c r="W391" s="27">
        <f t="shared" si="59"/>
        <v>0.19202170916740655</v>
      </c>
      <c r="X391" s="27">
        <f t="shared" si="60"/>
        <v>3.9150506630791261E-2</v>
      </c>
      <c r="Y391" s="27">
        <f t="shared" si="61"/>
        <v>0.71664966901188498</v>
      </c>
    </row>
    <row r="392" spans="1:25" ht="11.25" customHeight="1" x14ac:dyDescent="0.2">
      <c r="A392" s="26" t="s">
        <v>182</v>
      </c>
      <c r="B392" s="26" t="s">
        <v>183</v>
      </c>
      <c r="C392" s="26" t="s">
        <v>1429</v>
      </c>
      <c r="D392" s="26" t="s">
        <v>1431</v>
      </c>
      <c r="E392" s="26" t="s">
        <v>1432</v>
      </c>
      <c r="F392" s="27">
        <v>5.7130806541285635E-3</v>
      </c>
      <c r="G392" s="27">
        <v>6.2681299064851819E-3</v>
      </c>
      <c r="H392" s="27">
        <v>4.4756166082188598E-3</v>
      </c>
      <c r="I392" s="27">
        <v>4.9481621112158342E-3</v>
      </c>
      <c r="J392" s="27">
        <v>6.4773390390974513E-3</v>
      </c>
      <c r="K392" s="27">
        <v>5.4665919758929097E-3</v>
      </c>
      <c r="L392" s="27">
        <v>5.8221694646995639E-3</v>
      </c>
      <c r="M392" s="27">
        <v>5.6820423785660734E-3</v>
      </c>
      <c r="N392" s="27">
        <v>6.9493478018506812E-3</v>
      </c>
      <c r="O392" s="27">
        <v>5.9086134453781511E-3</v>
      </c>
      <c r="P392" s="28">
        <f t="shared" si="57"/>
        <v>0.95685538273338944</v>
      </c>
      <c r="Q392" s="28">
        <f t="shared" si="57"/>
        <v>0.92885271230192357</v>
      </c>
      <c r="R392" s="28">
        <f t="shared" si="57"/>
        <v>1.2695552090256741</v>
      </c>
      <c r="S392" s="28">
        <f t="shared" si="57"/>
        <v>1.4044300986216329</v>
      </c>
      <c r="T392" s="28">
        <f t="shared" si="57"/>
        <v>0.91219764933000236</v>
      </c>
      <c r="U392" s="28">
        <f t="shared" si="58"/>
        <v>1.0943782104025244</v>
      </c>
      <c r="V392" s="28">
        <f t="shared" si="62"/>
        <v>0.22711237841601417</v>
      </c>
      <c r="W392" s="27">
        <f t="shared" si="59"/>
        <v>0.4910577324858974</v>
      </c>
      <c r="X392" s="27">
        <f t="shared" si="60"/>
        <v>3.9167437449731252E-2</v>
      </c>
      <c r="Y392" s="27">
        <f t="shared" si="61"/>
        <v>0.30886744590938686</v>
      </c>
    </row>
    <row r="393" spans="1:25" ht="11.25" customHeight="1" x14ac:dyDescent="0.2">
      <c r="A393" s="26" t="s">
        <v>90</v>
      </c>
      <c r="B393" s="26" t="s">
        <v>91</v>
      </c>
      <c r="C393" s="26" t="s">
        <v>1109</v>
      </c>
      <c r="D393" s="26" t="s">
        <v>1111</v>
      </c>
      <c r="E393" s="26" t="s">
        <v>1112</v>
      </c>
      <c r="F393" s="27">
        <v>1.8856915594575691E-4</v>
      </c>
      <c r="G393" s="27">
        <v>1.8286983102641958E-4</v>
      </c>
      <c r="H393" s="27">
        <v>1.6834964736319268E-4</v>
      </c>
      <c r="I393" s="27">
        <v>1.6400419594394026E-4</v>
      </c>
      <c r="J393" s="27">
        <v>1.9574392338041351E-4</v>
      </c>
      <c r="K393" s="27">
        <v>1.9247256184687153E-4</v>
      </c>
      <c r="L393" s="27">
        <v>1.8714575981178483E-4</v>
      </c>
      <c r="M393" s="27">
        <v>1.9566464875469072E-4</v>
      </c>
      <c r="N393" s="27">
        <v>2.0462725204202986E-4</v>
      </c>
      <c r="O393" s="27">
        <v>2.0022404976872081E-4</v>
      </c>
      <c r="P393" s="28">
        <f t="shared" si="57"/>
        <v>1.020700129252514</v>
      </c>
      <c r="Q393" s="28">
        <f t="shared" si="57"/>
        <v>1.0233823630796022</v>
      </c>
      <c r="R393" s="28">
        <f t="shared" si="57"/>
        <v>1.1622516103794944</v>
      </c>
      <c r="S393" s="28">
        <f t="shared" si="57"/>
        <v>1.2476952242854527</v>
      </c>
      <c r="T393" s="28">
        <f t="shared" si="57"/>
        <v>1.0228876907693349</v>
      </c>
      <c r="U393" s="28">
        <f t="shared" si="58"/>
        <v>1.0953834035532795</v>
      </c>
      <c r="V393" s="28">
        <f t="shared" si="62"/>
        <v>0.10450791534679418</v>
      </c>
      <c r="W393" s="27">
        <f t="shared" si="59"/>
        <v>0.10076278141344738</v>
      </c>
      <c r="X393" s="27">
        <f t="shared" si="60"/>
        <v>3.9566156530841175E-2</v>
      </c>
      <c r="Y393" s="27">
        <f t="shared" si="61"/>
        <v>0.99669985292620689</v>
      </c>
    </row>
    <row r="394" spans="1:25" ht="11.25" customHeight="1" x14ac:dyDescent="0.2">
      <c r="A394" s="26" t="s">
        <v>868</v>
      </c>
      <c r="B394" s="26" t="s">
        <v>869</v>
      </c>
      <c r="C394" s="26" t="s">
        <v>3581</v>
      </c>
      <c r="D394" s="26" t="s">
        <v>3583</v>
      </c>
      <c r="E394" s="26" t="s">
        <v>3584</v>
      </c>
      <c r="F394" s="27">
        <v>2.4112144408807703E-4</v>
      </c>
      <c r="G394" s="27">
        <v>2.0194818063537742E-4</v>
      </c>
      <c r="H394" s="27">
        <v>1.9770226039584384E-4</v>
      </c>
      <c r="I394" s="27">
        <v>1.7523591601246145E-4</v>
      </c>
      <c r="J394" s="27">
        <v>2.9044376415118339E-4</v>
      </c>
      <c r="K394" s="27">
        <v>2.2910633138602818E-4</v>
      </c>
      <c r="L394" s="27">
        <v>2.6059909477207807E-4</v>
      </c>
      <c r="M394" s="27">
        <v>2.3930737950602867E-4</v>
      </c>
      <c r="N394" s="27">
        <v>2.2420868954895062E-4</v>
      </c>
      <c r="O394" s="27">
        <v>2.2378157119402648E-4</v>
      </c>
      <c r="P394" s="28">
        <f t="shared" si="57"/>
        <v>0.95016987084043858</v>
      </c>
      <c r="Q394" s="28">
        <f t="shared" si="57"/>
        <v>1.2904255633904242</v>
      </c>
      <c r="R394" s="28">
        <f t="shared" si="57"/>
        <v>1.2104433152503271</v>
      </c>
      <c r="S394" s="28">
        <f t="shared" si="57"/>
        <v>1.279467672215133</v>
      </c>
      <c r="T394" s="28">
        <f t="shared" si="57"/>
        <v>0.77048158306315873</v>
      </c>
      <c r="U394" s="28">
        <f t="shared" si="58"/>
        <v>1.1001976009518963</v>
      </c>
      <c r="V394" s="28">
        <f t="shared" si="62"/>
        <v>0.23005408381520595</v>
      </c>
      <c r="W394" s="27">
        <f t="shared" si="59"/>
        <v>0.58248470895948046</v>
      </c>
      <c r="X394" s="27">
        <f t="shared" si="60"/>
        <v>4.1470693609121465E-2</v>
      </c>
      <c r="Y394" s="27">
        <f t="shared" si="61"/>
        <v>0.23471547099153103</v>
      </c>
    </row>
    <row r="395" spans="1:25" ht="11.25" customHeight="1" x14ac:dyDescent="0.2">
      <c r="A395" s="26" t="s">
        <v>918</v>
      </c>
      <c r="B395" s="26" t="s">
        <v>919</v>
      </c>
      <c r="C395" s="26" t="s">
        <v>3730</v>
      </c>
      <c r="D395" s="26" t="s">
        <v>3731</v>
      </c>
      <c r="E395" s="26" t="s">
        <v>3732</v>
      </c>
      <c r="F395" s="27">
        <v>3.5724481057053135E-2</v>
      </c>
      <c r="G395" s="27">
        <v>3.0904786954234615E-2</v>
      </c>
      <c r="H395" s="27">
        <v>2.7171969967822666E-2</v>
      </c>
      <c r="I395" s="27">
        <v>2.0138528666890428E-2</v>
      </c>
      <c r="J395" s="27">
        <v>3.5312414234745224E-2</v>
      </c>
      <c r="K395" s="27">
        <v>3.7700188998308966E-2</v>
      </c>
      <c r="L395" s="27">
        <v>3.238263807876423E-2</v>
      </c>
      <c r="M395" s="27">
        <v>3.1756865264172152E-2</v>
      </c>
      <c r="N395" s="27">
        <v>3.2113968368948448E-2</v>
      </c>
      <c r="O395" s="27">
        <v>2.3095442118578367E-2</v>
      </c>
      <c r="P395" s="28">
        <f t="shared" si="57"/>
        <v>1.0553040347346281</v>
      </c>
      <c r="Q395" s="28">
        <f t="shared" si="57"/>
        <v>1.0478194891528647</v>
      </c>
      <c r="R395" s="28">
        <f t="shared" si="57"/>
        <v>1.1687362124195988</v>
      </c>
      <c r="S395" s="28">
        <f t="shared" si="57"/>
        <v>1.5946531596296174</v>
      </c>
      <c r="T395" s="28">
        <f t="shared" si="57"/>
        <v>0.65403180776730596</v>
      </c>
      <c r="U395" s="28">
        <f t="shared" si="58"/>
        <v>1.1041089407408031</v>
      </c>
      <c r="V395" s="28">
        <f t="shared" si="62"/>
        <v>0.3365004315620812</v>
      </c>
      <c r="W395" s="27">
        <f t="shared" si="59"/>
        <v>0.71121922996919551</v>
      </c>
      <c r="X395" s="27">
        <f t="shared" si="60"/>
        <v>4.3011926679764556E-2</v>
      </c>
      <c r="Y395" s="27">
        <f t="shared" si="61"/>
        <v>0.14799650941044662</v>
      </c>
    </row>
    <row r="396" spans="1:25" ht="11.25" customHeight="1" x14ac:dyDescent="0.2">
      <c r="A396" s="26" t="s">
        <v>620</v>
      </c>
      <c r="B396" s="26" t="s">
        <v>621</v>
      </c>
      <c r="C396" s="26" t="s">
        <v>2910</v>
      </c>
      <c r="D396" s="26" t="s">
        <v>2912</v>
      </c>
      <c r="E396" s="26" t="s">
        <v>2913</v>
      </c>
      <c r="F396" s="27">
        <v>1.6704997773782861E-3</v>
      </c>
      <c r="G396" s="27">
        <v>1.7379540363061609E-3</v>
      </c>
      <c r="H396" s="27">
        <v>1.2186213942651986E-3</v>
      </c>
      <c r="I396" s="27">
        <v>1.346473813901451E-3</v>
      </c>
      <c r="J396" s="27">
        <v>1.4152359934784084E-3</v>
      </c>
      <c r="K396" s="27">
        <v>1.6112728295318947E-3</v>
      </c>
      <c r="L396" s="27">
        <v>1.6116860026349788E-3</v>
      </c>
      <c r="M396" s="27">
        <v>1.6601449339953115E-3</v>
      </c>
      <c r="N396" s="27">
        <v>1.5783891492286276E-3</v>
      </c>
      <c r="O396" s="27">
        <v>1.5492210590133052E-3</v>
      </c>
      <c r="P396" s="28">
        <f t="shared" si="57"/>
        <v>0.96454537220032244</v>
      </c>
      <c r="Q396" s="28">
        <f t="shared" si="57"/>
        <v>0.92734673585525218</v>
      </c>
      <c r="R396" s="28">
        <f t="shared" si="57"/>
        <v>1.3623139572371792</v>
      </c>
      <c r="S396" s="28">
        <f t="shared" si="57"/>
        <v>1.1722390238360407</v>
      </c>
      <c r="T396" s="28">
        <f t="shared" si="57"/>
        <v>1.0946733026522202</v>
      </c>
      <c r="U396" s="28">
        <f t="shared" si="58"/>
        <v>1.1042236783562029</v>
      </c>
      <c r="V396" s="28">
        <f t="shared" si="62"/>
        <v>0.17473077215301125</v>
      </c>
      <c r="W396" s="27">
        <f t="shared" si="59"/>
        <v>0.29034354378021682</v>
      </c>
      <c r="X396" s="27">
        <f t="shared" si="60"/>
        <v>4.3057055672425175E-2</v>
      </c>
      <c r="Y396" s="27">
        <f t="shared" si="61"/>
        <v>0.53708782670591104</v>
      </c>
    </row>
    <row r="397" spans="1:25" ht="11.25" customHeight="1" x14ac:dyDescent="0.2">
      <c r="A397" s="26" t="s">
        <v>236</v>
      </c>
      <c r="B397" s="26" t="s">
        <v>237</v>
      </c>
      <c r="C397" s="26" t="s">
        <v>1644</v>
      </c>
      <c r="D397" s="26" t="s">
        <v>1646</v>
      </c>
      <c r="E397" s="26" t="s">
        <v>1647</v>
      </c>
      <c r="F397" s="27">
        <v>5.0380032867707474E-2</v>
      </c>
      <c r="G397" s="27">
        <v>4.9215935579571948E-2</v>
      </c>
      <c r="H397" s="27">
        <v>4.2388018686452325E-2</v>
      </c>
      <c r="I397" s="27">
        <v>4.4497103738809898E-2</v>
      </c>
      <c r="J397" s="27">
        <v>4.7545373400773583E-2</v>
      </c>
      <c r="K397" s="27">
        <v>4.9145436955820708E-2</v>
      </c>
      <c r="L397" s="27">
        <v>5.5677162260762192E-2</v>
      </c>
      <c r="M397" s="27">
        <v>5.1170813297093873E-2</v>
      </c>
      <c r="N397" s="27">
        <v>5.1697451243421733E-2</v>
      </c>
      <c r="O397" s="27">
        <v>4.9794743295836226E-2</v>
      </c>
      <c r="P397" s="28">
        <f t="shared" si="57"/>
        <v>0.97549434088046982</v>
      </c>
      <c r="Q397" s="28">
        <f t="shared" si="57"/>
        <v>1.1312832237181345</v>
      </c>
      <c r="R397" s="28">
        <f t="shared" si="57"/>
        <v>1.2071999324999974</v>
      </c>
      <c r="S397" s="28">
        <f t="shared" si="57"/>
        <v>1.1618160936243536</v>
      </c>
      <c r="T397" s="28">
        <f t="shared" si="57"/>
        <v>1.0473099638129257</v>
      </c>
      <c r="U397" s="28">
        <f t="shared" si="58"/>
        <v>1.1046207109071762</v>
      </c>
      <c r="V397" s="28">
        <f t="shared" si="62"/>
        <v>9.2820847961170683E-2</v>
      </c>
      <c r="W397" s="27">
        <f t="shared" si="59"/>
        <v>6.2724561254355535E-2</v>
      </c>
      <c r="X397" s="27">
        <f t="shared" si="60"/>
        <v>4.3213181698068967E-2</v>
      </c>
      <c r="Y397" s="27">
        <f t="shared" si="61"/>
        <v>1.2025623678049622</v>
      </c>
    </row>
    <row r="398" spans="1:25" ht="11.25" customHeight="1" x14ac:dyDescent="0.2">
      <c r="A398" s="26" t="s">
        <v>476</v>
      </c>
      <c r="B398" s="26" t="s">
        <v>477</v>
      </c>
      <c r="C398" s="26" t="s">
        <v>2437</v>
      </c>
      <c r="D398" s="26" t="s">
        <v>2434</v>
      </c>
      <c r="E398" s="26" t="s">
        <v>2439</v>
      </c>
      <c r="F398" s="27">
        <v>8.6620022044376285E-3</v>
      </c>
      <c r="G398" s="27">
        <v>9.0488073559497305E-3</v>
      </c>
      <c r="H398" s="27">
        <v>6.2857402196605239E-3</v>
      </c>
      <c r="I398" s="27">
        <v>8.0467780221694738E-3</v>
      </c>
      <c r="J398" s="27">
        <v>6.8015539406120172E-3</v>
      </c>
      <c r="K398" s="27">
        <v>8.3830499681656328E-3</v>
      </c>
      <c r="L398" s="27">
        <v>9.099199721285773E-3</v>
      </c>
      <c r="M398" s="27">
        <v>8.0863566683699543E-3</v>
      </c>
      <c r="N398" s="27">
        <v>8.3535779738311382E-3</v>
      </c>
      <c r="O398" s="27">
        <v>8.4474262645998239E-3</v>
      </c>
      <c r="P398" s="28">
        <f t="shared" si="57"/>
        <v>0.96779587101362252</v>
      </c>
      <c r="Q398" s="28">
        <f t="shared" si="57"/>
        <v>1.0055689510621428</v>
      </c>
      <c r="R398" s="28">
        <f t="shared" si="57"/>
        <v>1.2864605258546107</v>
      </c>
      <c r="S398" s="28">
        <f t="shared" si="57"/>
        <v>1.0381270554272042</v>
      </c>
      <c r="T398" s="28">
        <f t="shared" si="57"/>
        <v>1.2419847491262721</v>
      </c>
      <c r="U398" s="28">
        <f t="shared" si="58"/>
        <v>1.1079874304967707</v>
      </c>
      <c r="V398" s="28">
        <f t="shared" si="62"/>
        <v>0.14562933894942143</v>
      </c>
      <c r="W398" s="27">
        <f t="shared" si="59"/>
        <v>0.17383269765178869</v>
      </c>
      <c r="X398" s="27">
        <f t="shared" si="60"/>
        <v>4.4534833590193869E-2</v>
      </c>
      <c r="Y398" s="27">
        <f t="shared" si="61"/>
        <v>0.75986853010759325</v>
      </c>
    </row>
    <row r="399" spans="1:25" ht="11.25" customHeight="1" x14ac:dyDescent="0.2">
      <c r="A399" s="26" t="s">
        <v>254</v>
      </c>
      <c r="B399" s="26" t="s">
        <v>255</v>
      </c>
      <c r="C399" s="26" t="s">
        <v>1734</v>
      </c>
      <c r="D399" s="26" t="s">
        <v>1736</v>
      </c>
      <c r="E399" s="26" t="s">
        <v>1737</v>
      </c>
      <c r="F399" s="27">
        <v>0.1781030802073803</v>
      </c>
      <c r="G399" s="27">
        <v>0.14480874316939893</v>
      </c>
      <c r="H399" s="27">
        <v>0.15860215053763441</v>
      </c>
      <c r="I399" s="27">
        <v>0.17654852600198742</v>
      </c>
      <c r="J399" s="27">
        <v>0.16979166666666667</v>
      </c>
      <c r="K399" s="27">
        <v>0.18577208361429534</v>
      </c>
      <c r="L399" s="27">
        <v>0.15740740740740741</v>
      </c>
      <c r="M399" s="27">
        <v>0.18790793541738235</v>
      </c>
      <c r="N399" s="27">
        <v>0.19405940594059404</v>
      </c>
      <c r="O399" s="27">
        <v>0.19213825821755337</v>
      </c>
      <c r="P399" s="28">
        <f t="shared" si="57"/>
        <v>1.0430593530330041</v>
      </c>
      <c r="Q399" s="28">
        <f t="shared" si="57"/>
        <v>1.0870020964360585</v>
      </c>
      <c r="R399" s="28">
        <f t="shared" si="57"/>
        <v>1.1847754572079023</v>
      </c>
      <c r="S399" s="28">
        <f t="shared" si="57"/>
        <v>1.0991845150743966</v>
      </c>
      <c r="T399" s="28">
        <f t="shared" si="57"/>
        <v>1.1316118275389646</v>
      </c>
      <c r="U399" s="28">
        <f t="shared" si="58"/>
        <v>1.1091266498580652</v>
      </c>
      <c r="V399" s="28">
        <f t="shared" si="62"/>
        <v>5.2871435782341339E-2</v>
      </c>
      <c r="W399" s="27">
        <f t="shared" si="59"/>
        <v>8.9272910959907019E-3</v>
      </c>
      <c r="X399" s="27">
        <f t="shared" si="60"/>
        <v>4.4981140553117867E-2</v>
      </c>
      <c r="Y399" s="27">
        <f t="shared" si="61"/>
        <v>2.0492803037697365</v>
      </c>
    </row>
    <row r="400" spans="1:25" ht="11.25" customHeight="1" x14ac:dyDescent="0.2">
      <c r="A400" s="26" t="s">
        <v>88</v>
      </c>
      <c r="B400" s="26" t="s">
        <v>89</v>
      </c>
      <c r="C400" s="26" t="s">
        <v>1086</v>
      </c>
      <c r="D400" s="26" t="s">
        <v>1088</v>
      </c>
      <c r="E400" s="26" t="s">
        <v>1089</v>
      </c>
      <c r="F400" s="27">
        <v>1.1106322630129082E-3</v>
      </c>
      <c r="G400" s="27">
        <v>8.5974331864683553E-4</v>
      </c>
      <c r="H400" s="27">
        <v>8.7475118926314075E-4</v>
      </c>
      <c r="I400" s="27">
        <v>1.0906531969416189E-3</v>
      </c>
      <c r="J400" s="27">
        <v>1.1349844529864607E-3</v>
      </c>
      <c r="K400" s="27">
        <v>1.0697900340405615E-3</v>
      </c>
      <c r="L400" s="27">
        <v>1.110335863317124E-3</v>
      </c>
      <c r="M400" s="27">
        <v>8.1052662324385897E-4</v>
      </c>
      <c r="N400" s="27">
        <v>1.9081705490263104E-3</v>
      </c>
      <c r="O400" s="27">
        <v>7.2327748023902599E-4</v>
      </c>
      <c r="P400" s="28">
        <f t="shared" si="57"/>
        <v>0.96322614574373122</v>
      </c>
      <c r="Q400" s="28">
        <f t="shared" si="57"/>
        <v>1.2914736750321019</v>
      </c>
      <c r="R400" s="28">
        <f t="shared" si="57"/>
        <v>0.92657961851600079</v>
      </c>
      <c r="S400" s="28">
        <f t="shared" si="57"/>
        <v>1.7495667315487198</v>
      </c>
      <c r="T400" s="28">
        <f t="shared" si="57"/>
        <v>0.63725761030107608</v>
      </c>
      <c r="U400" s="28">
        <f t="shared" si="58"/>
        <v>1.113620756228326</v>
      </c>
      <c r="V400" s="28">
        <f t="shared" si="62"/>
        <v>0.4244360131723241</v>
      </c>
      <c r="W400" s="27">
        <f t="shared" si="59"/>
        <v>0.62021592426086047</v>
      </c>
      <c r="X400" s="27">
        <f t="shared" si="60"/>
        <v>4.6737316942690108E-2</v>
      </c>
      <c r="Y400" s="27">
        <f t="shared" si="61"/>
        <v>0.2074570872927648</v>
      </c>
    </row>
    <row r="401" spans="1:25" ht="11.25" customHeight="1" x14ac:dyDescent="0.2">
      <c r="A401" s="26" t="s">
        <v>254</v>
      </c>
      <c r="B401" s="26" t="s">
        <v>255</v>
      </c>
      <c r="C401" s="26" t="s">
        <v>1730</v>
      </c>
      <c r="D401" s="26" t="s">
        <v>1732</v>
      </c>
      <c r="E401" s="26" t="s">
        <v>1733</v>
      </c>
      <c r="F401" s="27">
        <v>0.1320524550167734</v>
      </c>
      <c r="G401" s="27">
        <v>0.14450516089860355</v>
      </c>
      <c r="H401" s="27">
        <v>0.13201911589008364</v>
      </c>
      <c r="I401" s="27">
        <v>0.13116926134481618</v>
      </c>
      <c r="J401" s="27">
        <v>0.12812499999999999</v>
      </c>
      <c r="K401" s="27">
        <v>0.15070802427511801</v>
      </c>
      <c r="L401" s="27">
        <v>0.13439955106621773</v>
      </c>
      <c r="M401" s="27">
        <v>0.16729646169701134</v>
      </c>
      <c r="N401" s="27">
        <v>0.13927392739273928</v>
      </c>
      <c r="O401" s="27">
        <v>0.15011860386309722</v>
      </c>
      <c r="P401" s="28">
        <f t="shared" si="57"/>
        <v>1.1412739297877874</v>
      </c>
      <c r="Q401" s="28">
        <f t="shared" si="57"/>
        <v>0.93006748153806962</v>
      </c>
      <c r="R401" s="28">
        <f t="shared" si="57"/>
        <v>1.2672139225375429</v>
      </c>
      <c r="S401" s="28">
        <f t="shared" si="57"/>
        <v>1.0617878454512117</v>
      </c>
      <c r="T401" s="28">
        <f t="shared" si="57"/>
        <v>1.1716573960046615</v>
      </c>
      <c r="U401" s="28">
        <f t="shared" si="58"/>
        <v>1.1144001150638547</v>
      </c>
      <c r="V401" s="28">
        <f t="shared" si="62"/>
        <v>0.12658912728735733</v>
      </c>
      <c r="W401" s="27">
        <f t="shared" si="59"/>
        <v>0.12311069666718615</v>
      </c>
      <c r="X401" s="27">
        <f t="shared" si="60"/>
        <v>4.7041148257610757E-2</v>
      </c>
      <c r="Y401" s="27">
        <f t="shared" si="61"/>
        <v>0.90970421106777466</v>
      </c>
    </row>
    <row r="402" spans="1:25" ht="11.25" customHeight="1" x14ac:dyDescent="0.2">
      <c r="A402" s="26" t="s">
        <v>138</v>
      </c>
      <c r="B402" s="26" t="s">
        <v>139</v>
      </c>
      <c r="C402" s="26" t="s">
        <v>1290</v>
      </c>
      <c r="D402" s="26" t="s">
        <v>1291</v>
      </c>
      <c r="E402" s="26" t="s">
        <v>1292</v>
      </c>
      <c r="F402" s="27">
        <v>7.1730672540724005E-5</v>
      </c>
      <c r="G402" s="27">
        <v>7.2176783870441817E-5</v>
      </c>
      <c r="H402" s="27">
        <v>9.7227144564218529E-5</v>
      </c>
      <c r="I402" s="27">
        <v>6.2686216127171067E-5</v>
      </c>
      <c r="J402" s="27">
        <v>8.4712784846739057E-5</v>
      </c>
      <c r="K402" s="27">
        <v>6.4744409424414187E-5</v>
      </c>
      <c r="L402" s="27">
        <v>9.8926277400716392E-5</v>
      </c>
      <c r="M402" s="27">
        <v>8.0394689827666767E-5</v>
      </c>
      <c r="N402" s="27">
        <v>8.9923568386018982E-5</v>
      </c>
      <c r="O402" s="27">
        <v>8.7894167036655418E-5</v>
      </c>
      <c r="P402" s="28">
        <f t="shared" si="57"/>
        <v>0.90260424350066604</v>
      </c>
      <c r="Q402" s="28">
        <f t="shared" si="57"/>
        <v>1.3706107711627915</v>
      </c>
      <c r="R402" s="28">
        <f t="shared" si="57"/>
        <v>0.82687494514009996</v>
      </c>
      <c r="S402" s="28">
        <f t="shared" si="57"/>
        <v>1.4345030525305866</v>
      </c>
      <c r="T402" s="28">
        <f t="shared" si="57"/>
        <v>1.0375549239193596</v>
      </c>
      <c r="U402" s="28">
        <f t="shared" si="58"/>
        <v>1.1144295872507008</v>
      </c>
      <c r="V402" s="28">
        <f t="shared" si="62"/>
        <v>0.27456473939826842</v>
      </c>
      <c r="W402" s="27">
        <f t="shared" si="59"/>
        <v>0.4943762354210901</v>
      </c>
      <c r="X402" s="27">
        <f t="shared" si="60"/>
        <v>4.7052633754330712E-2</v>
      </c>
      <c r="Y402" s="27">
        <f t="shared" si="61"/>
        <v>0.30594241387705101</v>
      </c>
    </row>
    <row r="403" spans="1:25" ht="11.25" customHeight="1" x14ac:dyDescent="0.2">
      <c r="A403" s="26" t="s">
        <v>346</v>
      </c>
      <c r="B403" s="26" t="s">
        <v>347</v>
      </c>
      <c r="C403" s="26" t="s">
        <v>2029</v>
      </c>
      <c r="D403" s="26" t="s">
        <v>2027</v>
      </c>
      <c r="E403" s="26" t="s">
        <v>2031</v>
      </c>
      <c r="F403" s="27">
        <v>6.2939219300234164E-4</v>
      </c>
      <c r="G403" s="27">
        <v>6.7656709854199801E-4</v>
      </c>
      <c r="H403" s="27">
        <v>4.9324663153654542E-4</v>
      </c>
      <c r="I403" s="27">
        <v>5.3886098743368424E-4</v>
      </c>
      <c r="J403" s="27">
        <v>6.1145853431545023E-4</v>
      </c>
      <c r="K403" s="27">
        <v>5.7971983923922924E-4</v>
      </c>
      <c r="L403" s="27">
        <v>6.3792141368993382E-4</v>
      </c>
      <c r="M403" s="27">
        <v>6.7458439876850302E-4</v>
      </c>
      <c r="N403" s="27">
        <v>7.1475966895673455E-4</v>
      </c>
      <c r="O403" s="27">
        <v>6.2227331660377381E-4</v>
      </c>
      <c r="P403" s="28">
        <f t="shared" si="57"/>
        <v>0.92107885303412462</v>
      </c>
      <c r="Q403" s="28">
        <f t="shared" si="57"/>
        <v>0.94287974550440656</v>
      </c>
      <c r="R403" s="28">
        <f t="shared" si="57"/>
        <v>1.3676411669899504</v>
      </c>
      <c r="S403" s="28">
        <f t="shared" si="57"/>
        <v>1.3264268255172167</v>
      </c>
      <c r="T403" s="28">
        <f t="shared" si="57"/>
        <v>1.0176868613019379</v>
      </c>
      <c r="U403" s="28">
        <f t="shared" si="58"/>
        <v>1.1151426904695272</v>
      </c>
      <c r="V403" s="28">
        <f t="shared" si="62"/>
        <v>0.21519142653399215</v>
      </c>
      <c r="W403" s="27">
        <f t="shared" si="59"/>
        <v>0.33519647207620124</v>
      </c>
      <c r="X403" s="27">
        <f t="shared" si="60"/>
        <v>4.7330442019726547E-2</v>
      </c>
      <c r="Y403" s="27">
        <f t="shared" si="61"/>
        <v>0.47470056094242125</v>
      </c>
    </row>
    <row r="404" spans="1:25" ht="11.25" customHeight="1" x14ac:dyDescent="0.2">
      <c r="A404" s="26" t="s">
        <v>646</v>
      </c>
      <c r="B404" s="26" t="s">
        <v>647</v>
      </c>
      <c r="C404" s="26" t="s">
        <v>2994</v>
      </c>
      <c r="D404" s="26" t="s">
        <v>2995</v>
      </c>
      <c r="E404" s="26" t="s">
        <v>2996</v>
      </c>
      <c r="F404" s="27">
        <v>5.0556661109019529E-3</v>
      </c>
      <c r="G404" s="27">
        <v>4.8497988759877899E-3</v>
      </c>
      <c r="H404" s="27">
        <v>3.9757562277580073E-3</v>
      </c>
      <c r="I404" s="27">
        <v>4.0540154737773717E-3</v>
      </c>
      <c r="J404" s="27">
        <v>6.5088093367747721E-3</v>
      </c>
      <c r="K404" s="27">
        <v>5.5537669027688344E-3</v>
      </c>
      <c r="L404" s="27">
        <v>6.130695276577957E-3</v>
      </c>
      <c r="M404" s="27">
        <v>4.9893470697699501E-3</v>
      </c>
      <c r="N404" s="27">
        <v>5.907798788777654E-3</v>
      </c>
      <c r="O404" s="27">
        <v>3.2767824110776387E-3</v>
      </c>
      <c r="P404" s="28">
        <f t="shared" si="57"/>
        <v>1.0985232768423503</v>
      </c>
      <c r="Q404" s="28">
        <f t="shared" si="57"/>
        <v>1.2641133031169831</v>
      </c>
      <c r="R404" s="28">
        <f t="shared" si="57"/>
        <v>1.2549429049334655</v>
      </c>
      <c r="S404" s="28">
        <f t="shared" si="57"/>
        <v>1.4572709026374289</v>
      </c>
      <c r="T404" s="28">
        <f t="shared" si="57"/>
        <v>0.50343807008815245</v>
      </c>
      <c r="U404" s="28">
        <f t="shared" si="58"/>
        <v>1.115657691523676</v>
      </c>
      <c r="V404" s="28">
        <f t="shared" si="62"/>
        <v>0.36511829532794254</v>
      </c>
      <c r="W404" s="27">
        <f t="shared" si="59"/>
        <v>0.77035211467337805</v>
      </c>
      <c r="X404" s="27">
        <f t="shared" si="60"/>
        <v>4.7530963878849398E-2</v>
      </c>
      <c r="Y404" s="27">
        <f t="shared" si="61"/>
        <v>0.11331072092435253</v>
      </c>
    </row>
    <row r="405" spans="1:25" ht="11.25" customHeight="1" x14ac:dyDescent="0.2">
      <c r="A405" s="26" t="s">
        <v>104</v>
      </c>
      <c r="B405" s="26" t="s">
        <v>105</v>
      </c>
      <c r="C405" s="26" t="s">
        <v>1169</v>
      </c>
      <c r="D405" s="26" t="s">
        <v>1171</v>
      </c>
      <c r="E405" s="26" t="s">
        <v>1172</v>
      </c>
      <c r="F405" s="27">
        <v>8.1476504545516887E-2</v>
      </c>
      <c r="G405" s="27">
        <v>7.2706681766704417E-2</v>
      </c>
      <c r="H405" s="27">
        <v>9.1342072319668469E-2</v>
      </c>
      <c r="I405" s="27">
        <v>7.6337758710649892E-2</v>
      </c>
      <c r="J405" s="27">
        <v>9.0373941806357563E-2</v>
      </c>
      <c r="K405" s="27">
        <v>7.3014485514485514E-2</v>
      </c>
      <c r="L405" s="27">
        <v>0.12412429678378091</v>
      </c>
      <c r="M405" s="27">
        <v>8.6798303499352913E-2</v>
      </c>
      <c r="N405" s="27">
        <v>8.5208540478308642E-2</v>
      </c>
      <c r="O405" s="27">
        <v>8.3365408863464427E-2</v>
      </c>
      <c r="P405" s="28">
        <f t="shared" si="57"/>
        <v>0.89614160452472447</v>
      </c>
      <c r="Q405" s="28">
        <f t="shared" si="57"/>
        <v>1.707192430842345</v>
      </c>
      <c r="R405" s="28">
        <f t="shared" si="57"/>
        <v>0.95025546601993227</v>
      </c>
      <c r="S405" s="28">
        <f t="shared" si="57"/>
        <v>1.1162043779839346</v>
      </c>
      <c r="T405" s="28">
        <f t="shared" si="57"/>
        <v>0.92244962648735429</v>
      </c>
      <c r="U405" s="28">
        <f t="shared" si="58"/>
        <v>1.118448701171658</v>
      </c>
      <c r="V405" s="28">
        <f t="shared" si="62"/>
        <v>0.34012838129911266</v>
      </c>
      <c r="W405" s="27">
        <f t="shared" si="59"/>
        <v>0.51421715192853734</v>
      </c>
      <c r="X405" s="27">
        <f t="shared" si="60"/>
        <v>4.8616069515357907E-2</v>
      </c>
      <c r="Y405" s="27">
        <f t="shared" si="61"/>
        <v>0.28885344137716379</v>
      </c>
    </row>
    <row r="406" spans="1:25" ht="11.25" customHeight="1" x14ac:dyDescent="0.2">
      <c r="A406" s="26" t="s">
        <v>73</v>
      </c>
      <c r="B406" s="26" t="s">
        <v>74</v>
      </c>
      <c r="C406" s="26" t="s">
        <v>1030</v>
      </c>
      <c r="D406" s="26" t="s">
        <v>1032</v>
      </c>
      <c r="E406" s="26" t="s">
        <v>1033</v>
      </c>
      <c r="F406" s="27">
        <v>5.688451413528671E-2</v>
      </c>
      <c r="G406" s="27">
        <v>6.1712010617120103E-2</v>
      </c>
      <c r="H406" s="27">
        <v>6.254107338444688E-2</v>
      </c>
      <c r="I406" s="27">
        <v>5.5632823365785816E-2</v>
      </c>
      <c r="J406" s="27">
        <v>5.6060096423365853E-2</v>
      </c>
      <c r="K406" s="27">
        <v>6.2447434819175772E-2</v>
      </c>
      <c r="L406" s="27">
        <v>6.3058103975535171E-2</v>
      </c>
      <c r="M406" s="27">
        <v>6.3074418360380233E-2</v>
      </c>
      <c r="N406" s="27">
        <v>6.9114263803680978E-2</v>
      </c>
      <c r="O406" s="27">
        <v>6.8563453833340837E-2</v>
      </c>
      <c r="P406" s="28">
        <f t="shared" si="57"/>
        <v>1.0977932354429352</v>
      </c>
      <c r="Q406" s="28">
        <f t="shared" si="57"/>
        <v>1.0218125020551776</v>
      </c>
      <c r="R406" s="28">
        <f t="shared" si="57"/>
        <v>1.0085279152894422</v>
      </c>
      <c r="S406" s="28">
        <f t="shared" si="57"/>
        <v>1.2423288918711655</v>
      </c>
      <c r="T406" s="28">
        <f t="shared" si="57"/>
        <v>1.2230348894791339</v>
      </c>
      <c r="U406" s="28">
        <f t="shared" si="58"/>
        <v>1.1186994868275708</v>
      </c>
      <c r="V406" s="28">
        <f t="shared" si="62"/>
        <v>0.10969507780470543</v>
      </c>
      <c r="W406" s="27">
        <f t="shared" si="59"/>
        <v>6.9652599690174219E-2</v>
      </c>
      <c r="X406" s="27">
        <f t="shared" si="60"/>
        <v>4.8713438860441008E-2</v>
      </c>
      <c r="Y406" s="27">
        <f t="shared" si="61"/>
        <v>1.1570626694765249</v>
      </c>
    </row>
    <row r="407" spans="1:25" ht="11.25" customHeight="1" x14ac:dyDescent="0.2">
      <c r="A407" s="26" t="s">
        <v>874</v>
      </c>
      <c r="B407" s="26" t="s">
        <v>875</v>
      </c>
      <c r="C407" s="26" t="s">
        <v>3602</v>
      </c>
      <c r="D407" s="26" t="s">
        <v>3604</v>
      </c>
      <c r="E407" s="26" t="s">
        <v>3605</v>
      </c>
      <c r="F407" s="27">
        <v>1.1846799195085079E-3</v>
      </c>
      <c r="G407" s="27">
        <v>1.1576236962263123E-3</v>
      </c>
      <c r="H407" s="27">
        <v>1.0673645546971373E-3</v>
      </c>
      <c r="I407" s="27">
        <v>1.2131395625592804E-3</v>
      </c>
      <c r="J407" s="27">
        <v>1.0466271510313086E-3</v>
      </c>
      <c r="K407" s="27">
        <v>1.3071712534253284E-3</v>
      </c>
      <c r="L407" s="27">
        <v>1.1068658337673142E-3</v>
      </c>
      <c r="M407" s="27">
        <v>1.4100758983245716E-3</v>
      </c>
      <c r="N407" s="27">
        <v>1.2732163717620328E-3</v>
      </c>
      <c r="O407" s="27">
        <v>1.22377266339957E-3</v>
      </c>
      <c r="P407" s="28">
        <f t="shared" si="57"/>
        <v>1.1033961426202268</v>
      </c>
      <c r="Q407" s="28">
        <f t="shared" si="57"/>
        <v>0.95615340060465115</v>
      </c>
      <c r="R407" s="28">
        <f t="shared" si="57"/>
        <v>1.3210818104454274</v>
      </c>
      <c r="S407" s="28">
        <f t="shared" si="57"/>
        <v>1.0495217624227935</v>
      </c>
      <c r="T407" s="28">
        <f t="shared" si="57"/>
        <v>1.1692536947791854</v>
      </c>
      <c r="U407" s="28">
        <f t="shared" si="58"/>
        <v>1.119881362174457</v>
      </c>
      <c r="V407" s="28">
        <f t="shared" si="62"/>
        <v>0.1368834620690533</v>
      </c>
      <c r="W407" s="27">
        <f t="shared" si="59"/>
        <v>0.11635574879626512</v>
      </c>
      <c r="X407" s="27">
        <f t="shared" si="60"/>
        <v>4.9172016882646066E-2</v>
      </c>
      <c r="Y407" s="27">
        <f t="shared" si="61"/>
        <v>0.93421215463064256</v>
      </c>
    </row>
    <row r="408" spans="1:25" ht="11.25" customHeight="1" x14ac:dyDescent="0.2">
      <c r="A408" s="26" t="s">
        <v>676</v>
      </c>
      <c r="B408" s="26" t="s">
        <v>677</v>
      </c>
      <c r="C408" s="26" t="s">
        <v>3080</v>
      </c>
      <c r="D408" s="26" t="s">
        <v>3082</v>
      </c>
      <c r="E408" s="26" t="s">
        <v>3083</v>
      </c>
      <c r="F408" s="27">
        <v>1.1403178028103376E-3</v>
      </c>
      <c r="G408" s="27">
        <v>9.8581780871380702E-4</v>
      </c>
      <c r="H408" s="27">
        <v>1.101004666758417E-3</v>
      </c>
      <c r="I408" s="27">
        <v>1.0379089810159095E-3</v>
      </c>
      <c r="J408" s="27">
        <v>1.0362059744019809E-3</v>
      </c>
      <c r="K408" s="27">
        <v>1.0850240408241511E-3</v>
      </c>
      <c r="L408" s="27">
        <v>1.1892058229393634E-3</v>
      </c>
      <c r="M408" s="27">
        <v>1.2884907130263643E-3</v>
      </c>
      <c r="N408" s="27">
        <v>1.1659214014888869E-3</v>
      </c>
      <c r="O408" s="27">
        <v>1.1944739345912372E-3</v>
      </c>
      <c r="P408" s="28">
        <f t="shared" si="57"/>
        <v>0.95151021772183697</v>
      </c>
      <c r="Q408" s="28">
        <f t="shared" si="57"/>
        <v>1.2063139988218674</v>
      </c>
      <c r="R408" s="28">
        <f t="shared" si="57"/>
        <v>1.1702863320461163</v>
      </c>
      <c r="S408" s="28">
        <f t="shared" si="57"/>
        <v>1.1233368463077353</v>
      </c>
      <c r="T408" s="28">
        <f t="shared" si="57"/>
        <v>1.1527379344445456</v>
      </c>
      <c r="U408" s="28">
        <f t="shared" si="58"/>
        <v>1.1208370658684204</v>
      </c>
      <c r="V408" s="28">
        <f t="shared" si="62"/>
        <v>9.9306384253547375E-2</v>
      </c>
      <c r="W408" s="27">
        <f t="shared" si="59"/>
        <v>5.6293067379770453E-2</v>
      </c>
      <c r="X408" s="27">
        <f t="shared" si="60"/>
        <v>4.9542484551048233E-2</v>
      </c>
      <c r="Y408" s="27">
        <f t="shared" si="61"/>
        <v>1.2495450862160888</v>
      </c>
    </row>
    <row r="409" spans="1:25" ht="11.25" customHeight="1" x14ac:dyDescent="0.2">
      <c r="A409" s="26" t="s">
        <v>222</v>
      </c>
      <c r="B409" s="26" t="s">
        <v>223</v>
      </c>
      <c r="C409" s="26" t="s">
        <v>1530</v>
      </c>
      <c r="D409" s="26" t="s">
        <v>1532</v>
      </c>
      <c r="E409" s="26" t="s">
        <v>1533</v>
      </c>
      <c r="F409" s="27">
        <v>7.2505734337165346E-4</v>
      </c>
      <c r="G409" s="27">
        <v>8.7619536501502371E-4</v>
      </c>
      <c r="H409" s="27">
        <v>6.74780968274411E-4</v>
      </c>
      <c r="I409" s="27">
        <v>7.9052174435127189E-4</v>
      </c>
      <c r="J409" s="27">
        <v>7.5615586128302819E-4</v>
      </c>
      <c r="K409" s="27">
        <v>8.5065173009474953E-4</v>
      </c>
      <c r="L409" s="27">
        <v>9.7473139081520274E-4</v>
      </c>
      <c r="M409" s="27">
        <v>7.8460457490826764E-4</v>
      </c>
      <c r="N409" s="27">
        <v>8.8810337171522664E-4</v>
      </c>
      <c r="O409" s="27">
        <v>8.0614698593158343E-4</v>
      </c>
      <c r="P409" s="28">
        <f t="shared" si="57"/>
        <v>1.1732199361488547</v>
      </c>
      <c r="Q409" s="28">
        <f t="shared" si="57"/>
        <v>1.112458967183066</v>
      </c>
      <c r="R409" s="28">
        <f t="shared" si="57"/>
        <v>1.1627544518848894</v>
      </c>
      <c r="S409" s="28">
        <f t="shared" si="57"/>
        <v>1.1234395234049297</v>
      </c>
      <c r="T409" s="28">
        <f t="shared" si="57"/>
        <v>1.0661121961862881</v>
      </c>
      <c r="U409" s="28">
        <f t="shared" si="58"/>
        <v>1.1275970149616055</v>
      </c>
      <c r="V409" s="28">
        <f t="shared" si="62"/>
        <v>4.2849517135830816E-2</v>
      </c>
      <c r="W409" s="27">
        <f t="shared" si="59"/>
        <v>1.5900764608115581E-3</v>
      </c>
      <c r="X409" s="27">
        <f t="shared" si="60"/>
        <v>5.2153917512247461E-2</v>
      </c>
      <c r="Y409" s="27">
        <f t="shared" si="61"/>
        <v>2.7985819915851207</v>
      </c>
    </row>
    <row r="410" spans="1:25" ht="11.25" customHeight="1" x14ac:dyDescent="0.2">
      <c r="A410" s="26" t="s">
        <v>562</v>
      </c>
      <c r="B410" s="26" t="s">
        <v>563</v>
      </c>
      <c r="C410" s="26" t="s">
        <v>2715</v>
      </c>
      <c r="D410" s="26" t="s">
        <v>2717</v>
      </c>
      <c r="E410" s="26" t="s">
        <v>2718</v>
      </c>
      <c r="F410" s="27">
        <v>1.9144304037105399E-2</v>
      </c>
      <c r="G410" s="27">
        <v>1.9111356423347593E-2</v>
      </c>
      <c r="H410" s="27">
        <v>1.3614976474121533E-2</v>
      </c>
      <c r="I410" s="27">
        <v>1.8726500317398309E-2</v>
      </c>
      <c r="J410" s="27">
        <v>1.4381028781623589E-2</v>
      </c>
      <c r="K410" s="27">
        <v>1.8973778623197126E-2</v>
      </c>
      <c r="L410" s="27">
        <v>1.8339603283173734E-2</v>
      </c>
      <c r="M410" s="27">
        <v>1.8040044934910463E-2</v>
      </c>
      <c r="N410" s="27">
        <v>1.6943291839557399E-2</v>
      </c>
      <c r="O410" s="27">
        <v>2.1025168815224066E-2</v>
      </c>
      <c r="P410" s="28">
        <f t="shared" si="57"/>
        <v>0.99109262924482588</v>
      </c>
      <c r="Q410" s="28">
        <f t="shared" si="57"/>
        <v>0.95961808659321335</v>
      </c>
      <c r="R410" s="28">
        <f t="shared" si="57"/>
        <v>1.3250147709913283</v>
      </c>
      <c r="S410" s="28">
        <f t="shared" si="57"/>
        <v>0.90477620230064149</v>
      </c>
      <c r="T410" s="28">
        <f t="shared" si="57"/>
        <v>1.462007282962295</v>
      </c>
      <c r="U410" s="28">
        <f t="shared" si="58"/>
        <v>1.1285017944184608</v>
      </c>
      <c r="V410" s="28">
        <f t="shared" si="62"/>
        <v>0.24864602694461937</v>
      </c>
      <c r="W410" s="27">
        <f t="shared" si="59"/>
        <v>0.36570185069284394</v>
      </c>
      <c r="X410" s="27">
        <f t="shared" si="60"/>
        <v>5.2502253981274102E-2</v>
      </c>
      <c r="Y410" s="27">
        <f t="shared" si="61"/>
        <v>0.43687284183954361</v>
      </c>
    </row>
    <row r="411" spans="1:25" ht="11.25" customHeight="1" x14ac:dyDescent="0.2">
      <c r="A411" s="26" t="s">
        <v>868</v>
      </c>
      <c r="B411" s="26" t="s">
        <v>869</v>
      </c>
      <c r="C411" s="26" t="s">
        <v>3585</v>
      </c>
      <c r="D411" s="26" t="s">
        <v>3587</v>
      </c>
      <c r="E411" s="26" t="s">
        <v>3588</v>
      </c>
      <c r="F411" s="27">
        <v>1.0629483614091562E-4</v>
      </c>
      <c r="G411" s="27">
        <v>1.0339746848531325E-4</v>
      </c>
      <c r="H411" s="27">
        <v>6.9395490391470442E-5</v>
      </c>
      <c r="I411" s="27">
        <v>6.7111627409027796E-5</v>
      </c>
      <c r="J411" s="27">
        <v>1.1554149741780654E-4</v>
      </c>
      <c r="K411" s="27">
        <v>8.9984915686502017E-5</v>
      </c>
      <c r="L411" s="27">
        <v>9.8052375698950888E-5</v>
      </c>
      <c r="M411" s="27">
        <v>1.0281799471238923E-4</v>
      </c>
      <c r="N411" s="27">
        <v>1.0203120075126157E-4</v>
      </c>
      <c r="O411" s="27">
        <v>9.8958684749117254E-5</v>
      </c>
      <c r="P411" s="28">
        <f t="shared" si="57"/>
        <v>0.84655961619065434</v>
      </c>
      <c r="Q411" s="28">
        <f t="shared" si="57"/>
        <v>0.94830538054109537</v>
      </c>
      <c r="R411" s="28">
        <f t="shared" si="57"/>
        <v>1.4816235771572099</v>
      </c>
      <c r="S411" s="28">
        <f t="shared" si="57"/>
        <v>1.5203207654227802</v>
      </c>
      <c r="T411" s="28">
        <f t="shared" si="57"/>
        <v>0.85647742984735076</v>
      </c>
      <c r="U411" s="28">
        <f t="shared" si="58"/>
        <v>1.1306573538318179</v>
      </c>
      <c r="V411" s="28">
        <f t="shared" si="62"/>
        <v>0.34064397164047061</v>
      </c>
      <c r="W411" s="27">
        <f t="shared" si="59"/>
        <v>0.63317337307801069</v>
      </c>
      <c r="X411" s="27">
        <f t="shared" si="60"/>
        <v>5.3331011745813638E-2</v>
      </c>
      <c r="Y411" s="27">
        <f t="shared" si="61"/>
        <v>0.19847735686785642</v>
      </c>
    </row>
    <row r="412" spans="1:25" ht="11.25" customHeight="1" x14ac:dyDescent="0.2">
      <c r="A412" s="26" t="s">
        <v>242</v>
      </c>
      <c r="B412" s="26" t="s">
        <v>243</v>
      </c>
      <c r="C412" s="26" t="s">
        <v>1693</v>
      </c>
      <c r="D412" s="26" t="s">
        <v>1694</v>
      </c>
      <c r="E412" s="26" t="s">
        <v>1695</v>
      </c>
      <c r="F412" s="27">
        <v>2.9188241189243361E-2</v>
      </c>
      <c r="G412" s="27">
        <v>3.44092440199548E-2</v>
      </c>
      <c r="H412" s="27">
        <v>3.9432442452226081E-2</v>
      </c>
      <c r="I412" s="27">
        <v>3.3977022732828162E-2</v>
      </c>
      <c r="J412" s="27">
        <v>3.6960301897961449E-2</v>
      </c>
      <c r="K412" s="27">
        <v>3.4418453804678319E-2</v>
      </c>
      <c r="L412" s="27">
        <v>5.1221694809742438E-2</v>
      </c>
      <c r="M412" s="27">
        <v>3.4235136940547764E-2</v>
      </c>
      <c r="N412" s="27">
        <v>3.8126067799658304E-2</v>
      </c>
      <c r="O412" s="27">
        <v>3.7044028125147468E-2</v>
      </c>
      <c r="P412" s="28">
        <f t="shared" si="57"/>
        <v>1.1791890296343868</v>
      </c>
      <c r="Q412" s="28">
        <f t="shared" si="57"/>
        <v>1.4886027365215484</v>
      </c>
      <c r="R412" s="28">
        <f t="shared" si="57"/>
        <v>0.86819722065213045</v>
      </c>
      <c r="S412" s="28">
        <f t="shared" si="57"/>
        <v>1.1221132616431806</v>
      </c>
      <c r="T412" s="28">
        <f t="shared" si="57"/>
        <v>1.0022653014961069</v>
      </c>
      <c r="U412" s="28">
        <f t="shared" si="58"/>
        <v>1.1320735099894708</v>
      </c>
      <c r="V412" s="28">
        <f t="shared" si="62"/>
        <v>0.23233221643628749</v>
      </c>
      <c r="W412" s="27">
        <f t="shared" si="59"/>
        <v>0.31156221288691205</v>
      </c>
      <c r="X412" s="27">
        <f t="shared" si="60"/>
        <v>5.3874628218208528E-2</v>
      </c>
      <c r="Y412" s="27">
        <f t="shared" si="61"/>
        <v>0.5064552202222915</v>
      </c>
    </row>
    <row r="413" spans="1:25" ht="11.25" customHeight="1" x14ac:dyDescent="0.2">
      <c r="A413" s="26" t="s">
        <v>148</v>
      </c>
      <c r="B413" s="26" t="s">
        <v>149</v>
      </c>
      <c r="C413" s="26" t="s">
        <v>1346</v>
      </c>
      <c r="D413" s="26" t="s">
        <v>1348</v>
      </c>
      <c r="E413" s="26" t="s">
        <v>1349</v>
      </c>
      <c r="F413" s="27">
        <v>1.0878391528142217E-2</v>
      </c>
      <c r="G413" s="27">
        <v>8.7864277455136953E-3</v>
      </c>
      <c r="H413" s="27">
        <v>9.3723558891805701E-3</v>
      </c>
      <c r="I413" s="27">
        <v>8.5657440050263545E-3</v>
      </c>
      <c r="J413" s="27">
        <v>7.5977622649095683E-3</v>
      </c>
      <c r="K413" s="27">
        <v>8.2379437029556947E-3</v>
      </c>
      <c r="L413" s="27">
        <v>1.2572277723012639E-2</v>
      </c>
      <c r="M413" s="27">
        <v>1.0369021115833502E-2</v>
      </c>
      <c r="N413" s="27">
        <v>9.7132858461580849E-3</v>
      </c>
      <c r="O413" s="27">
        <v>9.3904985643435135E-3</v>
      </c>
      <c r="P413" s="28">
        <f t="shared" si="57"/>
        <v>0.75727589705190079</v>
      </c>
      <c r="Q413" s="28">
        <f t="shared" si="57"/>
        <v>1.4308747635729411</v>
      </c>
      <c r="R413" s="28">
        <f t="shared" si="57"/>
        <v>1.106340949750263</v>
      </c>
      <c r="S413" s="28">
        <f t="shared" si="57"/>
        <v>1.1339687294481782</v>
      </c>
      <c r="T413" s="28">
        <f t="shared" si="57"/>
        <v>1.2359558297465738</v>
      </c>
      <c r="U413" s="28">
        <f t="shared" si="58"/>
        <v>1.1328832339139716</v>
      </c>
      <c r="V413" s="28">
        <f t="shared" si="62"/>
        <v>0.24556539577776437</v>
      </c>
      <c r="W413" s="27">
        <f t="shared" si="59"/>
        <v>0.38402908362633476</v>
      </c>
      <c r="X413" s="27">
        <f t="shared" si="60"/>
        <v>5.4185149510240949E-2</v>
      </c>
      <c r="Y413" s="27">
        <f t="shared" si="61"/>
        <v>0.41563588401753887</v>
      </c>
    </row>
    <row r="414" spans="1:25" ht="11.25" customHeight="1" x14ac:dyDescent="0.2">
      <c r="A414" s="26" t="s">
        <v>810</v>
      </c>
      <c r="B414" s="26" t="s">
        <v>811</v>
      </c>
      <c r="C414" s="26" t="s">
        <v>3415</v>
      </c>
      <c r="D414" s="26" t="s">
        <v>3417</v>
      </c>
      <c r="E414" s="26" t="s">
        <v>3418</v>
      </c>
      <c r="F414" s="27">
        <v>2.1429818435754193E-2</v>
      </c>
      <c r="G414" s="27">
        <v>2.3851203501094091E-2</v>
      </c>
      <c r="H414" s="27">
        <v>2.0494899886664149E-2</v>
      </c>
      <c r="I414" s="27">
        <v>1.7093209934838038E-2</v>
      </c>
      <c r="J414" s="27">
        <v>3.4629917759502117E-2</v>
      </c>
      <c r="K414" s="27">
        <v>2.5262154432793137E-2</v>
      </c>
      <c r="L414" s="27">
        <v>2.9591882347682268E-2</v>
      </c>
      <c r="M414" s="27">
        <v>2.4586648877876784E-2</v>
      </c>
      <c r="N414" s="27">
        <v>2.4650512581547063E-2</v>
      </c>
      <c r="O414" s="27">
        <v>2.1335107562652472E-2</v>
      </c>
      <c r="P414" s="28">
        <f t="shared" ref="P414:T456" si="63">K414/F414</f>
        <v>1.1788319396418661</v>
      </c>
      <c r="Q414" s="28">
        <f t="shared" si="63"/>
        <v>1.240687177329431</v>
      </c>
      <c r="R414" s="28">
        <f t="shared" si="63"/>
        <v>1.1996471811933611</v>
      </c>
      <c r="S414" s="28">
        <f t="shared" si="63"/>
        <v>1.4421230813591264</v>
      </c>
      <c r="T414" s="28">
        <f t="shared" si="63"/>
        <v>0.61608888911664605</v>
      </c>
      <c r="U414" s="28">
        <f t="shared" si="58"/>
        <v>1.1354756537280859</v>
      </c>
      <c r="V414" s="28">
        <f t="shared" si="62"/>
        <v>0.30857028100995704</v>
      </c>
      <c r="W414" s="27">
        <f t="shared" si="59"/>
        <v>0.69640424186767325</v>
      </c>
      <c r="X414" s="27">
        <f t="shared" si="60"/>
        <v>5.5177826741661884E-2</v>
      </c>
      <c r="Y414" s="27">
        <f t="shared" si="61"/>
        <v>0.15713859221565862</v>
      </c>
    </row>
    <row r="415" spans="1:25" ht="11.25" customHeight="1" x14ac:dyDescent="0.2">
      <c r="A415" s="26" t="s">
        <v>540</v>
      </c>
      <c r="B415" s="26" t="s">
        <v>541</v>
      </c>
      <c r="C415" s="26" t="s">
        <v>2646</v>
      </c>
      <c r="D415" s="26" t="s">
        <v>2648</v>
      </c>
      <c r="E415" s="26" t="s">
        <v>2649</v>
      </c>
      <c r="F415" s="27">
        <v>2.875278573702642E-3</v>
      </c>
      <c r="G415" s="27">
        <v>3.1238648746821649E-3</v>
      </c>
      <c r="H415" s="27">
        <v>3.0891776660113865E-3</v>
      </c>
      <c r="I415" s="27">
        <v>3.2456827267856405E-3</v>
      </c>
      <c r="J415" s="27">
        <v>2.8963179787397935E-3</v>
      </c>
      <c r="K415" s="27">
        <v>3.8165438165438169E-3</v>
      </c>
      <c r="L415" s="27">
        <v>3.7322289841165632E-3</v>
      </c>
      <c r="M415" s="27">
        <v>3.8013805013399609E-3</v>
      </c>
      <c r="N415" s="27">
        <v>2.9224748071372073E-3</v>
      </c>
      <c r="O415" s="27">
        <v>2.9697395498552502E-3</v>
      </c>
      <c r="P415" s="28">
        <f t="shared" si="63"/>
        <v>1.3273648861192118</v>
      </c>
      <c r="Q415" s="28">
        <f t="shared" si="63"/>
        <v>1.1947472550317324</v>
      </c>
      <c r="R415" s="28">
        <f t="shared" si="63"/>
        <v>1.2305477095618589</v>
      </c>
      <c r="S415" s="28">
        <f t="shared" si="63"/>
        <v>0.90041912692787385</v>
      </c>
      <c r="T415" s="28">
        <f t="shared" si="63"/>
        <v>1.0253499690484271</v>
      </c>
      <c r="U415" s="28">
        <f t="shared" si="58"/>
        <v>1.1356857893378209</v>
      </c>
      <c r="V415" s="28">
        <f t="shared" si="62"/>
        <v>0.17084518756895306</v>
      </c>
      <c r="W415" s="27">
        <f t="shared" si="59"/>
        <v>0.15591188572289028</v>
      </c>
      <c r="X415" s="27">
        <f t="shared" si="60"/>
        <v>5.525819155790896E-2</v>
      </c>
      <c r="Y415" s="27">
        <f t="shared" si="61"/>
        <v>0.80712077572132868</v>
      </c>
    </row>
    <row r="416" spans="1:25" ht="11.25" customHeight="1" x14ac:dyDescent="0.2">
      <c r="A416" s="26" t="s">
        <v>390</v>
      </c>
      <c r="B416" s="26" t="s">
        <v>391</v>
      </c>
      <c r="C416" s="26" t="s">
        <v>2196</v>
      </c>
      <c r="D416" s="26" t="s">
        <v>2198</v>
      </c>
      <c r="E416" s="26" t="s">
        <v>2199</v>
      </c>
      <c r="F416" s="27">
        <v>3.4197896648606126E-4</v>
      </c>
      <c r="G416" s="27">
        <v>2.545336500863201E-4</v>
      </c>
      <c r="H416" s="27">
        <v>2.3604252845259551E-4</v>
      </c>
      <c r="I416" s="27">
        <v>2.7992554410080184E-4</v>
      </c>
      <c r="J416" s="27">
        <v>3.8694054552988689E-4</v>
      </c>
      <c r="K416" s="27">
        <v>3.0127223570289156E-4</v>
      </c>
      <c r="L416" s="27">
        <v>3.3235798737522491E-4</v>
      </c>
      <c r="M416" s="27">
        <v>3.1961314971360594E-4</v>
      </c>
      <c r="N416" s="27">
        <v>4.1684094418392877E-4</v>
      </c>
      <c r="O416" s="27">
        <v>2.5307295254384525E-4</v>
      </c>
      <c r="P416" s="28">
        <f t="shared" si="63"/>
        <v>0.88096715069513232</v>
      </c>
      <c r="Q416" s="28">
        <f t="shared" si="63"/>
        <v>1.3057526470960212</v>
      </c>
      <c r="R416" s="28">
        <f t="shared" si="63"/>
        <v>1.3540490004444006</v>
      </c>
      <c r="S416" s="28">
        <f t="shared" si="63"/>
        <v>1.4891136338519482</v>
      </c>
      <c r="T416" s="28">
        <f t="shared" si="63"/>
        <v>0.65403575682998094</v>
      </c>
      <c r="U416" s="28">
        <f t="shared" si="58"/>
        <v>1.1367836377834968</v>
      </c>
      <c r="V416" s="28">
        <f t="shared" si="62"/>
        <v>0.35297973797413817</v>
      </c>
      <c r="W416" s="27">
        <f t="shared" si="59"/>
        <v>0.64103218035012288</v>
      </c>
      <c r="X416" s="27">
        <f t="shared" si="60"/>
        <v>5.5677813976873915E-2</v>
      </c>
      <c r="Y416" s="27">
        <f t="shared" si="61"/>
        <v>0.19312016798870038</v>
      </c>
    </row>
    <row r="417" spans="1:25" ht="11.25" customHeight="1" x14ac:dyDescent="0.2">
      <c r="A417" s="26" t="s">
        <v>172</v>
      </c>
      <c r="B417" s="26" t="s">
        <v>173</v>
      </c>
      <c r="C417" s="26" t="s">
        <v>1402</v>
      </c>
      <c r="D417" s="26" t="s">
        <v>1404</v>
      </c>
      <c r="E417" s="26" t="s">
        <v>1405</v>
      </c>
      <c r="F417" s="27">
        <v>1.7338618005319367E-3</v>
      </c>
      <c r="G417" s="27">
        <v>1.785072930682348E-3</v>
      </c>
      <c r="H417" s="27">
        <v>1.8183494804304098E-3</v>
      </c>
      <c r="I417" s="27">
        <v>2.0799915390174685E-3</v>
      </c>
      <c r="J417" s="27">
        <v>1.6908794023045846E-3</v>
      </c>
      <c r="K417" s="27">
        <v>2.0275832287491736E-3</v>
      </c>
      <c r="L417" s="27">
        <v>1.9962585845396679E-3</v>
      </c>
      <c r="M417" s="27">
        <v>2.2292993630573248E-3</v>
      </c>
      <c r="N417" s="27">
        <v>1.9379031468189005E-3</v>
      </c>
      <c r="O417" s="27">
        <v>2.0979830903886561E-3</v>
      </c>
      <c r="P417" s="28">
        <f t="shared" si="63"/>
        <v>1.1694030216982261</v>
      </c>
      <c r="Q417" s="28">
        <f t="shared" si="63"/>
        <v>1.1183064569673318</v>
      </c>
      <c r="R417" s="28">
        <f t="shared" si="63"/>
        <v>1.2260015948802327</v>
      </c>
      <c r="S417" s="28">
        <f t="shared" si="63"/>
        <v>0.93168799510324607</v>
      </c>
      <c r="T417" s="28">
        <f t="shared" si="63"/>
        <v>1.2407644729300087</v>
      </c>
      <c r="U417" s="28">
        <f t="shared" si="58"/>
        <v>1.1372327083158091</v>
      </c>
      <c r="V417" s="28">
        <f t="shared" si="62"/>
        <v>0.12474023277283174</v>
      </c>
      <c r="W417" s="27">
        <f t="shared" si="59"/>
        <v>8.0897577251328845E-2</v>
      </c>
      <c r="X417" s="27">
        <f t="shared" si="60"/>
        <v>5.5849342081356008E-2</v>
      </c>
      <c r="Y417" s="27">
        <f t="shared" si="61"/>
        <v>1.0920644845945804</v>
      </c>
    </row>
    <row r="418" spans="1:25" ht="11.25" customHeight="1" x14ac:dyDescent="0.2">
      <c r="A418" s="26" t="s">
        <v>876</v>
      </c>
      <c r="B418" s="26" t="s">
        <v>877</v>
      </c>
      <c r="C418" s="26" t="s">
        <v>3622</v>
      </c>
      <c r="D418" s="26" t="s">
        <v>3624</v>
      </c>
      <c r="E418" s="26" t="s">
        <v>3625</v>
      </c>
      <c r="F418" s="27">
        <v>6.2174408636590578E-4</v>
      </c>
      <c r="G418" s="27">
        <v>5.1913459777378585E-4</v>
      </c>
      <c r="H418" s="27">
        <v>6.1576533531617521E-4</v>
      </c>
      <c r="I418" s="27">
        <v>5.500207174470238E-4</v>
      </c>
      <c r="J418" s="27">
        <v>6.743413814202623E-4</v>
      </c>
      <c r="K418" s="27">
        <v>6.0804207269127069E-4</v>
      </c>
      <c r="L418" s="27">
        <v>7.0546930865380251E-4</v>
      </c>
      <c r="M418" s="27">
        <v>6.9168027791558125E-4</v>
      </c>
      <c r="N418" s="27">
        <v>6.825381173657418E-4</v>
      </c>
      <c r="O418" s="27">
        <v>6.7322019405332797E-4</v>
      </c>
      <c r="P418" s="28">
        <f t="shared" si="63"/>
        <v>0.97796197185449185</v>
      </c>
      <c r="Q418" s="28">
        <f t="shared" si="63"/>
        <v>1.3589333318932684</v>
      </c>
      <c r="R418" s="28">
        <f t="shared" si="63"/>
        <v>1.1232855086920834</v>
      </c>
      <c r="S418" s="28">
        <f t="shared" si="63"/>
        <v>1.2409316516908868</v>
      </c>
      <c r="T418" s="28">
        <f t="shared" si="63"/>
        <v>0.99833735938824786</v>
      </c>
      <c r="U418" s="28">
        <f t="shared" si="58"/>
        <v>1.1398899647037957</v>
      </c>
      <c r="V418" s="28">
        <f t="shared" si="62"/>
        <v>0.16180462147151981</v>
      </c>
      <c r="W418" s="27">
        <f t="shared" si="59"/>
        <v>0.11836477699300216</v>
      </c>
      <c r="X418" s="27">
        <f t="shared" si="60"/>
        <v>5.6862930258935462E-2</v>
      </c>
      <c r="Y418" s="27">
        <f t="shared" si="61"/>
        <v>0.92677751580072254</v>
      </c>
    </row>
    <row r="419" spans="1:25" ht="11.25" customHeight="1" x14ac:dyDescent="0.2">
      <c r="A419" s="26" t="s">
        <v>264</v>
      </c>
      <c r="B419" s="26" t="s">
        <v>265</v>
      </c>
      <c r="C419" s="26" t="s">
        <v>1791</v>
      </c>
      <c r="D419" s="26" t="s">
        <v>1793</v>
      </c>
      <c r="E419" s="26" t="s">
        <v>1794</v>
      </c>
      <c r="F419" s="27">
        <v>4.2042352819424856E-3</v>
      </c>
      <c r="G419" s="27">
        <v>4.3522841790729506E-3</v>
      </c>
      <c r="H419" s="27">
        <v>3.9762418421598984E-3</v>
      </c>
      <c r="I419" s="27">
        <v>4.0950811955754295E-3</v>
      </c>
      <c r="J419" s="27">
        <v>4.3331287388121914E-3</v>
      </c>
      <c r="K419" s="27">
        <v>4.7687411986320162E-3</v>
      </c>
      <c r="L419" s="27">
        <v>4.5430038209990859E-3</v>
      </c>
      <c r="M419" s="27">
        <v>5.6222740313975955E-3</v>
      </c>
      <c r="N419" s="27">
        <v>4.3967113143852776E-3</v>
      </c>
      <c r="O419" s="27">
        <v>4.5195972701303185E-3</v>
      </c>
      <c r="P419" s="28">
        <f t="shared" si="63"/>
        <v>1.1342707719318486</v>
      </c>
      <c r="Q419" s="28">
        <f t="shared" si="63"/>
        <v>1.0438205857152367</v>
      </c>
      <c r="R419" s="28">
        <f t="shared" si="63"/>
        <v>1.413966819569398</v>
      </c>
      <c r="S419" s="28">
        <f t="shared" si="63"/>
        <v>1.073656688208221</v>
      </c>
      <c r="T419" s="28">
        <f t="shared" si="63"/>
        <v>1.0430332313111108</v>
      </c>
      <c r="U419" s="28">
        <f t="shared" si="58"/>
        <v>1.1417496193471632</v>
      </c>
      <c r="V419" s="28">
        <f t="shared" si="62"/>
        <v>0.15662838617373345</v>
      </c>
      <c r="W419" s="27">
        <f t="shared" si="59"/>
        <v>0.10414736410503921</v>
      </c>
      <c r="X419" s="27">
        <f t="shared" si="60"/>
        <v>5.7570875487749328E-2</v>
      </c>
      <c r="Y419" s="27">
        <f t="shared" si="61"/>
        <v>0.98235171725845982</v>
      </c>
    </row>
    <row r="420" spans="1:25" ht="11.25" customHeight="1" x14ac:dyDescent="0.2">
      <c r="A420" s="26" t="s">
        <v>526</v>
      </c>
      <c r="B420" s="26" t="s">
        <v>527</v>
      </c>
      <c r="C420" s="26" t="s">
        <v>2592</v>
      </c>
      <c r="D420" s="26" t="s">
        <v>2594</v>
      </c>
      <c r="E420" s="26" t="s">
        <v>2595</v>
      </c>
      <c r="F420" s="27">
        <v>2.020004600851825E-3</v>
      </c>
      <c r="G420" s="27">
        <v>2.1586771538267095E-3</v>
      </c>
      <c r="H420" s="27">
        <v>1.8734034159717608E-3</v>
      </c>
      <c r="I420" s="27">
        <v>1.9200135348146172E-3</v>
      </c>
      <c r="J420" s="27">
        <v>1.9449841946490962E-3</v>
      </c>
      <c r="K420" s="27">
        <v>2.2600637074518511E-3</v>
      </c>
      <c r="L420" s="27">
        <v>2.2146390332477613E-3</v>
      </c>
      <c r="M420" s="27">
        <v>2.3737731545479682E-3</v>
      </c>
      <c r="N420" s="27">
        <v>2.3930053775786846E-3</v>
      </c>
      <c r="O420" s="27">
        <v>2.0711293536282782E-3</v>
      </c>
      <c r="P420" s="28">
        <f t="shared" si="63"/>
        <v>1.1188408712033597</v>
      </c>
      <c r="Q420" s="28">
        <f t="shared" si="63"/>
        <v>1.0259241542079822</v>
      </c>
      <c r="R420" s="28">
        <f t="shared" si="63"/>
        <v>1.2670912918756789</v>
      </c>
      <c r="S420" s="28">
        <f t="shared" si="63"/>
        <v>1.2463481815036976</v>
      </c>
      <c r="T420" s="28">
        <f t="shared" si="63"/>
        <v>1.0648566499029779</v>
      </c>
      <c r="U420" s="28">
        <f t="shared" si="58"/>
        <v>1.1446122297387393</v>
      </c>
      <c r="V420" s="28">
        <f t="shared" si="62"/>
        <v>0.10777673595488793</v>
      </c>
      <c r="W420" s="27">
        <f t="shared" si="59"/>
        <v>3.5933130783708626E-2</v>
      </c>
      <c r="X420" s="27">
        <f t="shared" si="60"/>
        <v>5.8658381865638515E-2</v>
      </c>
      <c r="Y420" s="27">
        <f t="shared" si="61"/>
        <v>1.444504941914367</v>
      </c>
    </row>
    <row r="421" spans="1:25" ht="11.25" customHeight="1" x14ac:dyDescent="0.2">
      <c r="A421" s="26" t="s">
        <v>238</v>
      </c>
      <c r="B421" s="26" t="s">
        <v>239</v>
      </c>
      <c r="C421" s="26" t="s">
        <v>1678</v>
      </c>
      <c r="D421" s="26" t="s">
        <v>1680</v>
      </c>
      <c r="E421" s="26" t="s">
        <v>1681</v>
      </c>
      <c r="F421" s="27">
        <v>0.11794930349394839</v>
      </c>
      <c r="G421" s="27">
        <v>0.13566925315227935</v>
      </c>
      <c r="H421" s="27">
        <v>0.12940881134680557</v>
      </c>
      <c r="I421" s="27">
        <v>0.12762854017260239</v>
      </c>
      <c r="J421" s="27">
        <v>0.1311863604072934</v>
      </c>
      <c r="K421" s="27">
        <v>0.14425148941564203</v>
      </c>
      <c r="L421" s="27">
        <v>0.14628666035950805</v>
      </c>
      <c r="M421" s="27">
        <v>0.15079365079365079</v>
      </c>
      <c r="N421" s="27">
        <v>0.1420461408382655</v>
      </c>
      <c r="O421" s="27">
        <v>0.15312916111850866</v>
      </c>
      <c r="P421" s="28">
        <f t="shared" si="63"/>
        <v>1.2229956866429748</v>
      </c>
      <c r="Q421" s="28">
        <f t="shared" si="63"/>
        <v>1.0782594947678483</v>
      </c>
      <c r="R421" s="28">
        <f t="shared" si="63"/>
        <v>1.1652502578787738</v>
      </c>
      <c r="S421" s="28">
        <f t="shared" si="63"/>
        <v>1.1129653339775338</v>
      </c>
      <c r="T421" s="28">
        <f t="shared" si="63"/>
        <v>1.1672643454936138</v>
      </c>
      <c r="U421" s="28">
        <f t="shared" si="58"/>
        <v>1.1493470237521488</v>
      </c>
      <c r="V421" s="28">
        <f t="shared" si="62"/>
        <v>5.5621787429994622E-2</v>
      </c>
      <c r="W421" s="27">
        <f t="shared" si="59"/>
        <v>2.5582145305552773E-3</v>
      </c>
      <c r="X421" s="27">
        <f t="shared" si="60"/>
        <v>6.0451175551866139E-2</v>
      </c>
      <c r="Y421" s="27">
        <f t="shared" si="61"/>
        <v>2.5920630386182419</v>
      </c>
    </row>
    <row r="422" spans="1:25" ht="11.25" customHeight="1" x14ac:dyDescent="0.2">
      <c r="A422" s="26" t="s">
        <v>370</v>
      </c>
      <c r="B422" s="26" t="s">
        <v>371</v>
      </c>
      <c r="C422" s="26" t="s">
        <v>2116</v>
      </c>
      <c r="D422" s="26" t="s">
        <v>2118</v>
      </c>
      <c r="E422" s="26" t="s">
        <v>2119</v>
      </c>
      <c r="F422" s="27">
        <v>3.8546743464776254E-2</v>
      </c>
      <c r="G422" s="27">
        <v>3.1717957787996694E-2</v>
      </c>
      <c r="H422" s="27">
        <v>3.9319108127547346E-2</v>
      </c>
      <c r="I422" s="27">
        <v>4.4105571847507331E-2</v>
      </c>
      <c r="J422" s="27">
        <v>3.6548693037242654E-2</v>
      </c>
      <c r="K422" s="27">
        <v>4.1297187737522174E-2</v>
      </c>
      <c r="L422" s="27">
        <v>4.3861768970517155E-2</v>
      </c>
      <c r="M422" s="27">
        <v>4.1816157367314116E-2</v>
      </c>
      <c r="N422" s="27">
        <v>4.3994337362517698E-2</v>
      </c>
      <c r="O422" s="27">
        <v>4.5514118908614329E-2</v>
      </c>
      <c r="P422" s="28">
        <f t="shared" si="63"/>
        <v>1.0713534795814661</v>
      </c>
      <c r="Q422" s="28">
        <f t="shared" si="63"/>
        <v>1.3828686343455616</v>
      </c>
      <c r="R422" s="28">
        <f t="shared" si="63"/>
        <v>1.0635072706040682</v>
      </c>
      <c r="S422" s="28">
        <f t="shared" si="63"/>
        <v>0.99747799472197707</v>
      </c>
      <c r="T422" s="28">
        <f t="shared" si="63"/>
        <v>1.2453008610249352</v>
      </c>
      <c r="U422" s="28">
        <f t="shared" si="58"/>
        <v>1.1521016480556017</v>
      </c>
      <c r="V422" s="28">
        <f t="shared" si="62"/>
        <v>0.15828550143462672</v>
      </c>
      <c r="W422" s="27">
        <f t="shared" si="59"/>
        <v>8.2665122257256002E-2</v>
      </c>
      <c r="X422" s="27">
        <f t="shared" si="60"/>
        <v>6.1490797873788347E-2</v>
      </c>
      <c r="Y422" s="27">
        <f t="shared" si="61"/>
        <v>1.0826776876202646</v>
      </c>
    </row>
    <row r="423" spans="1:25" ht="11.25" customHeight="1" x14ac:dyDescent="0.2">
      <c r="A423" s="26" t="s">
        <v>674</v>
      </c>
      <c r="B423" s="26" t="s">
        <v>675</v>
      </c>
      <c r="C423" s="26" t="s">
        <v>3070</v>
      </c>
      <c r="D423" s="26" t="s">
        <v>3072</v>
      </c>
      <c r="E423" s="26" t="s">
        <v>3073</v>
      </c>
      <c r="F423" s="27">
        <v>9.0661339181984987E-3</v>
      </c>
      <c r="G423" s="27">
        <v>9.4588444591547551E-3</v>
      </c>
      <c r="H423" s="27">
        <v>7.2031952187992347E-3</v>
      </c>
      <c r="I423" s="27">
        <v>7.4928274978412861E-3</v>
      </c>
      <c r="J423" s="27">
        <v>7.3746047175868431E-3</v>
      </c>
      <c r="K423" s="27">
        <v>8.9241420366226072E-3</v>
      </c>
      <c r="L423" s="27">
        <v>8.8057827192257031E-3</v>
      </c>
      <c r="M423" s="27">
        <v>8.8369157170858116E-3</v>
      </c>
      <c r="N423" s="27">
        <v>9.5366682143642623E-3</v>
      </c>
      <c r="O423" s="27">
        <v>9.9697461715473838E-3</v>
      </c>
      <c r="P423" s="28">
        <f t="shared" si="63"/>
        <v>0.98433821043710035</v>
      </c>
      <c r="Q423" s="28">
        <f t="shared" si="63"/>
        <v>0.9309575558886598</v>
      </c>
      <c r="R423" s="28">
        <f t="shared" si="63"/>
        <v>1.2268049731628565</v>
      </c>
      <c r="S423" s="28">
        <f t="shared" si="63"/>
        <v>1.2727729574865849</v>
      </c>
      <c r="T423" s="28">
        <f t="shared" si="63"/>
        <v>1.3519024481097526</v>
      </c>
      <c r="U423" s="28">
        <f t="shared" si="58"/>
        <v>1.1533552290169908</v>
      </c>
      <c r="V423" s="28">
        <f t="shared" si="62"/>
        <v>0.18513774235682701</v>
      </c>
      <c r="W423" s="27">
        <f t="shared" si="59"/>
        <v>0.15881448944407936</v>
      </c>
      <c r="X423" s="27">
        <f t="shared" si="60"/>
        <v>6.1963088943917666E-2</v>
      </c>
      <c r="Y423" s="27">
        <f t="shared" si="61"/>
        <v>0.79910987723295202</v>
      </c>
    </row>
    <row r="424" spans="1:25" ht="11.25" customHeight="1" x14ac:dyDescent="0.2">
      <c r="A424" s="26" t="s">
        <v>236</v>
      </c>
      <c r="B424" s="26" t="s">
        <v>237</v>
      </c>
      <c r="C424" s="26" t="s">
        <v>1587</v>
      </c>
      <c r="D424" s="26" t="s">
        <v>1589</v>
      </c>
      <c r="E424" s="26" t="s">
        <v>1590</v>
      </c>
      <c r="F424" s="27">
        <v>1.9515201314708297E-2</v>
      </c>
      <c r="G424" s="27">
        <v>1.9124814579360036E-2</v>
      </c>
      <c r="H424" s="27">
        <v>2.1640560593569662E-2</v>
      </c>
      <c r="I424" s="27">
        <v>2.0997893628225382E-2</v>
      </c>
      <c r="J424" s="27">
        <v>1.7851829812555786E-2</v>
      </c>
      <c r="K424" s="27">
        <v>2.7603998710093516E-2</v>
      </c>
      <c r="L424" s="27">
        <v>2.4414884660717291E-2</v>
      </c>
      <c r="M424" s="27">
        <v>1.8764373823959856E-2</v>
      </c>
      <c r="N424" s="27">
        <v>2.043132803632236E-2</v>
      </c>
      <c r="O424" s="27">
        <v>2.2231700165271633E-2</v>
      </c>
      <c r="P424" s="28">
        <f t="shared" si="63"/>
        <v>1.4144870075866869</v>
      </c>
      <c r="Q424" s="28">
        <f t="shared" si="63"/>
        <v>1.276607653339888</v>
      </c>
      <c r="R424" s="28">
        <f t="shared" si="63"/>
        <v>0.86709277898907833</v>
      </c>
      <c r="S424" s="28">
        <f t="shared" si="63"/>
        <v>0.9730179797110009</v>
      </c>
      <c r="T424" s="28">
        <f t="shared" si="63"/>
        <v>1.2453457375912993</v>
      </c>
      <c r="U424" s="28">
        <f t="shared" si="58"/>
        <v>1.1553102314435908</v>
      </c>
      <c r="V424" s="28">
        <f t="shared" si="62"/>
        <v>0.22709679828159074</v>
      </c>
      <c r="W424" s="27">
        <f t="shared" si="59"/>
        <v>0.22599469411948242</v>
      </c>
      <c r="X424" s="27">
        <f t="shared" si="60"/>
        <v>6.2698619477438683E-2</v>
      </c>
      <c r="Y424" s="27">
        <f t="shared" si="61"/>
        <v>0.64590175705472497</v>
      </c>
    </row>
    <row r="425" spans="1:25" ht="11.25" customHeight="1" x14ac:dyDescent="0.2">
      <c r="A425" s="26" t="s">
        <v>360</v>
      </c>
      <c r="B425" s="26" t="s">
        <v>361</v>
      </c>
      <c r="C425" s="26" t="s">
        <v>2094</v>
      </c>
      <c r="D425" s="26" t="s">
        <v>2096</v>
      </c>
      <c r="E425" s="26" t="s">
        <v>2097</v>
      </c>
      <c r="F425" s="27">
        <v>5.8256623017416485E-4</v>
      </c>
      <c r="G425" s="27">
        <v>6.3973415892077745E-4</v>
      </c>
      <c r="H425" s="27">
        <v>6.9932185952372155E-4</v>
      </c>
      <c r="I425" s="27">
        <v>4.9908879716348492E-4</v>
      </c>
      <c r="J425" s="27">
        <v>6.9461056623164915E-4</v>
      </c>
      <c r="K425" s="27">
        <v>7.0689084352658002E-4</v>
      </c>
      <c r="L425" s="27">
        <v>7.5260741796658872E-4</v>
      </c>
      <c r="M425" s="27">
        <v>6.8729424231140832E-4</v>
      </c>
      <c r="N425" s="27">
        <v>6.6684770644560528E-4</v>
      </c>
      <c r="O425" s="27">
        <v>7.4615484270891921E-4</v>
      </c>
      <c r="P425" s="28">
        <f t="shared" si="63"/>
        <v>1.2134085480980368</v>
      </c>
      <c r="Q425" s="28">
        <f t="shared" si="63"/>
        <v>1.1764377553892493</v>
      </c>
      <c r="R425" s="28">
        <f t="shared" si="63"/>
        <v>0.98280102781213685</v>
      </c>
      <c r="S425" s="28">
        <f t="shared" si="63"/>
        <v>1.3361303844838017</v>
      </c>
      <c r="T425" s="28">
        <f t="shared" si="63"/>
        <v>1.0742060069096044</v>
      </c>
      <c r="U425" s="28">
        <f t="shared" si="58"/>
        <v>1.1565967445385659</v>
      </c>
      <c r="V425" s="28">
        <f t="shared" si="62"/>
        <v>0.13495069415043562</v>
      </c>
      <c r="W425" s="27">
        <f t="shared" si="59"/>
        <v>4.6988707537971922E-2</v>
      </c>
      <c r="X425" s="27">
        <f t="shared" si="60"/>
        <v>6.31819655649071E-2</v>
      </c>
      <c r="Y425" s="27">
        <f t="shared" si="61"/>
        <v>1.3280065004302599</v>
      </c>
    </row>
    <row r="426" spans="1:25" ht="11.25" customHeight="1" x14ac:dyDescent="0.2">
      <c r="A426" s="26" t="s">
        <v>502</v>
      </c>
      <c r="B426" s="26" t="s">
        <v>503</v>
      </c>
      <c r="C426" s="26" t="s">
        <v>2534</v>
      </c>
      <c r="D426" s="26" t="s">
        <v>2539</v>
      </c>
      <c r="E426" s="26" t="s">
        <v>2537</v>
      </c>
      <c r="F426" s="27">
        <v>3.4131243065063494E-3</v>
      </c>
      <c r="G426" s="27">
        <v>3.3261224039029969E-3</v>
      </c>
      <c r="H426" s="27">
        <v>2.9547715171727809E-3</v>
      </c>
      <c r="I426" s="27">
        <v>3.4917689108842835E-3</v>
      </c>
      <c r="J426" s="27">
        <v>3.5511108879212015E-3</v>
      </c>
      <c r="K426" s="27">
        <v>3.8574585046506765E-3</v>
      </c>
      <c r="L426" s="27">
        <v>3.7742164207040215E-3</v>
      </c>
      <c r="M426" s="27">
        <v>4.1510106178046045E-3</v>
      </c>
      <c r="N426" s="27">
        <v>3.8702219094770181E-3</v>
      </c>
      <c r="O426" s="27">
        <v>3.6449463714857641E-3</v>
      </c>
      <c r="P426" s="28">
        <f t="shared" si="63"/>
        <v>1.1301840068635369</v>
      </c>
      <c r="Q426" s="28">
        <f t="shared" si="63"/>
        <v>1.1347196411879534</v>
      </c>
      <c r="R426" s="28">
        <f t="shared" si="63"/>
        <v>1.4048499498791782</v>
      </c>
      <c r="S426" s="28">
        <f t="shared" si="63"/>
        <v>1.1083843198824095</v>
      </c>
      <c r="T426" s="28">
        <f t="shared" si="63"/>
        <v>1.0264242617384143</v>
      </c>
      <c r="U426" s="28">
        <f t="shared" si="58"/>
        <v>1.1609124359102985</v>
      </c>
      <c r="V426" s="28">
        <f t="shared" si="62"/>
        <v>0.14316256627859431</v>
      </c>
      <c r="W426" s="27">
        <f t="shared" si="59"/>
        <v>4.8843590814269151E-2</v>
      </c>
      <c r="X426" s="27">
        <f t="shared" si="60"/>
        <v>6.479946346370305E-2</v>
      </c>
      <c r="Y426" s="27">
        <f t="shared" si="61"/>
        <v>1.3111924157038599</v>
      </c>
    </row>
    <row r="427" spans="1:25" ht="11.25" customHeight="1" x14ac:dyDescent="0.2">
      <c r="A427" s="26" t="s">
        <v>370</v>
      </c>
      <c r="B427" s="26" t="s">
        <v>371</v>
      </c>
      <c r="C427" s="26" t="s">
        <v>2122</v>
      </c>
      <c r="D427" s="26" t="s">
        <v>2124</v>
      </c>
      <c r="E427" s="26" t="s">
        <v>2125</v>
      </c>
      <c r="F427" s="27">
        <v>3.9654408506867522E-2</v>
      </c>
      <c r="G427" s="27">
        <v>4.8814998231340639E-2</v>
      </c>
      <c r="H427" s="27">
        <v>5.9098537520978177E-2</v>
      </c>
      <c r="I427" s="27">
        <v>5.1495601173020523E-2</v>
      </c>
      <c r="J427" s="27">
        <v>3.9324543141337036E-2</v>
      </c>
      <c r="K427" s="27">
        <v>5.2191537876868511E-2</v>
      </c>
      <c r="L427" s="27">
        <v>6.2711454809086506E-2</v>
      </c>
      <c r="M427" s="27">
        <v>5.4930100210317953E-2</v>
      </c>
      <c r="N427" s="27">
        <v>5.2706087335293479E-2</v>
      </c>
      <c r="O427" s="27">
        <v>4.9565113785297273E-2</v>
      </c>
      <c r="P427" s="28">
        <f t="shared" si="63"/>
        <v>1.3161597875764495</v>
      </c>
      <c r="Q427" s="28">
        <f t="shared" si="63"/>
        <v>1.2846759619223738</v>
      </c>
      <c r="R427" s="28">
        <f t="shared" si="63"/>
        <v>0.92946632039446742</v>
      </c>
      <c r="S427" s="28">
        <f t="shared" si="63"/>
        <v>1.0235065934701069</v>
      </c>
      <c r="T427" s="28">
        <f t="shared" si="63"/>
        <v>1.2604116876108242</v>
      </c>
      <c r="U427" s="28">
        <f t="shared" si="58"/>
        <v>1.1628440701948441</v>
      </c>
      <c r="V427" s="28">
        <f t="shared" si="62"/>
        <v>0.17446222050080165</v>
      </c>
      <c r="W427" s="27">
        <f t="shared" si="59"/>
        <v>0.12724154542976759</v>
      </c>
      <c r="X427" s="27">
        <f t="shared" si="60"/>
        <v>6.5521482575302201E-2</v>
      </c>
      <c r="Y427" s="27">
        <f t="shared" si="61"/>
        <v>0.89537106474901629</v>
      </c>
    </row>
    <row r="428" spans="1:25" ht="11.25" customHeight="1" x14ac:dyDescent="0.2">
      <c r="A428" s="26" t="s">
        <v>312</v>
      </c>
      <c r="B428" s="26" t="s">
        <v>313</v>
      </c>
      <c r="C428" s="26" t="s">
        <v>1941</v>
      </c>
      <c r="D428" s="26" t="s">
        <v>1943</v>
      </c>
      <c r="E428" s="26" t="s">
        <v>1944</v>
      </c>
      <c r="F428" s="27">
        <v>3.7162531424199366E-3</v>
      </c>
      <c r="G428" s="27">
        <v>5.4480120551756109E-3</v>
      </c>
      <c r="H428" s="27">
        <v>3.0128584494539192E-3</v>
      </c>
      <c r="I428" s="27">
        <v>2.975060134194202E-3</v>
      </c>
      <c r="J428" s="27">
        <v>4.7486033519553075E-3</v>
      </c>
      <c r="K428" s="27">
        <v>3.4745985785733084E-3</v>
      </c>
      <c r="L428" s="27">
        <v>4.6444121915820025E-3</v>
      </c>
      <c r="M428" s="27">
        <v>3.0231604837056775E-3</v>
      </c>
      <c r="N428" s="27">
        <v>5.0654932460090056E-3</v>
      </c>
      <c r="O428" s="27">
        <v>6.519476250479374E-3</v>
      </c>
      <c r="P428" s="28">
        <f t="shared" si="63"/>
        <v>0.93497359986374118</v>
      </c>
      <c r="Q428" s="28">
        <f t="shared" si="63"/>
        <v>0.85249668035697745</v>
      </c>
      <c r="R428" s="28">
        <f t="shared" si="63"/>
        <v>1.0034193555470969</v>
      </c>
      <c r="S428" s="28">
        <f t="shared" si="63"/>
        <v>1.7026523893712822</v>
      </c>
      <c r="T428" s="28">
        <f t="shared" si="63"/>
        <v>1.3729249986303622</v>
      </c>
      <c r="U428" s="28">
        <f t="shared" si="58"/>
        <v>1.1732934047538919</v>
      </c>
      <c r="V428" s="28">
        <f t="shared" si="62"/>
        <v>0.35659422606423347</v>
      </c>
      <c r="W428" s="27">
        <f t="shared" si="59"/>
        <v>0.38122766991180468</v>
      </c>
      <c r="X428" s="27">
        <f t="shared" si="60"/>
        <v>6.9406629448711399E-2</v>
      </c>
      <c r="Y428" s="27">
        <f t="shared" si="61"/>
        <v>0.4188155853319756</v>
      </c>
    </row>
    <row r="429" spans="1:25" ht="11.25" customHeight="1" x14ac:dyDescent="0.2">
      <c r="A429" s="26" t="s">
        <v>396</v>
      </c>
      <c r="B429" s="26" t="s">
        <v>397</v>
      </c>
      <c r="C429" s="26" t="s">
        <v>2218</v>
      </c>
      <c r="D429" s="26" t="s">
        <v>2220</v>
      </c>
      <c r="E429" s="26" t="s">
        <v>2221</v>
      </c>
      <c r="F429" s="27">
        <v>3.6043139132148792E-3</v>
      </c>
      <c r="G429" s="27">
        <v>3.8051324521840343E-3</v>
      </c>
      <c r="H429" s="27">
        <v>3.0658732140857927E-3</v>
      </c>
      <c r="I429" s="27">
        <v>3.565404079128968E-3</v>
      </c>
      <c r="J429" s="27">
        <v>3.0163332892803557E-3</v>
      </c>
      <c r="K429" s="27">
        <v>4.5331963528958521E-3</v>
      </c>
      <c r="L429" s="27">
        <v>3.9921495160355055E-3</v>
      </c>
      <c r="M429" s="27">
        <v>4.1052347607821059E-3</v>
      </c>
      <c r="N429" s="27">
        <v>3.5447026388341868E-3</v>
      </c>
      <c r="O429" s="27">
        <v>3.7058918309253986E-3</v>
      </c>
      <c r="P429" s="28">
        <f t="shared" si="63"/>
        <v>1.2577140787530499</v>
      </c>
      <c r="Q429" s="28">
        <f t="shared" si="63"/>
        <v>1.0491486344303544</v>
      </c>
      <c r="R429" s="28">
        <f t="shared" si="63"/>
        <v>1.3390099570722915</v>
      </c>
      <c r="S429" s="28">
        <f t="shared" si="63"/>
        <v>0.99419380248764433</v>
      </c>
      <c r="T429" s="28">
        <f t="shared" si="63"/>
        <v>1.22860820589543</v>
      </c>
      <c r="U429" s="28">
        <f t="shared" si="58"/>
        <v>1.173734935727754</v>
      </c>
      <c r="V429" s="28">
        <f t="shared" si="62"/>
        <v>0.145890515386285</v>
      </c>
      <c r="W429" s="27">
        <f t="shared" si="59"/>
        <v>5.268004241217613E-2</v>
      </c>
      <c r="X429" s="27">
        <f t="shared" si="60"/>
        <v>6.9570031368059698E-2</v>
      </c>
      <c r="Y429" s="27">
        <f t="shared" si="61"/>
        <v>1.2783538840639621</v>
      </c>
    </row>
    <row r="430" spans="1:25" ht="11.25" customHeight="1" x14ac:dyDescent="0.2">
      <c r="A430" s="26" t="s">
        <v>884</v>
      </c>
      <c r="B430" s="26" t="s">
        <v>885</v>
      </c>
      <c r="C430" s="26" t="s">
        <v>3644</v>
      </c>
      <c r="D430" s="26" t="s">
        <v>3646</v>
      </c>
      <c r="E430" s="26" t="s">
        <v>3647</v>
      </c>
      <c r="F430" s="27">
        <v>1.1065484410204229E-2</v>
      </c>
      <c r="G430" s="27">
        <v>1.0622477161674103E-2</v>
      </c>
      <c r="H430" s="27">
        <v>8.9417648618951989E-3</v>
      </c>
      <c r="I430" s="27">
        <v>1.0770329479434076E-2</v>
      </c>
      <c r="J430" s="27">
        <v>1.1429936876481014E-2</v>
      </c>
      <c r="K430" s="27">
        <v>1.3316787672247742E-2</v>
      </c>
      <c r="L430" s="27">
        <v>1.1065846684163109E-2</v>
      </c>
      <c r="M430" s="27">
        <v>1.271259233808624E-2</v>
      </c>
      <c r="N430" s="27">
        <v>1.2664733306413128E-2</v>
      </c>
      <c r="O430" s="27">
        <v>1.2164998235610942E-2</v>
      </c>
      <c r="P430" s="28">
        <f t="shared" si="63"/>
        <v>1.2034527525941328</v>
      </c>
      <c r="Q430" s="28">
        <f t="shared" si="63"/>
        <v>1.041738806847115</v>
      </c>
      <c r="R430" s="28">
        <f t="shared" si="63"/>
        <v>1.4217095321148734</v>
      </c>
      <c r="S430" s="28">
        <f t="shared" si="63"/>
        <v>1.1758909818493866</v>
      </c>
      <c r="T430" s="28">
        <f t="shared" si="63"/>
        <v>1.0643101853556547</v>
      </c>
      <c r="U430" s="28">
        <f t="shared" si="58"/>
        <v>1.1814204517522324</v>
      </c>
      <c r="V430" s="28">
        <f t="shared" si="62"/>
        <v>0.15122881329147841</v>
      </c>
      <c r="W430" s="27">
        <f t="shared" si="59"/>
        <v>3.7676438509805642E-2</v>
      </c>
      <c r="X430" s="27">
        <f t="shared" si="60"/>
        <v>7.2404484725807711E-2</v>
      </c>
      <c r="Y430" s="27">
        <f t="shared" si="61"/>
        <v>1.4239301570639162</v>
      </c>
    </row>
    <row r="431" spans="1:25" ht="11.25" customHeight="1" x14ac:dyDescent="0.2">
      <c r="A431" s="26" t="s">
        <v>874</v>
      </c>
      <c r="B431" s="26" t="s">
        <v>875</v>
      </c>
      <c r="C431" s="26" t="s">
        <v>3610</v>
      </c>
      <c r="D431" s="26" t="s">
        <v>3612</v>
      </c>
      <c r="E431" s="26" t="s">
        <v>3613</v>
      </c>
      <c r="F431" s="27">
        <v>7.2749358437423873E-4</v>
      </c>
      <c r="G431" s="27">
        <v>6.9953546214818576E-4</v>
      </c>
      <c r="H431" s="27">
        <v>5.149422889836571E-4</v>
      </c>
      <c r="I431" s="27">
        <v>5.7726260297476749E-4</v>
      </c>
      <c r="J431" s="27">
        <v>7.8629857031793735E-4</v>
      </c>
      <c r="K431" s="27">
        <v>7.5352226688279642E-4</v>
      </c>
      <c r="L431" s="27">
        <v>7.3046270085575849E-4</v>
      </c>
      <c r="M431" s="27">
        <v>8.3313199310166718E-4</v>
      </c>
      <c r="N431" s="27">
        <v>7.7807667163235341E-4</v>
      </c>
      <c r="O431" s="27">
        <v>6.979762391855339E-4</v>
      </c>
      <c r="P431" s="28">
        <f t="shared" si="63"/>
        <v>1.035778573265284</v>
      </c>
      <c r="Q431" s="28">
        <f t="shared" si="63"/>
        <v>1.0442111092018109</v>
      </c>
      <c r="R431" s="28">
        <f t="shared" si="63"/>
        <v>1.6179133291732981</v>
      </c>
      <c r="S431" s="28">
        <f t="shared" si="63"/>
        <v>1.3478729916380252</v>
      </c>
      <c r="T431" s="28">
        <f t="shared" si="63"/>
        <v>0.8876732904439969</v>
      </c>
      <c r="U431" s="28">
        <f t="shared" si="58"/>
        <v>1.186689858744483</v>
      </c>
      <c r="V431" s="28">
        <f t="shared" si="62"/>
        <v>0.2934361097634699</v>
      </c>
      <c r="W431" s="27">
        <f t="shared" si="59"/>
        <v>0.24657701375516558</v>
      </c>
      <c r="X431" s="27">
        <f t="shared" si="60"/>
        <v>7.4337230972029503E-2</v>
      </c>
      <c r="Y431" s="27">
        <f t="shared" si="61"/>
        <v>0.60804741137606122</v>
      </c>
    </row>
    <row r="432" spans="1:25" ht="11.25" customHeight="1" x14ac:dyDescent="0.2">
      <c r="A432" s="26" t="s">
        <v>118</v>
      </c>
      <c r="B432" s="26" t="s">
        <v>119</v>
      </c>
      <c r="C432" s="26" t="s">
        <v>1216</v>
      </c>
      <c r="D432" s="26" t="s">
        <v>1217</v>
      </c>
      <c r="E432" s="26" t="s">
        <v>1218</v>
      </c>
      <c r="F432" s="27">
        <v>1.407245475755935E-3</v>
      </c>
      <c r="G432" s="27">
        <v>1.378641357247501E-3</v>
      </c>
      <c r="H432" s="27">
        <v>1.1675753352205255E-3</v>
      </c>
      <c r="I432" s="27">
        <v>8.393727892978337E-4</v>
      </c>
      <c r="J432" s="27">
        <v>1.3373453694416582E-3</v>
      </c>
      <c r="K432" s="27">
        <v>1.2458384807052074E-3</v>
      </c>
      <c r="L432" s="27">
        <v>1.289573108670514E-3</v>
      </c>
      <c r="M432" s="27">
        <v>1.5696574339209189E-3</v>
      </c>
      <c r="N432" s="27">
        <v>1.3573830632833996E-3</v>
      </c>
      <c r="O432" s="27">
        <v>1.65513884099714E-3</v>
      </c>
      <c r="P432" s="28">
        <f t="shared" si="63"/>
        <v>0.88530288579252736</v>
      </c>
      <c r="Q432" s="28">
        <f t="shared" si="63"/>
        <v>0.93539418492796822</v>
      </c>
      <c r="R432" s="28">
        <f t="shared" si="63"/>
        <v>1.3443735805060066</v>
      </c>
      <c r="S432" s="28">
        <f t="shared" si="63"/>
        <v>1.6171397031096284</v>
      </c>
      <c r="T432" s="28">
        <f t="shared" si="63"/>
        <v>1.2376300683556114</v>
      </c>
      <c r="U432" s="28">
        <f t="shared" si="58"/>
        <v>1.2039680845383482</v>
      </c>
      <c r="V432" s="28">
        <f t="shared" si="62"/>
        <v>0.30217423255834147</v>
      </c>
      <c r="W432" s="27">
        <f t="shared" si="59"/>
        <v>0.22015648422149584</v>
      </c>
      <c r="X432" s="27">
        <f t="shared" si="60"/>
        <v>8.0614974552540922E-2</v>
      </c>
      <c r="Y432" s="27">
        <f t="shared" si="61"/>
        <v>0.6572685188342795</v>
      </c>
    </row>
    <row r="433" spans="1:25" ht="11.25" customHeight="1" x14ac:dyDescent="0.2">
      <c r="A433" s="26" t="s">
        <v>79</v>
      </c>
      <c r="B433" s="26" t="s">
        <v>80</v>
      </c>
      <c r="C433" s="26" t="s">
        <v>1053</v>
      </c>
      <c r="D433" s="26" t="s">
        <v>1055</v>
      </c>
      <c r="E433" s="26" t="s">
        <v>1056</v>
      </c>
      <c r="F433" s="27">
        <v>3.9275369433943736E-3</v>
      </c>
      <c r="G433" s="27">
        <v>3.5453941736690378E-3</v>
      </c>
      <c r="H433" s="27">
        <v>2.9526679901688184E-3</v>
      </c>
      <c r="I433" s="27">
        <v>3.1244654315732523E-3</v>
      </c>
      <c r="J433" s="27">
        <v>3.4001935200892808E-3</v>
      </c>
      <c r="K433" s="27">
        <v>3.9190729053209337E-3</v>
      </c>
      <c r="L433" s="27">
        <v>4.0982532407739074E-3</v>
      </c>
      <c r="M433" s="27">
        <v>3.846396704460664E-3</v>
      </c>
      <c r="N433" s="27">
        <v>4.2875288338729712E-3</v>
      </c>
      <c r="O433" s="27">
        <v>4.0668063509469625E-3</v>
      </c>
      <c r="P433" s="28">
        <f t="shared" si="63"/>
        <v>0.99784495010602625</v>
      </c>
      <c r="Q433" s="28">
        <f t="shared" si="63"/>
        <v>1.1559372639609011</v>
      </c>
      <c r="R433" s="28">
        <f t="shared" si="63"/>
        <v>1.3026851367196035</v>
      </c>
      <c r="S433" s="28">
        <f t="shared" si="63"/>
        <v>1.3722439654946303</v>
      </c>
      <c r="T433" s="28">
        <f t="shared" si="63"/>
        <v>1.1960514385193517</v>
      </c>
      <c r="U433" s="28">
        <f t="shared" si="58"/>
        <v>1.2049525509601025</v>
      </c>
      <c r="V433" s="28">
        <f t="shared" si="62"/>
        <v>0.14397340222245006</v>
      </c>
      <c r="W433" s="27">
        <f t="shared" si="59"/>
        <v>2.8840140473026955E-2</v>
      </c>
      <c r="X433" s="27">
        <f t="shared" si="60"/>
        <v>8.0969945448708142E-2</v>
      </c>
      <c r="Y433" s="27">
        <f t="shared" si="61"/>
        <v>1.5400026286089232</v>
      </c>
    </row>
    <row r="434" spans="1:25" ht="11.25" customHeight="1" x14ac:dyDescent="0.2">
      <c r="A434" s="26" t="s">
        <v>476</v>
      </c>
      <c r="B434" s="26" t="s">
        <v>477</v>
      </c>
      <c r="C434" s="26" t="s">
        <v>2437</v>
      </c>
      <c r="D434" s="26" t="s">
        <v>2434</v>
      </c>
      <c r="E434" s="26" t="s">
        <v>2439</v>
      </c>
      <c r="F434" s="27">
        <v>3.7259788182297414E-3</v>
      </c>
      <c r="G434" s="27">
        <v>2.8888739012162493E-3</v>
      </c>
      <c r="H434" s="27">
        <v>3.5172914586548061E-3</v>
      </c>
      <c r="I434" s="27">
        <v>3.1904004878155015E-3</v>
      </c>
      <c r="J434" s="27">
        <v>4.4485839287246162E-3</v>
      </c>
      <c r="K434" s="27">
        <v>3.9498196052538499E-3</v>
      </c>
      <c r="L434" s="27">
        <v>3.4941746677460014E-3</v>
      </c>
      <c r="M434" s="27">
        <v>4.2028615227388856E-3</v>
      </c>
      <c r="N434" s="27">
        <v>5.1286422594439473E-3</v>
      </c>
      <c r="O434" s="27">
        <v>4.338644101886305E-3</v>
      </c>
      <c r="P434" s="28">
        <f t="shared" si="63"/>
        <v>1.0600757003579688</v>
      </c>
      <c r="Q434" s="28">
        <f t="shared" si="63"/>
        <v>1.20952827545533</v>
      </c>
      <c r="R434" s="28">
        <f t="shared" si="63"/>
        <v>1.1949142037681111</v>
      </c>
      <c r="S434" s="28">
        <f t="shared" si="63"/>
        <v>1.6075230301119905</v>
      </c>
      <c r="T434" s="28">
        <f t="shared" si="63"/>
        <v>0.97528655666617259</v>
      </c>
      <c r="U434" s="28">
        <f t="shared" si="58"/>
        <v>1.2094655532719145</v>
      </c>
      <c r="V434" s="28">
        <f t="shared" si="62"/>
        <v>0.24280580263847998</v>
      </c>
      <c r="W434" s="27">
        <f t="shared" si="59"/>
        <v>0.12697732341993431</v>
      </c>
      <c r="X434" s="27">
        <f t="shared" si="60"/>
        <v>8.2593503754564077E-2</v>
      </c>
      <c r="Y434" s="27">
        <f t="shared" si="61"/>
        <v>0.8962738317442962</v>
      </c>
    </row>
    <row r="435" spans="1:25" ht="11.25" customHeight="1" x14ac:dyDescent="0.2">
      <c r="A435" s="26" t="s">
        <v>666</v>
      </c>
      <c r="B435" s="26" t="s">
        <v>667</v>
      </c>
      <c r="C435" s="26" t="s">
        <v>3036</v>
      </c>
      <c r="D435" s="26" t="s">
        <v>3038</v>
      </c>
      <c r="E435" s="26" t="s">
        <v>3039</v>
      </c>
      <c r="F435" s="27">
        <v>3.4367410530174581E-3</v>
      </c>
      <c r="G435" s="27">
        <v>5.5896141363144611E-3</v>
      </c>
      <c r="H435" s="27">
        <v>3.9975080469317826E-3</v>
      </c>
      <c r="I435" s="27">
        <v>5.2646831530139106E-3</v>
      </c>
      <c r="J435" s="27">
        <v>3.086589869371107E-3</v>
      </c>
      <c r="K435" s="27">
        <v>4.9880005646793096E-3</v>
      </c>
      <c r="L435" s="27">
        <v>4.9095109742010009E-3</v>
      </c>
      <c r="M435" s="27">
        <v>5.2512802708098256E-3</v>
      </c>
      <c r="N435" s="27">
        <v>5.0950814410655543E-3</v>
      </c>
      <c r="O435" s="27">
        <v>4.6113620156881382E-3</v>
      </c>
      <c r="P435" s="28">
        <f t="shared" si="63"/>
        <v>1.451375150973288</v>
      </c>
      <c r="Q435" s="28">
        <f t="shared" si="63"/>
        <v>0.87832735041673382</v>
      </c>
      <c r="R435" s="28">
        <f t="shared" si="63"/>
        <v>1.3136384490433619</v>
      </c>
      <c r="S435" s="28">
        <f t="shared" si="63"/>
        <v>0.96778501060386446</v>
      </c>
      <c r="T435" s="28">
        <f t="shared" si="63"/>
        <v>1.4939989473326767</v>
      </c>
      <c r="U435" s="28">
        <f t="shared" si="58"/>
        <v>1.2210249816739851</v>
      </c>
      <c r="V435" s="28">
        <f t="shared" si="62"/>
        <v>0.28183567471966503</v>
      </c>
      <c r="W435" s="27">
        <f t="shared" si="59"/>
        <v>0.21082071725387519</v>
      </c>
      <c r="X435" s="27">
        <f t="shared" si="60"/>
        <v>8.6724549524057323E-2</v>
      </c>
      <c r="Y435" s="27">
        <f t="shared" si="61"/>
        <v>0.67608671344554849</v>
      </c>
    </row>
    <row r="436" spans="1:25" ht="11.25" customHeight="1" x14ac:dyDescent="0.2">
      <c r="A436" s="26" t="s">
        <v>476</v>
      </c>
      <c r="B436" s="26" t="s">
        <v>477</v>
      </c>
      <c r="C436" s="26" t="s">
        <v>2432</v>
      </c>
      <c r="D436" s="26" t="s">
        <v>2434</v>
      </c>
      <c r="E436" s="26" t="s">
        <v>2435</v>
      </c>
      <c r="F436" s="27">
        <v>1.2579671251257969E-3</v>
      </c>
      <c r="G436" s="27">
        <v>5.9575998741035494E-4</v>
      </c>
      <c r="H436" s="27">
        <v>9.530725242806572E-4</v>
      </c>
      <c r="I436" s="27">
        <v>4.7910451011563848E-4</v>
      </c>
      <c r="J436" s="27">
        <v>6.9853797227907208E-4</v>
      </c>
      <c r="K436" s="27">
        <v>9.7861202160020753E-4</v>
      </c>
      <c r="L436" s="27">
        <v>8.1974772263835802E-4</v>
      </c>
      <c r="M436" s="27">
        <v>1.251916198262647E-3</v>
      </c>
      <c r="N436" s="27">
        <v>9.3764650726676038E-4</v>
      </c>
      <c r="O436" s="27">
        <v>5.0282299194046574E-4</v>
      </c>
      <c r="P436" s="28">
        <f t="shared" si="63"/>
        <v>0.77793131637072488</v>
      </c>
      <c r="Q436" s="28">
        <f t="shared" si="63"/>
        <v>1.3759697528557284</v>
      </c>
      <c r="R436" s="28">
        <f t="shared" si="63"/>
        <v>1.3135581672628174</v>
      </c>
      <c r="S436" s="28">
        <f t="shared" si="63"/>
        <v>1.9570813621446528</v>
      </c>
      <c r="T436" s="28">
        <f t="shared" si="63"/>
        <v>0.71982198805877307</v>
      </c>
      <c r="U436" s="28">
        <f t="shared" si="58"/>
        <v>1.2288725173385393</v>
      </c>
      <c r="V436" s="28">
        <f t="shared" si="62"/>
        <v>0.50536565616988094</v>
      </c>
      <c r="W436" s="27">
        <f t="shared" si="59"/>
        <v>0.52074969227855483</v>
      </c>
      <c r="X436" s="27">
        <f t="shared" si="60"/>
        <v>8.950683171633049E-2</v>
      </c>
      <c r="Y436" s="27">
        <f t="shared" si="61"/>
        <v>0.28337097801346683</v>
      </c>
    </row>
    <row r="437" spans="1:25" ht="11.25" customHeight="1" x14ac:dyDescent="0.2">
      <c r="A437" s="26" t="s">
        <v>536</v>
      </c>
      <c r="B437" s="26" t="s">
        <v>537</v>
      </c>
      <c r="C437" s="26" t="s">
        <v>2638</v>
      </c>
      <c r="D437" s="26" t="s">
        <v>2640</v>
      </c>
      <c r="E437" s="26" t="s">
        <v>2641</v>
      </c>
      <c r="F437" s="27">
        <v>2.825402290702502E-4</v>
      </c>
      <c r="G437" s="27">
        <v>1.8278222347623983E-4</v>
      </c>
      <c r="H437" s="27">
        <v>1.4280805033706231E-4</v>
      </c>
      <c r="I437" s="27">
        <v>1.603512988206212E-4</v>
      </c>
      <c r="J437" s="27">
        <v>1.9643311452450439E-4</v>
      </c>
      <c r="K437" s="27">
        <v>1.5654540978199776E-4</v>
      </c>
      <c r="L437" s="27">
        <v>2.6077530005323262E-4</v>
      </c>
      <c r="M437" s="27">
        <v>2.6460715747495396E-4</v>
      </c>
      <c r="N437" s="27">
        <v>2.3575966838462845E-4</v>
      </c>
      <c r="O437" s="27">
        <v>1.6775981925359708E-4</v>
      </c>
      <c r="P437" s="28">
        <f t="shared" si="63"/>
        <v>0.55406414264311599</v>
      </c>
      <c r="Q437" s="28">
        <f t="shared" si="63"/>
        <v>1.4266994628563059</v>
      </c>
      <c r="R437" s="28">
        <f t="shared" si="63"/>
        <v>1.8528868425163403</v>
      </c>
      <c r="S437" s="28">
        <f t="shared" si="63"/>
        <v>1.4702697771619779</v>
      </c>
      <c r="T437" s="28">
        <f t="shared" si="63"/>
        <v>0.85403023649899723</v>
      </c>
      <c r="U437" s="28">
        <f t="shared" si="58"/>
        <v>1.2315900923353473</v>
      </c>
      <c r="V437" s="28">
        <f t="shared" si="62"/>
        <v>0.52024949962614442</v>
      </c>
      <c r="W437" s="27">
        <f t="shared" si="59"/>
        <v>0.62012929674654149</v>
      </c>
      <c r="X437" s="27">
        <f t="shared" si="60"/>
        <v>9.0466186514536168E-2</v>
      </c>
      <c r="Y437" s="27">
        <f t="shared" si="61"/>
        <v>0.20751775080945953</v>
      </c>
    </row>
    <row r="438" spans="1:25" ht="11.25" customHeight="1" x14ac:dyDescent="0.2">
      <c r="A438" s="26" t="s">
        <v>390</v>
      </c>
      <c r="B438" s="26" t="s">
        <v>391</v>
      </c>
      <c r="C438" s="26" t="s">
        <v>2190</v>
      </c>
      <c r="D438" s="26" t="s">
        <v>2195</v>
      </c>
      <c r="E438" s="26" t="s">
        <v>2193</v>
      </c>
      <c r="F438" s="27">
        <v>7.880699227691476E-5</v>
      </c>
      <c r="G438" s="27">
        <v>8.9271222204187633E-5</v>
      </c>
      <c r="H438" s="27">
        <v>9.0337263975684708E-5</v>
      </c>
      <c r="I438" s="27">
        <v>1.1884306987399772E-4</v>
      </c>
      <c r="J438" s="27">
        <v>1.125645223359671E-4</v>
      </c>
      <c r="K438" s="27">
        <v>9.9476681600011371E-5</v>
      </c>
      <c r="L438" s="27">
        <v>1.3278224677218427E-4</v>
      </c>
      <c r="M438" s="27">
        <v>1.0875725233310201E-4</v>
      </c>
      <c r="N438" s="27">
        <v>1.1828307134108066E-4</v>
      </c>
      <c r="O438" s="27">
        <v>1.3719966247461275E-4</v>
      </c>
      <c r="P438" s="28">
        <f t="shared" si="63"/>
        <v>1.2622824285752048</v>
      </c>
      <c r="Q438" s="28">
        <f t="shared" si="63"/>
        <v>1.4874025861153224</v>
      </c>
      <c r="R438" s="28">
        <f t="shared" si="63"/>
        <v>1.203902437895122</v>
      </c>
      <c r="S438" s="28">
        <f t="shared" si="63"/>
        <v>0.99528791595916544</v>
      </c>
      <c r="T438" s="28">
        <f t="shared" si="63"/>
        <v>1.2188535039940744</v>
      </c>
      <c r="U438" s="28">
        <f t="shared" si="58"/>
        <v>1.2335457745077778</v>
      </c>
      <c r="V438" s="28">
        <f t="shared" si="62"/>
        <v>0.17544976023429629</v>
      </c>
      <c r="W438" s="27">
        <f t="shared" si="59"/>
        <v>3.8745497901052625E-2</v>
      </c>
      <c r="X438" s="27">
        <f t="shared" si="60"/>
        <v>9.1155269956511256E-2</v>
      </c>
      <c r="Y438" s="27">
        <f t="shared" si="61"/>
        <v>1.4117787538111277</v>
      </c>
    </row>
    <row r="439" spans="1:25" ht="11.25" customHeight="1" x14ac:dyDescent="0.2">
      <c r="A439" s="26" t="s">
        <v>886</v>
      </c>
      <c r="B439" s="26" t="s">
        <v>887</v>
      </c>
      <c r="C439" s="26" t="s">
        <v>3652</v>
      </c>
      <c r="D439" s="26" t="s">
        <v>3654</v>
      </c>
      <c r="E439" s="26" t="s">
        <v>3651</v>
      </c>
      <c r="F439" s="27">
        <v>1.848633142085724E-2</v>
      </c>
      <c r="G439" s="27">
        <v>1.9575704045928594E-2</v>
      </c>
      <c r="H439" s="27">
        <v>1.1260623836845311E-2</v>
      </c>
      <c r="I439" s="27">
        <v>1.044151163407007E-2</v>
      </c>
      <c r="J439" s="27">
        <v>2.5618680993273829E-2</v>
      </c>
      <c r="K439" s="27">
        <v>2.2682515745586801E-2</v>
      </c>
      <c r="L439" s="27">
        <v>1.1512385341427749E-2</v>
      </c>
      <c r="M439" s="27">
        <v>1.5512215435868964E-2</v>
      </c>
      <c r="N439" s="27">
        <v>2.3587922445132622E-2</v>
      </c>
      <c r="O439" s="27">
        <v>1.8390626212462173E-2</v>
      </c>
      <c r="P439" s="28">
        <f t="shared" si="63"/>
        <v>1.2269884829607245</v>
      </c>
      <c r="Q439" s="28">
        <f t="shared" si="63"/>
        <v>0.58809559617459195</v>
      </c>
      <c r="R439" s="28">
        <f t="shared" si="63"/>
        <v>1.377562705283897</v>
      </c>
      <c r="S439" s="28">
        <f t="shared" si="63"/>
        <v>2.2590524506208993</v>
      </c>
      <c r="T439" s="28">
        <f t="shared" si="63"/>
        <v>0.7178599951063297</v>
      </c>
      <c r="U439" s="28">
        <f t="shared" si="58"/>
        <v>1.2339118460292886</v>
      </c>
      <c r="V439" s="28">
        <f t="shared" si="62"/>
        <v>0.66237921595574978</v>
      </c>
      <c r="W439" s="27">
        <f t="shared" si="59"/>
        <v>0.76765277805067622</v>
      </c>
      <c r="X439" s="27">
        <f t="shared" si="60"/>
        <v>9.1284133643260948E-2</v>
      </c>
      <c r="Y439" s="27">
        <f t="shared" si="61"/>
        <v>0.11483517407698982</v>
      </c>
    </row>
    <row r="440" spans="1:25" ht="11.25" customHeight="1" x14ac:dyDescent="0.2">
      <c r="A440" s="26" t="s">
        <v>170</v>
      </c>
      <c r="B440" s="26" t="s">
        <v>171</v>
      </c>
      <c r="C440" s="26" t="s">
        <v>1390</v>
      </c>
      <c r="D440" s="26" t="s">
        <v>1392</v>
      </c>
      <c r="E440" s="26" t="s">
        <v>1393</v>
      </c>
      <c r="F440" s="27">
        <v>1.0190137664180005E-4</v>
      </c>
      <c r="G440" s="27">
        <v>1.0497298341594371E-4</v>
      </c>
      <c r="H440" s="27">
        <v>9.0331621278887304E-5</v>
      </c>
      <c r="I440" s="27">
        <v>8.7337640468038421E-5</v>
      </c>
      <c r="J440" s="27">
        <v>1.2422888942823654E-4</v>
      </c>
      <c r="K440" s="27">
        <v>1.006441783459324E-4</v>
      </c>
      <c r="L440" s="27">
        <v>1.5319771986541203E-4</v>
      </c>
      <c r="M440" s="27">
        <v>1.5053517851395826E-4</v>
      </c>
      <c r="N440" s="27">
        <v>1.2530439637139796E-4</v>
      </c>
      <c r="O440" s="27">
        <v>8.1524464580033692E-5</v>
      </c>
      <c r="P440" s="28">
        <f t="shared" si="63"/>
        <v>0.98766259753009122</v>
      </c>
      <c r="Q440" s="28">
        <f t="shared" si="63"/>
        <v>1.4594014086308589</v>
      </c>
      <c r="R440" s="28">
        <f t="shared" si="63"/>
        <v>1.6664726746041698</v>
      </c>
      <c r="S440" s="28">
        <f t="shared" si="63"/>
        <v>1.4347124069289876</v>
      </c>
      <c r="T440" s="28">
        <f t="shared" si="63"/>
        <v>0.65624401019159107</v>
      </c>
      <c r="U440" s="28">
        <f t="shared" si="58"/>
        <v>1.2408986195771396</v>
      </c>
      <c r="V440" s="28">
        <f t="shared" si="62"/>
        <v>0.40999086100852739</v>
      </c>
      <c r="W440" s="27">
        <f t="shared" si="59"/>
        <v>0.33857749489677014</v>
      </c>
      <c r="X440" s="27">
        <f t="shared" si="60"/>
        <v>9.3736301436894542E-2</v>
      </c>
      <c r="Y440" s="27">
        <f t="shared" si="61"/>
        <v>0.4703419126386954</v>
      </c>
    </row>
    <row r="441" spans="1:25" ht="11.25" customHeight="1" x14ac:dyDescent="0.2">
      <c r="A441" s="26" t="s">
        <v>874</v>
      </c>
      <c r="B441" s="26" t="s">
        <v>875</v>
      </c>
      <c r="C441" s="26" t="s">
        <v>3614</v>
      </c>
      <c r="D441" s="26" t="s">
        <v>3608</v>
      </c>
      <c r="E441" s="26" t="s">
        <v>3616</v>
      </c>
      <c r="F441" s="27">
        <v>1.2547595767188704E-3</v>
      </c>
      <c r="G441" s="27">
        <v>1.3097685248731989E-3</v>
      </c>
      <c r="H441" s="27">
        <v>1.2563940025518976E-3</v>
      </c>
      <c r="I441" s="27">
        <v>1.3801016692658286E-3</v>
      </c>
      <c r="J441" s="27">
        <v>1.7656298977634765E-3</v>
      </c>
      <c r="K441" s="27">
        <v>1.6169748379527382E-3</v>
      </c>
      <c r="L441" s="27">
        <v>1.6654549579511295E-3</v>
      </c>
      <c r="M441" s="27">
        <v>1.9266177340476053E-3</v>
      </c>
      <c r="N441" s="27">
        <v>1.7919341528502683E-3</v>
      </c>
      <c r="O441" s="27">
        <v>1.4403859790088735E-3</v>
      </c>
      <c r="P441" s="28">
        <f t="shared" si="63"/>
        <v>1.2886730398034032</v>
      </c>
      <c r="Q441" s="28">
        <f t="shared" si="63"/>
        <v>1.2715643461598416</v>
      </c>
      <c r="R441" s="28">
        <f t="shared" si="63"/>
        <v>1.5334502792391538</v>
      </c>
      <c r="S441" s="28">
        <f t="shared" si="63"/>
        <v>1.2984073512522609</v>
      </c>
      <c r="T441" s="28">
        <f t="shared" si="63"/>
        <v>0.81579156585047097</v>
      </c>
      <c r="U441" s="28">
        <f t="shared" si="58"/>
        <v>1.2415773164610262</v>
      </c>
      <c r="V441" s="28">
        <f t="shared" si="62"/>
        <v>0.26116575856414759</v>
      </c>
      <c r="W441" s="27">
        <f t="shared" si="59"/>
        <v>0.14918296427831559</v>
      </c>
      <c r="X441" s="27">
        <f t="shared" si="60"/>
        <v>9.397376945390265E-2</v>
      </c>
      <c r="Y441" s="27">
        <f t="shared" si="61"/>
        <v>0.82628076762969094</v>
      </c>
    </row>
    <row r="442" spans="1:25" ht="11.25" customHeight="1" x14ac:dyDescent="0.2">
      <c r="A442" s="26" t="s">
        <v>806</v>
      </c>
      <c r="B442" s="26" t="s">
        <v>807</v>
      </c>
      <c r="C442" s="26" t="s">
        <v>3401</v>
      </c>
      <c r="D442" s="26" t="s">
        <v>3402</v>
      </c>
      <c r="E442" s="26" t="s">
        <v>3403</v>
      </c>
      <c r="F442" s="27">
        <v>3.8801571709233797E-2</v>
      </c>
      <c r="G442" s="27">
        <v>3.7440570522979395E-2</v>
      </c>
      <c r="H442" s="27">
        <v>6.8324842673059633E-2</v>
      </c>
      <c r="I442" s="27">
        <v>0.10167253521126762</v>
      </c>
      <c r="J442" s="27">
        <v>4.2296616270698341E-2</v>
      </c>
      <c r="K442" s="27">
        <v>4.8885077186963985E-2</v>
      </c>
      <c r="L442" s="27">
        <v>4.9782503624939585E-2</v>
      </c>
      <c r="M442" s="27">
        <v>7.8347578347578342E-2</v>
      </c>
      <c r="N442" s="27">
        <v>7.7362409138110072E-2</v>
      </c>
      <c r="O442" s="27">
        <v>7.4562400545578542E-2</v>
      </c>
      <c r="P442" s="28">
        <f t="shared" si="63"/>
        <v>1.2598736348437805</v>
      </c>
      <c r="Q442" s="28">
        <f t="shared" si="63"/>
        <v>1.3296406259190214</v>
      </c>
      <c r="R442" s="28">
        <f t="shared" si="63"/>
        <v>1.1466924076573199</v>
      </c>
      <c r="S442" s="28">
        <f t="shared" si="63"/>
        <v>0.7608978076267795</v>
      </c>
      <c r="T442" s="28">
        <f t="shared" si="63"/>
        <v>1.7628455209839762</v>
      </c>
      <c r="U442" s="28">
        <f t="shared" si="58"/>
        <v>1.2519899994061756</v>
      </c>
      <c r="V442" s="28">
        <f t="shared" si="62"/>
        <v>0.3603207803773173</v>
      </c>
      <c r="W442" s="27">
        <f t="shared" si="59"/>
        <v>0.42520481400443305</v>
      </c>
      <c r="X442" s="27">
        <f t="shared" si="60"/>
        <v>9.7600859848803956E-2</v>
      </c>
      <c r="Y442" s="27">
        <f t="shared" si="61"/>
        <v>0.37140182720676984</v>
      </c>
    </row>
    <row r="443" spans="1:25" ht="11.25" customHeight="1" x14ac:dyDescent="0.2">
      <c r="A443" s="26" t="s">
        <v>682</v>
      </c>
      <c r="B443" s="26" t="s">
        <v>683</v>
      </c>
      <c r="C443" s="26" t="s">
        <v>3109</v>
      </c>
      <c r="D443" s="26" t="s">
        <v>3111</v>
      </c>
      <c r="E443" s="26" t="s">
        <v>3112</v>
      </c>
      <c r="F443" s="27">
        <v>2.3171087146604489E-2</v>
      </c>
      <c r="G443" s="27">
        <v>1.5759110735894186E-2</v>
      </c>
      <c r="H443" s="27">
        <v>1.2430752600999864E-2</v>
      </c>
      <c r="I443" s="27">
        <v>2.3406447813926104E-2</v>
      </c>
      <c r="J443" s="27">
        <v>1.0557263129760791E-2</v>
      </c>
      <c r="K443" s="27">
        <v>3.1437553586739067E-2</v>
      </c>
      <c r="L443" s="27">
        <v>1.7997061704211559E-2</v>
      </c>
      <c r="M443" s="27">
        <v>1.7142857142857144E-2</v>
      </c>
      <c r="N443" s="27">
        <v>1.8912203202650468E-2</v>
      </c>
      <c r="O443" s="27">
        <v>1.7746913580246913E-2</v>
      </c>
      <c r="P443" s="28">
        <f t="shared" si="63"/>
        <v>1.3567578158000217</v>
      </c>
      <c r="Q443" s="28">
        <f t="shared" si="63"/>
        <v>1.1420099779627819</v>
      </c>
      <c r="R443" s="28">
        <f t="shared" si="63"/>
        <v>1.3790683229813665</v>
      </c>
      <c r="S443" s="28">
        <f t="shared" si="63"/>
        <v>0.80799117204782778</v>
      </c>
      <c r="T443" s="28">
        <f t="shared" si="63"/>
        <v>1.6810146116580715</v>
      </c>
      <c r="U443" s="28">
        <f t="shared" si="58"/>
        <v>1.2733683800900137</v>
      </c>
      <c r="V443" s="28">
        <f t="shared" si="62"/>
        <v>0.32331590650688169</v>
      </c>
      <c r="W443" s="27">
        <f t="shared" si="59"/>
        <v>0.19003282224708101</v>
      </c>
      <c r="X443" s="27">
        <f t="shared" si="60"/>
        <v>0.10495406138857154</v>
      </c>
      <c r="Y443" s="27">
        <f t="shared" si="61"/>
        <v>0.7211713817329185</v>
      </c>
    </row>
    <row r="444" spans="1:25" ht="11.25" customHeight="1" x14ac:dyDescent="0.2">
      <c r="A444" s="26" t="s">
        <v>538</v>
      </c>
      <c r="B444" s="26" t="s">
        <v>539</v>
      </c>
      <c r="C444" s="26" t="s">
        <v>2642</v>
      </c>
      <c r="D444" s="26" t="s">
        <v>2644</v>
      </c>
      <c r="E444" s="26" t="s">
        <v>2645</v>
      </c>
      <c r="F444" s="27">
        <v>1.2337371018393899E-2</v>
      </c>
      <c r="G444" s="27">
        <v>5.811965811965812E-3</v>
      </c>
      <c r="H444" s="27">
        <v>1.351986832823889E-2</v>
      </c>
      <c r="I444" s="27">
        <v>1.3556815380823269E-2</v>
      </c>
      <c r="J444" s="27">
        <v>1.2053887969747103E-2</v>
      </c>
      <c r="K444" s="27">
        <v>1.1835666325253215E-2</v>
      </c>
      <c r="L444" s="27">
        <v>1.4720755141027081E-2</v>
      </c>
      <c r="M444" s="27">
        <v>1.3657056145675264E-2</v>
      </c>
      <c r="N444" s="27">
        <v>7.7215627521032611E-3</v>
      </c>
      <c r="O444" s="27">
        <v>1.6807738814993953E-2</v>
      </c>
      <c r="P444" s="28">
        <f t="shared" si="63"/>
        <v>0.95933455414506963</v>
      </c>
      <c r="Q444" s="28">
        <f t="shared" si="63"/>
        <v>2.5328358110296594</v>
      </c>
      <c r="R444" s="28">
        <f t="shared" si="63"/>
        <v>1.0101471267401201</v>
      </c>
      <c r="S444" s="28">
        <f t="shared" si="63"/>
        <v>0.5695705470051442</v>
      </c>
      <c r="T444" s="28">
        <f t="shared" si="63"/>
        <v>1.3943831946321457</v>
      </c>
      <c r="U444" s="28">
        <f t="shared" si="58"/>
        <v>1.2932542467104278</v>
      </c>
      <c r="V444" s="28">
        <f t="shared" si="62"/>
        <v>0.7520238723584215</v>
      </c>
      <c r="W444" s="27">
        <f t="shared" si="59"/>
        <v>0.58285213980471506</v>
      </c>
      <c r="X444" s="27">
        <f t="shared" si="60"/>
        <v>0.11168391319353223</v>
      </c>
      <c r="Y444" s="27">
        <f t="shared" si="61"/>
        <v>0.23444160478018861</v>
      </c>
    </row>
    <row r="445" spans="1:25" ht="11.25" customHeight="1" x14ac:dyDescent="0.2">
      <c r="A445" s="26" t="s">
        <v>476</v>
      </c>
      <c r="B445" s="26" t="s">
        <v>477</v>
      </c>
      <c r="C445" s="26" t="s">
        <v>2432</v>
      </c>
      <c r="D445" s="26" t="s">
        <v>2434</v>
      </c>
      <c r="E445" s="26" t="s">
        <v>2435</v>
      </c>
      <c r="F445" s="27">
        <v>2.0726505966358368E-3</v>
      </c>
      <c r="G445" s="27">
        <v>1.9558912794226746E-3</v>
      </c>
      <c r="H445" s="27">
        <v>1.7359535263683399E-3</v>
      </c>
      <c r="I445" s="27">
        <v>1.9708617347938763E-3</v>
      </c>
      <c r="J445" s="27">
        <v>2.12012402112771E-3</v>
      </c>
      <c r="K445" s="27">
        <v>1.8511094866413564E-3</v>
      </c>
      <c r="L445" s="27">
        <v>2.3567747025852793E-3</v>
      </c>
      <c r="M445" s="27">
        <v>3.3086356668369952E-3</v>
      </c>
      <c r="N445" s="27">
        <v>2.7845259912770465E-3</v>
      </c>
      <c r="O445" s="27">
        <v>2.7152441564785149E-3</v>
      </c>
      <c r="P445" s="28">
        <f t="shared" si="63"/>
        <v>0.89311217705769197</v>
      </c>
      <c r="Q445" s="28">
        <f t="shared" si="63"/>
        <v>1.2049620177666187</v>
      </c>
      <c r="R445" s="28">
        <f t="shared" si="63"/>
        <v>1.9059471446558522</v>
      </c>
      <c r="S445" s="28">
        <f t="shared" si="63"/>
        <v>1.412846950203875</v>
      </c>
      <c r="T445" s="28">
        <f t="shared" si="63"/>
        <v>1.2807006238409846</v>
      </c>
      <c r="U445" s="28">
        <f t="shared" si="58"/>
        <v>1.3395137827050045</v>
      </c>
      <c r="V445" s="28">
        <f t="shared" si="62"/>
        <v>0.36981822075664972</v>
      </c>
      <c r="W445" s="27">
        <f t="shared" si="59"/>
        <v>9.6074610632182852E-2</v>
      </c>
      <c r="X445" s="27">
        <f t="shared" si="60"/>
        <v>0.12694718656829215</v>
      </c>
      <c r="Y445" s="27">
        <f t="shared" si="61"/>
        <v>1.0173913669535131</v>
      </c>
    </row>
    <row r="446" spans="1:25" ht="11.25" customHeight="1" x14ac:dyDescent="0.2">
      <c r="A446" s="26" t="s">
        <v>492</v>
      </c>
      <c r="B446" s="26" t="s">
        <v>493</v>
      </c>
      <c r="C446" s="26" t="s">
        <v>2505</v>
      </c>
      <c r="D446" s="26" t="s">
        <v>2507</v>
      </c>
      <c r="E446" s="26" t="s">
        <v>2508</v>
      </c>
      <c r="F446" s="27">
        <v>5.0287898217294008E-5</v>
      </c>
      <c r="G446" s="27">
        <v>6.5238024087562051E-5</v>
      </c>
      <c r="H446" s="27">
        <v>5.9848344295555065E-5</v>
      </c>
      <c r="L446" s="27">
        <v>7.9367502060502453E-5</v>
      </c>
      <c r="M446" s="27">
        <v>8.8155359845878612E-5</v>
      </c>
      <c r="N446" s="27">
        <v>8.1675289141270314E-5</v>
      </c>
      <c r="O446" s="27">
        <v>4.9110984419006376E-5</v>
      </c>
      <c r="P446" s="28"/>
      <c r="Q446" s="28">
        <f t="shared" si="63"/>
        <v>1.216583475213411</v>
      </c>
      <c r="R446" s="28">
        <f t="shared" si="63"/>
        <v>1.4729790921288011</v>
      </c>
      <c r="S446" s="28"/>
      <c r="T446" s="28"/>
      <c r="U446" s="28">
        <f t="shared" si="58"/>
        <v>1.3447812836711059</v>
      </c>
      <c r="V446" s="28">
        <f t="shared" si="62"/>
        <v>0.18129907938738055</v>
      </c>
      <c r="W446" s="27">
        <f t="shared" si="59"/>
        <v>0.20526525228893883</v>
      </c>
      <c r="X446" s="27">
        <f t="shared" si="60"/>
        <v>0.12865165607171469</v>
      </c>
      <c r="Y446" s="27">
        <f t="shared" si="61"/>
        <v>0.68768456264302613</v>
      </c>
    </row>
    <row r="447" spans="1:25" ht="11.25" customHeight="1" x14ac:dyDescent="0.2">
      <c r="A447" s="26" t="s">
        <v>164</v>
      </c>
      <c r="B447" s="26" t="s">
        <v>165</v>
      </c>
      <c r="C447" s="26" t="s">
        <v>1378</v>
      </c>
      <c r="D447" s="26" t="s">
        <v>1380</v>
      </c>
      <c r="E447" s="26" t="s">
        <v>1381</v>
      </c>
      <c r="F447" s="27">
        <v>3.4420130650027832E-4</v>
      </c>
      <c r="G447" s="27">
        <v>4.5098097680243302E-4</v>
      </c>
      <c r="H447" s="27">
        <v>2.6997508866227342E-4</v>
      </c>
      <c r="I447" s="27">
        <v>3.7377331792471904E-4</v>
      </c>
      <c r="J447" s="27">
        <v>2.9608073698725161E-4</v>
      </c>
      <c r="K447" s="27">
        <v>4.3228237160420388E-4</v>
      </c>
      <c r="L447" s="27">
        <v>5.3540466296276461E-4</v>
      </c>
      <c r="M447" s="27">
        <v>4.9232887568896025E-4</v>
      </c>
      <c r="N447" s="27">
        <v>4.3272829341317365E-4</v>
      </c>
      <c r="O447" s="27">
        <v>4.259007990351274E-4</v>
      </c>
      <c r="P447" s="28">
        <f t="shared" ref="P447:P456" si="64">K447/F447</f>
        <v>1.2558998569746984</v>
      </c>
      <c r="Q447" s="28">
        <f t="shared" si="63"/>
        <v>1.1872001048889389</v>
      </c>
      <c r="R447" s="28">
        <f t="shared" si="63"/>
        <v>1.8236085341371675</v>
      </c>
      <c r="S447" s="28">
        <f>N447/I447</f>
        <v>1.1577292242682999</v>
      </c>
      <c r="T447" s="28">
        <f>O447/J447</f>
        <v>1.4384616958497556</v>
      </c>
      <c r="U447" s="28">
        <f t="shared" si="58"/>
        <v>1.3725798832237719</v>
      </c>
      <c r="V447" s="28">
        <f t="shared" si="62"/>
        <v>0.27473075618421511</v>
      </c>
      <c r="W447" s="27">
        <f t="shared" si="59"/>
        <v>1.534624414928382E-2</v>
      </c>
      <c r="X447" s="27">
        <f t="shared" si="60"/>
        <v>0.13753762950370413</v>
      </c>
      <c r="Y447" s="27">
        <f t="shared" si="61"/>
        <v>1.8139978967228489</v>
      </c>
    </row>
    <row r="448" spans="1:25" ht="11.25" customHeight="1" x14ac:dyDescent="0.2">
      <c r="A448" s="26" t="s">
        <v>128</v>
      </c>
      <c r="B448" s="26" t="s">
        <v>129</v>
      </c>
      <c r="C448" s="26" t="s">
        <v>1243</v>
      </c>
      <c r="D448" s="26" t="s">
        <v>1245</v>
      </c>
      <c r="E448" s="26" t="s">
        <v>1246</v>
      </c>
      <c r="F448" s="27">
        <v>5.9018812246403535E-3</v>
      </c>
      <c r="G448" s="27">
        <v>4.2502550153009182E-3</v>
      </c>
      <c r="H448" s="27">
        <v>4.7481860862142551E-3</v>
      </c>
      <c r="I448" s="27">
        <v>7.3829531812725094E-3</v>
      </c>
      <c r="J448" s="27">
        <v>3.9718265106180161E-3</v>
      </c>
      <c r="K448" s="27">
        <v>5.5630478759271752E-3</v>
      </c>
      <c r="L448" s="27">
        <v>7.5014100394811059E-3</v>
      </c>
      <c r="M448" s="27">
        <v>1.248E-2</v>
      </c>
      <c r="N448" s="27">
        <v>3.1229537097667861E-3</v>
      </c>
      <c r="P448" s="28">
        <f t="shared" si="64"/>
        <v>0.94258892447741083</v>
      </c>
      <c r="Q448" s="28">
        <f t="shared" si="63"/>
        <v>1.7649317540891145</v>
      </c>
      <c r="R448" s="28">
        <f t="shared" si="63"/>
        <v>2.6283721348314608</v>
      </c>
      <c r="S448" s="28">
        <f t="shared" si="63"/>
        <v>0.42299519353426546</v>
      </c>
      <c r="T448" s="28"/>
      <c r="U448" s="28">
        <f t="shared" si="58"/>
        <v>1.439722001733063</v>
      </c>
      <c r="V448" s="28">
        <f t="shared" si="62"/>
        <v>0.96600987243990954</v>
      </c>
      <c r="W448" s="27">
        <f t="shared" si="59"/>
        <v>0.57667282001311992</v>
      </c>
      <c r="X448" s="27">
        <f t="shared" si="60"/>
        <v>0.15827864156133575</v>
      </c>
      <c r="Y448" s="27">
        <f t="shared" si="61"/>
        <v>0.23907051745765512</v>
      </c>
    </row>
    <row r="449" spans="1:25" ht="11.25" customHeight="1" x14ac:dyDescent="0.2">
      <c r="A449" s="26" t="s">
        <v>356</v>
      </c>
      <c r="B449" s="26" t="s">
        <v>357</v>
      </c>
      <c r="C449" s="26" t="s">
        <v>2076</v>
      </c>
      <c r="D449" s="26" t="s">
        <v>2078</v>
      </c>
      <c r="E449" s="26" t="s">
        <v>2079</v>
      </c>
      <c r="F449" s="27">
        <v>3.4185619081378174E-4</v>
      </c>
      <c r="G449" s="27">
        <v>3.7340732283404766E-4</v>
      </c>
      <c r="H449" s="27">
        <v>1.4924131586802172E-4</v>
      </c>
      <c r="I449" s="27">
        <v>1.5623691515835548E-4</v>
      </c>
      <c r="J449" s="27">
        <v>3.0934410139357607E-4</v>
      </c>
      <c r="K449" s="27">
        <v>2.7421300866513104E-4</v>
      </c>
      <c r="L449" s="27">
        <v>3.6312856620287668E-4</v>
      </c>
      <c r="M449" s="27">
        <v>3.5997166018166487E-4</v>
      </c>
      <c r="N449" s="27">
        <v>3.2307437072222713E-4</v>
      </c>
      <c r="O449" s="27">
        <v>3.051512200577964E-4</v>
      </c>
      <c r="P449" s="28">
        <f t="shared" si="64"/>
        <v>0.8021297142882583</v>
      </c>
      <c r="Q449" s="28">
        <f t="shared" si="63"/>
        <v>0.97247307162281027</v>
      </c>
      <c r="R449" s="28">
        <f t="shared" si="63"/>
        <v>2.4120107631588956</v>
      </c>
      <c r="S449" s="28">
        <f t="shared" si="63"/>
        <v>2.0678491404849608</v>
      </c>
      <c r="T449" s="28">
        <f t="shared" si="63"/>
        <v>0.98644589854181475</v>
      </c>
      <c r="U449" s="28">
        <f t="shared" si="58"/>
        <v>1.4481817176193481</v>
      </c>
      <c r="V449" s="28">
        <f t="shared" si="62"/>
        <v>0.73651816296167449</v>
      </c>
      <c r="W449" s="27">
        <f t="shared" si="59"/>
        <v>0.33952075722380948</v>
      </c>
      <c r="X449" s="27">
        <f t="shared" si="60"/>
        <v>0.16082306048527928</v>
      </c>
      <c r="Y449" s="27">
        <f t="shared" si="61"/>
        <v>0.4691336691826315</v>
      </c>
    </row>
    <row r="450" spans="1:25" ht="11.25" customHeight="1" x14ac:dyDescent="0.2">
      <c r="A450" s="26" t="s">
        <v>632</v>
      </c>
      <c r="B450" s="26" t="s">
        <v>633</v>
      </c>
      <c r="C450" s="26" t="s">
        <v>2965</v>
      </c>
      <c r="D450" s="26" t="s">
        <v>2967</v>
      </c>
      <c r="E450" s="26" t="s">
        <v>2968</v>
      </c>
      <c r="F450" s="27">
        <v>7.8894090173856242E-3</v>
      </c>
      <c r="G450" s="27">
        <v>7.0301147761835008E-3</v>
      </c>
      <c r="H450" s="27">
        <v>5.2223719676549865E-3</v>
      </c>
      <c r="I450" s="27">
        <v>5.8985019993236121E-3</v>
      </c>
      <c r="J450" s="27">
        <v>9.8017917364947339E-3</v>
      </c>
      <c r="K450" s="27">
        <v>1.0333230515119252E-2</v>
      </c>
      <c r="L450" s="27">
        <v>6.9329413442446716E-3</v>
      </c>
      <c r="M450" s="27">
        <v>1.235629498083933E-2</v>
      </c>
      <c r="N450" s="27">
        <v>1.0116721402389886E-2</v>
      </c>
      <c r="O450" s="27">
        <v>9.3005552570302706E-3</v>
      </c>
      <c r="P450" s="28">
        <f t="shared" si="64"/>
        <v>1.3097597668403629</v>
      </c>
      <c r="Q450" s="28">
        <f t="shared" si="63"/>
        <v>0.98617754687760839</v>
      </c>
      <c r="R450" s="28">
        <f t="shared" si="63"/>
        <v>2.3660311937503957</v>
      </c>
      <c r="S450" s="28">
        <f t="shared" si="63"/>
        <v>1.7151340125933638</v>
      </c>
      <c r="T450" s="28">
        <f t="shared" si="63"/>
        <v>0.94886276989560758</v>
      </c>
      <c r="U450" s="28">
        <f t="shared" si="58"/>
        <v>1.4651930579914676</v>
      </c>
      <c r="V450" s="28">
        <f t="shared" si="62"/>
        <v>0.59037957322298551</v>
      </c>
      <c r="W450" s="27">
        <f t="shared" si="59"/>
        <v>0.13569854232368161</v>
      </c>
      <c r="X450" s="27">
        <f t="shared" si="60"/>
        <v>0.16589485233270584</v>
      </c>
      <c r="Y450" s="27">
        <f t="shared" si="61"/>
        <v>0.86742481751477762</v>
      </c>
    </row>
    <row r="451" spans="1:25" ht="11.25" customHeight="1" thickBot="1" x14ac:dyDescent="0.25">
      <c r="A451" s="26" t="s">
        <v>382</v>
      </c>
      <c r="B451" s="26" t="s">
        <v>383</v>
      </c>
      <c r="C451" s="26" t="s">
        <v>2160</v>
      </c>
      <c r="D451" s="26" t="s">
        <v>2162</v>
      </c>
      <c r="E451" s="26" t="s">
        <v>2163</v>
      </c>
      <c r="F451" s="27">
        <v>1.7331350803587496E-3</v>
      </c>
      <c r="G451" s="27">
        <v>1.500985941746049E-3</v>
      </c>
      <c r="H451" s="27">
        <v>1.1290929619872036E-3</v>
      </c>
      <c r="I451" s="27">
        <v>1.7741232962573434E-3</v>
      </c>
      <c r="J451" s="27">
        <v>2.3718446895911343E-3</v>
      </c>
      <c r="K451" s="27">
        <v>3.1538598392340167E-3</v>
      </c>
      <c r="L451" s="27">
        <v>1.6599315421336417E-3</v>
      </c>
      <c r="M451" s="27">
        <v>2.9981979742745293E-3</v>
      </c>
      <c r="N451" s="27">
        <v>2.4517964706238459E-3</v>
      </c>
      <c r="O451" s="27">
        <v>2.3116331375734101E-3</v>
      </c>
      <c r="P451" s="28">
        <f t="shared" si="64"/>
        <v>1.819742658824484</v>
      </c>
      <c r="Q451" s="28">
        <f t="shared" si="63"/>
        <v>1.1058941299628005</v>
      </c>
      <c r="R451" s="28">
        <f t="shared" si="63"/>
        <v>2.6554040058824748</v>
      </c>
      <c r="S451" s="28">
        <f t="shared" si="63"/>
        <v>1.3819763687203188</v>
      </c>
      <c r="T451" s="28">
        <f t="shared" si="63"/>
        <v>0.97461404101121663</v>
      </c>
      <c r="U451" s="28">
        <f t="shared" si="58"/>
        <v>1.5875262408802588</v>
      </c>
      <c r="V451" s="28">
        <f t="shared" si="62"/>
        <v>0.67900091876025126</v>
      </c>
      <c r="W451" s="27">
        <f t="shared" si="59"/>
        <v>9.1002488467387621E-2</v>
      </c>
      <c r="X451" s="27">
        <f t="shared" si="60"/>
        <v>0.20072091265712153</v>
      </c>
      <c r="Y451" s="27">
        <f t="shared" si="61"/>
        <v>1.0409467317132093</v>
      </c>
    </row>
    <row r="452" spans="1:25" ht="11.25" customHeight="1" x14ac:dyDescent="0.2">
      <c r="A452" s="36" t="s">
        <v>470</v>
      </c>
      <c r="B452" s="36" t="s">
        <v>471</v>
      </c>
      <c r="C452" s="36" t="s">
        <v>2420</v>
      </c>
      <c r="D452" s="36" t="s">
        <v>2422</v>
      </c>
      <c r="E452" s="36" t="s">
        <v>2423</v>
      </c>
      <c r="F452" s="37">
        <v>8.6772983114446534E-2</v>
      </c>
      <c r="G452" s="37">
        <v>6.685017695635076E-2</v>
      </c>
      <c r="H452" s="37">
        <v>5.2260156399008204E-2</v>
      </c>
      <c r="I452" s="37">
        <v>5.9352829209205746E-2</v>
      </c>
      <c r="J452" s="37">
        <v>0.11229548834903322</v>
      </c>
      <c r="K452" s="37">
        <v>8.3815698078258866E-2</v>
      </c>
      <c r="L452" s="37">
        <v>8.9363466721957288E-2</v>
      </c>
      <c r="M452" s="37">
        <v>8.5254096084420986E-2</v>
      </c>
      <c r="N452" s="37">
        <v>0.20511330621731549</v>
      </c>
      <c r="O452" s="37">
        <v>6.1546036435253575E-2</v>
      </c>
      <c r="P452" s="38">
        <f t="shared" si="64"/>
        <v>0.96591928812350214</v>
      </c>
      <c r="Q452" s="39">
        <f t="shared" si="63"/>
        <v>1.33677232867022</v>
      </c>
      <c r="R452" s="39">
        <f t="shared" si="63"/>
        <v>1.6313402400387562</v>
      </c>
      <c r="S452" s="39">
        <f t="shared" si="63"/>
        <v>3.4558303108742456</v>
      </c>
      <c r="T452" s="40">
        <f t="shared" si="63"/>
        <v>0.54807220966846115</v>
      </c>
      <c r="U452" s="41">
        <f t="shared" si="58"/>
        <v>1.5875868754750371</v>
      </c>
      <c r="V452" s="41">
        <f t="shared" si="62"/>
        <v>1.1205151892435705</v>
      </c>
      <c r="W452" s="37">
        <f t="shared" si="59"/>
        <v>0.41465822320350409</v>
      </c>
      <c r="X452" s="37">
        <f t="shared" si="60"/>
        <v>0.20073749995273135</v>
      </c>
      <c r="Y452" s="37">
        <f t="shared" si="61"/>
        <v>0.38230971758060239</v>
      </c>
    </row>
    <row r="453" spans="1:25" ht="11.25" customHeight="1" x14ac:dyDescent="0.2">
      <c r="A453" s="36" t="s">
        <v>742</v>
      </c>
      <c r="B453" s="36" t="s">
        <v>743</v>
      </c>
      <c r="C453" s="36" t="s">
        <v>3253</v>
      </c>
      <c r="D453" s="36" t="s">
        <v>3255</v>
      </c>
      <c r="E453" s="36" t="s">
        <v>3256</v>
      </c>
      <c r="F453" s="37">
        <v>5.7428214731585518E-3</v>
      </c>
      <c r="G453" s="37">
        <v>6.5302021851061168E-3</v>
      </c>
      <c r="H453" s="37">
        <v>5.7892249527410214E-3</v>
      </c>
      <c r="I453" s="37">
        <v>5.6344928956393921E-3</v>
      </c>
      <c r="J453" s="37">
        <v>1.5529071867100036E-2</v>
      </c>
      <c r="K453" s="37">
        <v>8.6997974019783104E-3</v>
      </c>
      <c r="L453" s="37">
        <v>1.2324377618930245E-2</v>
      </c>
      <c r="M453" s="37">
        <v>1.4098690835850955E-2</v>
      </c>
      <c r="N453" s="37">
        <v>9.4594594594594582E-3</v>
      </c>
      <c r="O453" s="37">
        <v>8.7554028593594159E-3</v>
      </c>
      <c r="P453" s="42">
        <f t="shared" si="64"/>
        <v>1.5148995041270927</v>
      </c>
      <c r="Q453" s="41">
        <f t="shared" si="63"/>
        <v>1.8872888265296448</v>
      </c>
      <c r="R453" s="41">
        <f t="shared" si="63"/>
        <v>2.4353330456049482</v>
      </c>
      <c r="S453" s="41">
        <f t="shared" si="63"/>
        <v>1.6788484136310222</v>
      </c>
      <c r="T453" s="43">
        <f t="shared" si="63"/>
        <v>0.56380722133874939</v>
      </c>
      <c r="U453" s="41">
        <f t="shared" si="58"/>
        <v>1.6160354022462915</v>
      </c>
      <c r="V453" s="41">
        <f t="shared" si="62"/>
        <v>0.68304193458053586</v>
      </c>
      <c r="W453" s="37">
        <f t="shared" si="59"/>
        <v>0.33369813420429578</v>
      </c>
      <c r="X453" s="37">
        <f t="shared" si="60"/>
        <v>0.20845087056715722</v>
      </c>
      <c r="Y453" s="37">
        <f t="shared" si="61"/>
        <v>0.47664622159526421</v>
      </c>
    </row>
    <row r="454" spans="1:25" ht="11.25" customHeight="1" x14ac:dyDescent="0.2">
      <c r="A454" s="36" t="s">
        <v>760</v>
      </c>
      <c r="B454" s="36" t="s">
        <v>761</v>
      </c>
      <c r="C454" s="36" t="s">
        <v>3292</v>
      </c>
      <c r="D454" s="36" t="s">
        <v>3294</v>
      </c>
      <c r="E454" s="36" t="s">
        <v>3295</v>
      </c>
      <c r="F454" s="37">
        <v>3.1410450015101177E-2</v>
      </c>
      <c r="G454" s="37">
        <v>2.4177104573259542E-2</v>
      </c>
      <c r="H454" s="37">
        <v>1.5806988352745424E-2</v>
      </c>
      <c r="I454" s="37">
        <v>3.2655246252676656E-2</v>
      </c>
      <c r="J454" s="37">
        <v>3.3325454975183168E-2</v>
      </c>
      <c r="K454" s="37">
        <v>4.061765693185633E-2</v>
      </c>
      <c r="L454" s="37"/>
      <c r="M454" s="37">
        <v>4.0396530359355642E-2</v>
      </c>
      <c r="N454" s="37">
        <v>5.2776082977425261E-2</v>
      </c>
      <c r="O454" s="37">
        <v>4.3135043698900484E-2</v>
      </c>
      <c r="P454" s="42">
        <f t="shared" si="64"/>
        <v>1.2931255971286184</v>
      </c>
      <c r="Q454" s="41"/>
      <c r="R454" s="41">
        <f>M454/H454</f>
        <v>2.5556120785234464</v>
      </c>
      <c r="S454" s="41">
        <f t="shared" si="63"/>
        <v>1.6161593934726295</v>
      </c>
      <c r="T454" s="43">
        <f t="shared" si="63"/>
        <v>1.2943572332627515</v>
      </c>
      <c r="U454" s="41">
        <f t="shared" ref="U454:U456" si="65">AVERAGE(P454:T454)</f>
        <v>1.6898135755968613</v>
      </c>
      <c r="V454" s="41">
        <f t="shared" si="62"/>
        <v>0.59687493306604922</v>
      </c>
      <c r="W454" s="37">
        <f t="shared" si="59"/>
        <v>2.5112196087416411E-2</v>
      </c>
      <c r="X454" s="37">
        <f t="shared" si="60"/>
        <v>0.2278387948175582</v>
      </c>
      <c r="Y454" s="37">
        <f t="shared" si="61"/>
        <v>1.6001153061264899</v>
      </c>
    </row>
    <row r="455" spans="1:25" ht="11.25" customHeight="1" x14ac:dyDescent="0.2">
      <c r="A455" s="36" t="s">
        <v>532</v>
      </c>
      <c r="B455" s="36" t="s">
        <v>533</v>
      </c>
      <c r="C455" s="36" t="s">
        <v>2609</v>
      </c>
      <c r="D455" s="36" t="s">
        <v>2611</v>
      </c>
      <c r="E455" s="36" t="s">
        <v>2612</v>
      </c>
      <c r="F455" s="37">
        <v>4.9043409574035565E-2</v>
      </c>
      <c r="G455" s="37">
        <v>6.0762566641279513E-2</v>
      </c>
      <c r="H455" s="37">
        <v>3.7703404500865546E-2</v>
      </c>
      <c r="I455" s="37">
        <v>1.2343019623893328E-2</v>
      </c>
      <c r="J455" s="37">
        <v>8.3521146890357209E-2</v>
      </c>
      <c r="K455" s="37">
        <v>4.0012705807612896E-2</v>
      </c>
      <c r="L455" s="37">
        <v>3.8615029010802396E-2</v>
      </c>
      <c r="M455" s="37">
        <v>5.2425743567116573E-2</v>
      </c>
      <c r="N455" s="37">
        <v>6.1123021484285903E-2</v>
      </c>
      <c r="O455" s="37">
        <v>6.9796493140728624E-2</v>
      </c>
      <c r="P455" s="42">
        <f t="shared" si="64"/>
        <v>0.8158630518379848</v>
      </c>
      <c r="Q455" s="41">
        <f>L455/G455</f>
        <v>0.63550687775866566</v>
      </c>
      <c r="R455" s="41">
        <f>M455/H455</f>
        <v>1.3904777104654582</v>
      </c>
      <c r="S455" s="41">
        <f t="shared" si="63"/>
        <v>4.9520314596247896</v>
      </c>
      <c r="T455" s="43">
        <f t="shared" si="63"/>
        <v>0.83567450567165114</v>
      </c>
      <c r="U455" s="41">
        <f t="shared" si="65"/>
        <v>1.7259107210717097</v>
      </c>
      <c r="V455" s="41">
        <f t="shared" ref="V455:V456" si="66">STDEV(P455:T455)</f>
        <v>1.8255176077845743</v>
      </c>
      <c r="W455" s="37">
        <f t="shared" si="59"/>
        <v>0.7861260938156065</v>
      </c>
      <c r="X455" s="37">
        <f t="shared" si="60"/>
        <v>0.23701832651897373</v>
      </c>
      <c r="Y455" s="37">
        <f t="shared" si="61"/>
        <v>0.1045077879857662</v>
      </c>
    </row>
    <row r="456" spans="1:25" ht="11.25" customHeight="1" thickBot="1" x14ac:dyDescent="0.25">
      <c r="A456" s="36" t="s">
        <v>536</v>
      </c>
      <c r="B456" s="36" t="s">
        <v>537</v>
      </c>
      <c r="C456" s="36" t="s">
        <v>2622</v>
      </c>
      <c r="D456" s="36" t="s">
        <v>2624</v>
      </c>
      <c r="E456" s="36" t="s">
        <v>2625</v>
      </c>
      <c r="F456" s="37">
        <v>2.9874325295958361E-5</v>
      </c>
      <c r="G456" s="37">
        <v>4.2734998728247626E-5</v>
      </c>
      <c r="H456" s="37">
        <v>2.5231104299834333E-5</v>
      </c>
      <c r="I456" s="37">
        <v>2.2907328402945879E-5</v>
      </c>
      <c r="J456" s="37">
        <v>1.0996255774908644E-5</v>
      </c>
      <c r="K456" s="37">
        <v>3.669758864325763E-5</v>
      </c>
      <c r="L456" s="37">
        <v>3.0711140708748477E-5</v>
      </c>
      <c r="M456" s="37">
        <v>4.2119116826537621E-5</v>
      </c>
      <c r="N456" s="37">
        <v>4.3272344197178634E-5</v>
      </c>
      <c r="O456" s="37">
        <v>3.8486076181707566E-5</v>
      </c>
      <c r="P456" s="44">
        <f t="shared" si="64"/>
        <v>1.2283989104256816</v>
      </c>
      <c r="Q456" s="45">
        <f>L456/G456</f>
        <v>0.71864143261220137</v>
      </c>
      <c r="R456" s="45">
        <f>M456/H456</f>
        <v>1.6693330710385981</v>
      </c>
      <c r="S456" s="45">
        <f t="shared" si="63"/>
        <v>1.8890174985055794</v>
      </c>
      <c r="T456" s="46">
        <f t="shared" si="63"/>
        <v>3.4999255173315849</v>
      </c>
      <c r="U456" s="41">
        <f t="shared" si="65"/>
        <v>1.8010632859827289</v>
      </c>
      <c r="V456" s="41">
        <f t="shared" si="66"/>
        <v>1.0500956182438326</v>
      </c>
      <c r="W456" s="37">
        <f t="shared" si="59"/>
        <v>0.15699354236192123</v>
      </c>
      <c r="X456" s="37">
        <f t="shared" si="60"/>
        <v>0.25552897338044062</v>
      </c>
      <c r="Y456" s="37">
        <f t="shared" si="61"/>
        <v>0.80411821112109905</v>
      </c>
    </row>
  </sheetData>
  <mergeCells count="3">
    <mergeCell ref="AN26:AO26"/>
    <mergeCell ref="AP26:AQ26"/>
    <mergeCell ref="AR26:AS26"/>
  </mergeCells>
  <phoneticPr fontId="22" type="noConversion"/>
  <conditionalFormatting sqref="W6:W456">
    <cfRule type="cellIs" dxfId="0" priority="1" operator="lessThan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4351-5201-4693-8140-D7355E5C0C4D}">
  <dimension ref="A1:D13"/>
  <sheetViews>
    <sheetView zoomScale="85" zoomScaleNormal="85" workbookViewId="0">
      <selection activeCell="C17" sqref="C17"/>
    </sheetView>
  </sheetViews>
  <sheetFormatPr defaultColWidth="9.140625" defaultRowHeight="11.25" x14ac:dyDescent="0.2"/>
  <cols>
    <col min="1" max="1" width="9.140625" style="1"/>
    <col min="2" max="2" width="7.5703125" style="1" bestFit="1" customWidth="1"/>
    <col min="3" max="3" width="16.7109375" style="1" bestFit="1" customWidth="1"/>
    <col min="4" max="4" width="8.5703125" style="1" bestFit="1" customWidth="1"/>
    <col min="5" max="6" width="10.42578125" style="1" bestFit="1" customWidth="1"/>
    <col min="7" max="8" width="9.140625" style="1"/>
    <col min="9" max="9" width="8.5703125" style="1" bestFit="1" customWidth="1"/>
    <col min="10" max="16384" width="9.140625" style="1"/>
  </cols>
  <sheetData>
    <row r="1" spans="1:4" x14ac:dyDescent="0.2">
      <c r="A1" s="10" t="s">
        <v>3798</v>
      </c>
    </row>
    <row r="4" spans="1:4" x14ac:dyDescent="0.2">
      <c r="B4" s="6" t="s">
        <v>3797</v>
      </c>
      <c r="C4" s="6" t="s">
        <v>3786</v>
      </c>
    </row>
    <row r="5" spans="1:4" x14ac:dyDescent="0.2">
      <c r="C5" s="6" t="s">
        <v>1</v>
      </c>
      <c r="D5" s="6" t="s">
        <v>2</v>
      </c>
    </row>
    <row r="6" spans="1:4" x14ac:dyDescent="0.2">
      <c r="C6" s="9">
        <v>1.0259505691800141</v>
      </c>
      <c r="D6" s="9">
        <v>1.0495457494092038</v>
      </c>
    </row>
    <row r="7" spans="1:4" x14ac:dyDescent="0.2">
      <c r="C7" s="9">
        <v>1.0449808095533248</v>
      </c>
      <c r="D7" s="9">
        <v>0.86611298786174407</v>
      </c>
    </row>
    <row r="8" spans="1:4" x14ac:dyDescent="0.2">
      <c r="C8" s="9">
        <v>0.57808008820361811</v>
      </c>
      <c r="D8" s="9">
        <v>0.6656519975778652</v>
      </c>
    </row>
    <row r="9" spans="1:4" x14ac:dyDescent="0.2">
      <c r="C9" s="9">
        <v>0.34622486247625223</v>
      </c>
      <c r="D9" s="9">
        <v>0.56050803973466967</v>
      </c>
    </row>
    <row r="10" spans="1:4" x14ac:dyDescent="0.2">
      <c r="B10" s="92" t="s">
        <v>5</v>
      </c>
      <c r="C10" s="93">
        <f>AVERAGE(C6:C9)</f>
        <v>0.74880908235330224</v>
      </c>
      <c r="D10" s="93">
        <f>AVERAGE(D6:D9)</f>
        <v>0.78545469364587073</v>
      </c>
    </row>
    <row r="11" spans="1:4" x14ac:dyDescent="0.2">
      <c r="B11" s="92" t="s">
        <v>0</v>
      </c>
      <c r="C11" s="93">
        <f>STDEV(C6:C9)/SQRT(4)</f>
        <v>0.17217905874663872</v>
      </c>
      <c r="D11" s="93">
        <f>STDEV(D6:D9)/SQRT(4)</f>
        <v>0.1084756229339934</v>
      </c>
    </row>
    <row r="12" spans="1:4" ht="14.25" customHeight="1" x14ac:dyDescent="0.2">
      <c r="B12" s="92" t="s">
        <v>4</v>
      </c>
      <c r="C12" s="93">
        <f>TTEST(C6:C9,D6:D9,2,1)</f>
        <v>0.68537936481411199</v>
      </c>
      <c r="D12" s="94"/>
    </row>
    <row r="13" spans="1:4" ht="13.5" customHeight="1" x14ac:dyDescent="0.2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7F74-EA95-4A7A-91EB-20C36F46276A}">
  <dimension ref="A1:AF23"/>
  <sheetViews>
    <sheetView zoomScale="85" zoomScaleNormal="85" workbookViewId="0">
      <selection activeCell="K19" sqref="K19"/>
    </sheetView>
  </sheetViews>
  <sheetFormatPr defaultColWidth="9.140625" defaultRowHeight="11.25" x14ac:dyDescent="0.2"/>
  <cols>
    <col min="1" max="1" width="9.140625" style="1"/>
    <col min="2" max="2" width="10.42578125" style="1" bestFit="1" customWidth="1"/>
    <col min="3" max="3" width="7.7109375" style="1" customWidth="1"/>
    <col min="4" max="4" width="13.42578125" style="1" bestFit="1" customWidth="1"/>
    <col min="5" max="5" width="8.42578125" style="1" bestFit="1" customWidth="1"/>
    <col min="6" max="12" width="6.5703125" style="1" bestFit="1" customWidth="1"/>
    <col min="13" max="13" width="4.28515625" style="1" bestFit="1" customWidth="1"/>
    <col min="14" max="14" width="5.7109375" style="1" bestFit="1" customWidth="1"/>
    <col min="15" max="15" width="5" style="1" customWidth="1"/>
    <col min="16" max="16" width="2.7109375" style="1" bestFit="1" customWidth="1"/>
    <col min="17" max="19" width="5.7109375" style="1" bestFit="1" customWidth="1"/>
    <col min="20" max="16384" width="9.140625" style="1"/>
  </cols>
  <sheetData>
    <row r="1" spans="1:19" x14ac:dyDescent="0.2">
      <c r="A1" s="10" t="s">
        <v>3799</v>
      </c>
    </row>
    <row r="2" spans="1:19" x14ac:dyDescent="0.2">
      <c r="A2" s="97" t="s">
        <v>16</v>
      </c>
    </row>
    <row r="3" spans="1:19" x14ac:dyDescent="0.2">
      <c r="A3" s="6" t="s">
        <v>3810</v>
      </c>
      <c r="B3" s="6" t="s">
        <v>3809</v>
      </c>
      <c r="C3" s="6" t="s">
        <v>3807</v>
      </c>
      <c r="D3" s="6" t="s">
        <v>3808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/>
      <c r="Q3" s="6" t="s">
        <v>1</v>
      </c>
      <c r="R3" s="6" t="s">
        <v>2</v>
      </c>
      <c r="S3" s="6" t="s">
        <v>4</v>
      </c>
    </row>
    <row r="4" spans="1:19" x14ac:dyDescent="0.2">
      <c r="A4" s="6" t="s">
        <v>3801</v>
      </c>
      <c r="B4" s="1" t="s">
        <v>3800</v>
      </c>
      <c r="C4" s="1" t="s">
        <v>3802</v>
      </c>
      <c r="D4" s="1" t="s">
        <v>3803</v>
      </c>
      <c r="E4" s="8">
        <v>2.6389598308493354</v>
      </c>
      <c r="G4" s="8">
        <v>3.3395018837465074</v>
      </c>
      <c r="I4" s="8">
        <v>3.5310474514185839</v>
      </c>
      <c r="K4" s="8">
        <v>3.5272377821025049</v>
      </c>
      <c r="P4" s="6" t="s">
        <v>3</v>
      </c>
      <c r="Q4" s="8">
        <f>AVERAGE(E4:M4)</f>
        <v>3.2591867370292329</v>
      </c>
      <c r="R4" s="8">
        <f>AVERAGE(F5:N5)</f>
        <v>3.2996428634779074</v>
      </c>
    </row>
    <row r="5" spans="1:19" x14ac:dyDescent="0.2">
      <c r="F5" s="8">
        <v>3.0593603399392535</v>
      </c>
      <c r="H5" s="8">
        <v>3.723186179089744</v>
      </c>
      <c r="J5" s="8">
        <v>2.6833935577956152</v>
      </c>
      <c r="L5" s="8">
        <v>3.7326313770870172</v>
      </c>
      <c r="P5" s="6" t="s">
        <v>0</v>
      </c>
      <c r="Q5" s="8">
        <f>STDEV(E4:M4)/SQRT(4)</f>
        <v>0.21152059567468137</v>
      </c>
      <c r="R5" s="8">
        <f>STDEV(F5:N5)/SQRT(4)</f>
        <v>0.25890263468932828</v>
      </c>
      <c r="S5" s="9">
        <f>TTEST(E4:M4,F5:N5,2,1)</f>
        <v>0.90118080301166714</v>
      </c>
    </row>
    <row r="7" spans="1:19" x14ac:dyDescent="0.2">
      <c r="A7" s="6" t="s">
        <v>3801</v>
      </c>
      <c r="B7" s="1" t="s">
        <v>3804</v>
      </c>
      <c r="C7" s="1" t="s">
        <v>3802</v>
      </c>
      <c r="D7" s="1" t="s">
        <v>3803</v>
      </c>
      <c r="E7" s="8">
        <v>2.2662759814001601</v>
      </c>
      <c r="G7" s="8">
        <v>2.6049107842970107</v>
      </c>
      <c r="I7" s="8">
        <v>2.077098832633971</v>
      </c>
      <c r="P7" s="6" t="s">
        <v>3</v>
      </c>
      <c r="Q7" s="8">
        <f>AVERAGE(E7:M7)</f>
        <v>2.3160951994437142</v>
      </c>
      <c r="R7" s="8">
        <f>AVERAGE(F8:N8)</f>
        <v>2.6983463361712148</v>
      </c>
    </row>
    <row r="8" spans="1:19" x14ac:dyDescent="0.2">
      <c r="F8" s="8">
        <v>3.3962901503876259</v>
      </c>
      <c r="H8" s="8">
        <v>2.4265126920781084</v>
      </c>
      <c r="J8" s="8">
        <v>2.2722361660479113</v>
      </c>
      <c r="P8" s="6" t="s">
        <v>0</v>
      </c>
      <c r="Q8" s="8">
        <f>STDEV(E7:M7)/SQRT(3)</f>
        <v>0.15438893520849664</v>
      </c>
      <c r="R8" s="8">
        <f>STDEV(F8:N8)/SQRT(3)</f>
        <v>0.35180225860237829</v>
      </c>
      <c r="S8" s="9">
        <f>TTEST(E7:M7,F8:N8,2,1)</f>
        <v>0.42950482280479763</v>
      </c>
    </row>
    <row r="9" spans="1:19" x14ac:dyDescent="0.2">
      <c r="A9" s="6"/>
      <c r="E9" s="3"/>
      <c r="F9" s="3"/>
      <c r="G9" s="3"/>
      <c r="H9" s="3"/>
      <c r="I9" s="3"/>
      <c r="J9" s="3"/>
      <c r="K9" s="3"/>
      <c r="L9" s="3"/>
      <c r="M9" s="3"/>
      <c r="N9" s="8"/>
      <c r="O9" s="8"/>
      <c r="P9" s="6"/>
      <c r="Q9" s="8"/>
      <c r="R9" s="8"/>
    </row>
    <row r="10" spans="1:19" x14ac:dyDescent="0.2">
      <c r="A10" s="6"/>
      <c r="E10" s="2"/>
      <c r="F10" s="2"/>
      <c r="G10" s="2"/>
      <c r="H10" s="2"/>
      <c r="I10" s="2"/>
      <c r="J10" s="2"/>
      <c r="K10" s="2"/>
      <c r="L10" s="2"/>
      <c r="M10" s="2"/>
      <c r="N10" s="8"/>
      <c r="O10" s="8"/>
      <c r="P10" s="6"/>
      <c r="Q10" s="2"/>
      <c r="R10" s="2"/>
    </row>
    <row r="11" spans="1:19" x14ac:dyDescent="0.2">
      <c r="A11" s="6"/>
      <c r="E11" s="2"/>
      <c r="F11" s="2"/>
      <c r="G11" s="2"/>
      <c r="H11" s="2"/>
      <c r="I11" s="2"/>
      <c r="J11" s="2"/>
      <c r="K11" s="2"/>
      <c r="L11" s="2"/>
      <c r="M11" s="2"/>
      <c r="N11" s="8"/>
      <c r="O11" s="8"/>
      <c r="P11" s="6"/>
      <c r="Q11" s="2"/>
      <c r="R11" s="2"/>
      <c r="S11" s="9"/>
    </row>
    <row r="12" spans="1:19" x14ac:dyDescent="0.2">
      <c r="A12" s="6"/>
      <c r="E12" s="2"/>
      <c r="F12" s="2"/>
      <c r="G12" s="2"/>
      <c r="H12" s="2"/>
      <c r="I12" s="2"/>
      <c r="J12" s="2"/>
      <c r="K12" s="2"/>
      <c r="L12" s="2"/>
      <c r="M12" s="2"/>
      <c r="N12" s="8"/>
      <c r="O12" s="8"/>
      <c r="P12" s="6"/>
      <c r="Q12" s="2"/>
      <c r="R12" s="2"/>
    </row>
    <row r="13" spans="1:19" x14ac:dyDescent="0.2">
      <c r="A13" s="6"/>
      <c r="B13" s="1" t="s">
        <v>3805</v>
      </c>
      <c r="E13" s="1" t="s">
        <v>3806</v>
      </c>
      <c r="F13" s="2"/>
      <c r="G13" s="2"/>
      <c r="H13" s="2"/>
      <c r="I13" s="2"/>
      <c r="J13" s="2"/>
      <c r="K13" s="2"/>
      <c r="L13" s="2"/>
      <c r="M13" s="2"/>
      <c r="N13" s="8"/>
      <c r="O13" s="8"/>
      <c r="P13" s="6"/>
      <c r="Q13" s="2"/>
      <c r="R13" s="2"/>
    </row>
    <row r="14" spans="1:19" x14ac:dyDescent="0.2">
      <c r="E14" s="2"/>
      <c r="F14" s="2"/>
      <c r="G14" s="2"/>
      <c r="H14" s="2"/>
      <c r="I14" s="2"/>
      <c r="J14" s="2"/>
      <c r="K14" s="2"/>
      <c r="L14" s="2"/>
      <c r="M14" s="2"/>
      <c r="N14" s="8"/>
      <c r="O14" s="8"/>
      <c r="P14" s="6"/>
      <c r="Q14" s="2"/>
      <c r="R14" s="2"/>
      <c r="S14" s="9"/>
    </row>
    <row r="15" spans="1:19" x14ac:dyDescent="0.2">
      <c r="E15" s="2"/>
      <c r="F15" s="2"/>
      <c r="G15" s="2"/>
      <c r="H15" s="2"/>
      <c r="I15" s="2"/>
      <c r="J15" s="2"/>
      <c r="K15" s="2"/>
      <c r="L15" s="2"/>
      <c r="M15" s="2"/>
      <c r="N15" s="8"/>
      <c r="O15" s="8"/>
      <c r="P15" s="6"/>
      <c r="Q15" s="2"/>
      <c r="R15" s="2"/>
      <c r="S15" s="9"/>
    </row>
    <row r="16" spans="1:19" x14ac:dyDescent="0.2">
      <c r="A16" s="6"/>
      <c r="E16" s="8"/>
      <c r="F16" s="8"/>
      <c r="G16" s="8"/>
      <c r="H16" s="8"/>
      <c r="I16" s="8"/>
      <c r="J16" s="8"/>
      <c r="K16" s="8"/>
      <c r="L16" s="8"/>
      <c r="M16" s="8"/>
      <c r="N16" s="2"/>
      <c r="O16" s="2"/>
      <c r="P16" s="6"/>
      <c r="Q16" s="8"/>
      <c r="R16" s="8"/>
    </row>
    <row r="17" spans="1:32" x14ac:dyDescent="0.2">
      <c r="E17" s="8"/>
      <c r="F17" s="8"/>
      <c r="G17" s="8"/>
      <c r="H17" s="8"/>
      <c r="I17" s="8"/>
      <c r="J17" s="8"/>
      <c r="K17" s="8"/>
      <c r="L17" s="8"/>
      <c r="M17" s="8"/>
      <c r="N17" s="9"/>
      <c r="O17" s="9"/>
      <c r="P17" s="6"/>
      <c r="Q17" s="8"/>
      <c r="R17" s="8"/>
      <c r="S17" s="9"/>
    </row>
    <row r="18" spans="1:32" x14ac:dyDescent="0.2">
      <c r="E18" s="2"/>
      <c r="F18" s="2"/>
      <c r="G18" s="2"/>
      <c r="H18" s="2"/>
      <c r="I18" s="2"/>
      <c r="J18" s="2"/>
      <c r="K18" s="2"/>
      <c r="L18" s="2"/>
      <c r="M18" s="2"/>
      <c r="N18" s="8"/>
      <c r="O18" s="8"/>
      <c r="P18" s="6"/>
      <c r="Q18" s="2"/>
      <c r="R18" s="2"/>
      <c r="S18" s="9"/>
    </row>
    <row r="19" spans="1:32" x14ac:dyDescent="0.2">
      <c r="A19" s="6"/>
      <c r="E19" s="8"/>
      <c r="G19" s="8"/>
      <c r="H19" s="8"/>
      <c r="I19" s="8"/>
      <c r="J19" s="2"/>
      <c r="K19" s="2"/>
      <c r="L19" s="2"/>
      <c r="M19" s="2"/>
      <c r="N19" s="8"/>
      <c r="O19" s="8"/>
      <c r="P19" s="6"/>
      <c r="Q19" s="8"/>
      <c r="R19" s="8"/>
    </row>
    <row r="20" spans="1:32" x14ac:dyDescent="0.2">
      <c r="F20" s="8"/>
      <c r="G20" s="8"/>
      <c r="H20" s="8"/>
      <c r="I20" s="8"/>
      <c r="J20" s="8"/>
      <c r="P20" s="6"/>
      <c r="Q20" s="8"/>
      <c r="R20" s="8"/>
      <c r="S20" s="11"/>
    </row>
    <row r="22" spans="1:32" x14ac:dyDescent="0.2">
      <c r="A22" s="6"/>
      <c r="E22" s="8"/>
      <c r="F22" s="8"/>
      <c r="G22" s="8"/>
      <c r="H22" s="8"/>
      <c r="I22" s="8"/>
      <c r="J22" s="8"/>
      <c r="K22" s="8"/>
      <c r="L22" s="8"/>
      <c r="M22" s="8"/>
      <c r="N22" s="9"/>
      <c r="O22" s="9"/>
      <c r="P22" s="6"/>
      <c r="Q22" s="8"/>
      <c r="R22" s="8"/>
      <c r="AD22" s="8"/>
      <c r="AE22" s="8"/>
      <c r="AF22" s="8"/>
    </row>
    <row r="23" spans="1:32" x14ac:dyDescent="0.2">
      <c r="E23" s="8"/>
      <c r="F23" s="8"/>
      <c r="G23" s="8"/>
      <c r="H23" s="8"/>
      <c r="I23" s="8"/>
      <c r="J23" s="8"/>
      <c r="K23" s="8"/>
      <c r="L23" s="8"/>
      <c r="M23" s="8"/>
      <c r="N23" s="9"/>
      <c r="O23" s="9"/>
      <c r="P23" s="6"/>
      <c r="Q23" s="8"/>
      <c r="R23" s="8"/>
      <c r="S23" s="9"/>
      <c r="AD23" s="8"/>
      <c r="AE23" s="8"/>
      <c r="AF23" s="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2564-AC80-4109-B791-39C0F33E3680}">
  <dimension ref="A1:AC65"/>
  <sheetViews>
    <sheetView zoomScaleNormal="100" workbookViewId="0">
      <selection activeCell="T31" sqref="T31"/>
    </sheetView>
  </sheetViews>
  <sheetFormatPr defaultColWidth="9.140625" defaultRowHeight="11.25" x14ac:dyDescent="0.2"/>
  <cols>
    <col min="1" max="1" width="9.140625" style="2"/>
    <col min="2" max="2" width="9.5703125" style="2" bestFit="1" customWidth="1"/>
    <col min="3" max="5" width="4.85546875" style="2" bestFit="1" customWidth="1"/>
    <col min="6" max="6" width="3.5703125" style="2" customWidth="1"/>
    <col min="7" max="9" width="4.85546875" style="2" bestFit="1" customWidth="1"/>
    <col min="10" max="10" width="9.42578125" style="2" bestFit="1" customWidth="1"/>
    <col min="11" max="11" width="4.85546875" style="2" bestFit="1" customWidth="1"/>
    <col min="12" max="12" width="6.28515625" style="2" bestFit="1" customWidth="1"/>
    <col min="13" max="13" width="4.85546875" style="2" bestFit="1" customWidth="1"/>
    <col min="14" max="14" width="3" style="2" customWidth="1"/>
    <col min="15" max="16" width="4.85546875" style="2" bestFit="1" customWidth="1"/>
    <col min="17" max="17" width="6.28515625" style="2" bestFit="1" customWidth="1"/>
    <col min="18" max="18" width="6.140625" style="2" customWidth="1"/>
    <col min="19" max="19" width="9.140625" style="2"/>
    <col min="20" max="20" width="5.28515625" style="2" bestFit="1" customWidth="1"/>
    <col min="21" max="21" width="5.140625" style="2" bestFit="1" customWidth="1"/>
    <col min="22" max="22" width="5" style="2" bestFit="1" customWidth="1"/>
    <col min="23" max="23" width="4.85546875" style="2" bestFit="1" customWidth="1"/>
    <col min="24" max="24" width="5.7109375" style="2" customWidth="1"/>
    <col min="25" max="25" width="5.140625" style="2" bestFit="1" customWidth="1"/>
    <col min="26" max="26" width="5" style="2" bestFit="1" customWidth="1"/>
    <col min="27" max="27" width="4.85546875" style="2" bestFit="1" customWidth="1"/>
    <col min="28" max="28" width="8.28515625" style="2" customWidth="1"/>
    <col min="29" max="16384" width="9.140625" style="2"/>
  </cols>
  <sheetData>
    <row r="1" spans="1:29" x14ac:dyDescent="0.2">
      <c r="A1" s="95" t="s">
        <v>3833</v>
      </c>
    </row>
    <row r="2" spans="1:29" x14ac:dyDescent="0.2">
      <c r="A2" s="13" t="s">
        <v>3813</v>
      </c>
    </row>
    <row r="3" spans="1:29" x14ac:dyDescent="0.2">
      <c r="A3" s="95" t="s">
        <v>3827</v>
      </c>
    </row>
    <row r="4" spans="1:29" x14ac:dyDescent="0.2">
      <c r="A4" s="95" t="s">
        <v>3829</v>
      </c>
    </row>
    <row r="5" spans="1:29" x14ac:dyDescent="0.2">
      <c r="A5" s="12"/>
      <c r="K5" s="95" t="s">
        <v>3828</v>
      </c>
      <c r="U5" s="13" t="s">
        <v>3834</v>
      </c>
    </row>
    <row r="6" spans="1:29" x14ac:dyDescent="0.2">
      <c r="C6" s="7" t="s">
        <v>1</v>
      </c>
      <c r="G6" s="7" t="s">
        <v>2</v>
      </c>
      <c r="K6" s="7" t="s">
        <v>1</v>
      </c>
      <c r="O6" s="7" t="s">
        <v>2</v>
      </c>
      <c r="U6" s="16" t="s">
        <v>18</v>
      </c>
      <c r="W6" s="7" t="s">
        <v>3812</v>
      </c>
      <c r="X6" s="7"/>
      <c r="AA6" s="7"/>
      <c r="AC6" s="13"/>
    </row>
    <row r="7" spans="1:29" x14ac:dyDescent="0.2">
      <c r="B7" s="7" t="s">
        <v>3814</v>
      </c>
      <c r="C7" s="2">
        <v>154.44410101931155</v>
      </c>
      <c r="D7" s="2">
        <v>192.37599961984915</v>
      </c>
      <c r="E7" s="2">
        <v>189.67611227698964</v>
      </c>
      <c r="G7" s="2">
        <v>74.621288033975802</v>
      </c>
      <c r="H7" s="2">
        <v>140.2872260196942</v>
      </c>
      <c r="I7" s="2">
        <v>91.671996682352315</v>
      </c>
      <c r="K7" s="2">
        <f t="shared" ref="K7:M9" si="0">C7-K63</f>
        <v>115.20343460554466</v>
      </c>
      <c r="L7" s="2">
        <f t="shared" si="0"/>
        <v>157.87031593910035</v>
      </c>
      <c r="M7" s="2">
        <f t="shared" si="0"/>
        <v>155.78101372000378</v>
      </c>
      <c r="O7" s="2">
        <f t="shared" ref="O7:Q9" si="1">G7-O63</f>
        <v>69.196990224141942</v>
      </c>
      <c r="P7" s="2">
        <f t="shared" si="1"/>
        <v>116.71329133492151</v>
      </c>
      <c r="Q7" s="2">
        <f t="shared" si="1"/>
        <v>91.671996682352315</v>
      </c>
      <c r="T7" s="7"/>
      <c r="U7" s="7" t="s">
        <v>1</v>
      </c>
      <c r="V7" s="7" t="s">
        <v>2</v>
      </c>
      <c r="W7" s="7" t="s">
        <v>1</v>
      </c>
      <c r="X7" s="7" t="s">
        <v>2</v>
      </c>
      <c r="Y7" s="7" t="s">
        <v>4</v>
      </c>
      <c r="AB7" s="7"/>
    </row>
    <row r="8" spans="1:29" x14ac:dyDescent="0.2">
      <c r="B8" s="7"/>
      <c r="C8" s="2">
        <v>134.79610739113494</v>
      </c>
      <c r="D8" s="2">
        <v>172.73978419575062</v>
      </c>
      <c r="E8" s="2">
        <v>163.36181968217028</v>
      </c>
      <c r="G8" s="2">
        <v>92.670119652728658</v>
      </c>
      <c r="H8" s="2">
        <v>131.47051917659286</v>
      </c>
      <c r="I8" s="2">
        <v>107.14959064904417</v>
      </c>
      <c r="K8" s="2">
        <f t="shared" si="0"/>
        <v>110.16392651923479</v>
      </c>
      <c r="L8" s="2">
        <f t="shared" si="0"/>
        <v>133.14895809004886</v>
      </c>
      <c r="M8" s="2">
        <f t="shared" si="0"/>
        <v>130.53308299871424</v>
      </c>
      <c r="O8" s="2">
        <f t="shared" si="1"/>
        <v>88.9728288688992</v>
      </c>
      <c r="P8" s="2">
        <f t="shared" si="1"/>
        <v>106.9112507810745</v>
      </c>
      <c r="Q8" s="2">
        <f t="shared" si="1"/>
        <v>107.14959064904417</v>
      </c>
      <c r="S8" s="14" t="s">
        <v>17</v>
      </c>
      <c r="U8" s="2">
        <f>AVERAGE(K18:M20)</f>
        <v>100.47199346905673</v>
      </c>
      <c r="V8" s="2">
        <f>AVERAGE(O18:Q20)</f>
        <v>79.889462578693895</v>
      </c>
      <c r="W8" s="2">
        <f>STDEV(K18:M20)/SQRT(COUNT(K18:M20))</f>
        <v>6.0147825725999873</v>
      </c>
      <c r="X8" s="2">
        <f>STDEV(O18:Q20)/SQRT(COUNT(O18:Q20))</f>
        <v>6.0897468900109777</v>
      </c>
      <c r="Y8" s="9">
        <f>TTEST(K18:M20,O18:Q20,2,2)</f>
        <v>2.8651037299098781E-2</v>
      </c>
      <c r="AB8" s="9"/>
    </row>
    <row r="9" spans="1:29" x14ac:dyDescent="0.2">
      <c r="B9" s="7"/>
      <c r="C9" s="2">
        <v>124.91037459247673</v>
      </c>
      <c r="D9" s="2">
        <v>151.31808864292427</v>
      </c>
      <c r="E9" s="2">
        <v>164.28463611346504</v>
      </c>
      <c r="G9" s="2">
        <v>91.559501513075531</v>
      </c>
      <c r="H9" s="2">
        <v>150.35669770000217</v>
      </c>
      <c r="I9" s="2">
        <v>93.6513808358783</v>
      </c>
      <c r="K9" s="2">
        <f t="shared" si="0"/>
        <v>100.88400751440948</v>
      </c>
      <c r="L9" s="2">
        <f t="shared" si="0"/>
        <v>100.94450369179935</v>
      </c>
      <c r="M9" s="2">
        <f t="shared" si="0"/>
        <v>133.17301808329259</v>
      </c>
      <c r="O9" s="2">
        <f t="shared" si="1"/>
        <v>117.50186607490632</v>
      </c>
      <c r="P9" s="2">
        <f t="shared" si="1"/>
        <v>118.88981021468842</v>
      </c>
      <c r="Q9" s="2">
        <f t="shared" si="1"/>
        <v>83.202996245423591</v>
      </c>
      <c r="S9" s="14" t="s">
        <v>19</v>
      </c>
      <c r="U9" s="2">
        <f>AVERAGE(K33:M35)</f>
        <v>476.89666201210247</v>
      </c>
      <c r="V9" s="2">
        <f>AVERAGE(O33:Q35)</f>
        <v>520.700564669855</v>
      </c>
      <c r="W9" s="2">
        <f>STDEV(K33:M35)/SQRT(COUNT(K33:M35))</f>
        <v>14.640102112304866</v>
      </c>
      <c r="X9" s="2">
        <f>STDEV(O33:Q35)/SQRT(COUNT(O33:Q35))</f>
        <v>25.524851055447201</v>
      </c>
      <c r="Y9" s="9">
        <f>TTEST(K33:M35,O33:Q35,2,2)</f>
        <v>0.14626380408507209</v>
      </c>
      <c r="AB9" s="9"/>
    </row>
    <row r="10" spans="1:29" x14ac:dyDescent="0.2">
      <c r="B10" s="7"/>
      <c r="S10" s="14" t="s">
        <v>20</v>
      </c>
      <c r="U10" s="2">
        <f>AVERAGE(K48:M50)</f>
        <v>22.280359943362235</v>
      </c>
      <c r="V10" s="2">
        <f>AVERAGE(O48:Q50)</f>
        <v>16.185739606854998</v>
      </c>
      <c r="W10" s="2">
        <f>STDEV(K48:M50)/SQRT(COUNT(K48:M50))</f>
        <v>2.2321155812277107</v>
      </c>
      <c r="X10" s="2">
        <f>STDEV(O48:Q50)/SQRT(COUNT(O48:Q50))</f>
        <v>2.8718849254031134</v>
      </c>
      <c r="Y10" s="9">
        <f>TTEST(K48:M50,O48:Q50,2,2)</f>
        <v>0.11334200547973335</v>
      </c>
      <c r="AB10" s="9"/>
    </row>
    <row r="11" spans="1:29" x14ac:dyDescent="0.2">
      <c r="B11" s="7" t="s">
        <v>3815</v>
      </c>
      <c r="C11" s="2">
        <v>115.11413783971017</v>
      </c>
      <c r="D11" s="2">
        <v>148.86209759434894</v>
      </c>
      <c r="E11" s="2">
        <v>141.10687671339312</v>
      </c>
      <c r="G11" s="2">
        <v>45.375542216317491</v>
      </c>
      <c r="H11" s="2">
        <v>108.07739175471926</v>
      </c>
      <c r="I11" s="2">
        <v>65.157346974222335</v>
      </c>
      <c r="K11" s="2">
        <f t="shared" ref="K11:M13" si="2">C11-K63</f>
        <v>75.873471425943279</v>
      </c>
      <c r="L11" s="2">
        <f t="shared" si="2"/>
        <v>114.35641391360014</v>
      </c>
      <c r="M11" s="2">
        <f t="shared" si="2"/>
        <v>107.21177815640726</v>
      </c>
      <c r="O11" s="2">
        <f t="shared" ref="O11:Q13" si="3">G11-O63</f>
        <v>39.951244406483632</v>
      </c>
      <c r="P11" s="2">
        <f t="shared" si="3"/>
        <v>84.503457069946563</v>
      </c>
      <c r="Q11" s="2">
        <f t="shared" si="3"/>
        <v>65.157346974222335</v>
      </c>
      <c r="S11" s="14"/>
    </row>
    <row r="12" spans="1:29" x14ac:dyDescent="0.2">
      <c r="B12" s="7"/>
      <c r="C12" s="2">
        <v>93.281723751179996</v>
      </c>
      <c r="D12" s="2">
        <v>137.95834441112746</v>
      </c>
      <c r="E12" s="2">
        <v>121.84730505091575</v>
      </c>
      <c r="G12" s="2">
        <v>59.569259656406587</v>
      </c>
      <c r="H12" s="2">
        <v>101.32107372714358</v>
      </c>
      <c r="I12" s="2">
        <v>80.758241458072547</v>
      </c>
      <c r="K12" s="2">
        <f t="shared" si="2"/>
        <v>68.649542879279849</v>
      </c>
      <c r="L12" s="2">
        <f t="shared" si="2"/>
        <v>98.367518305425705</v>
      </c>
      <c r="M12" s="2">
        <f t="shared" si="2"/>
        <v>89.018568367459721</v>
      </c>
      <c r="O12" s="2">
        <f t="shared" si="3"/>
        <v>55.871968872577121</v>
      </c>
      <c r="P12" s="2">
        <f t="shared" si="3"/>
        <v>76.761805331625226</v>
      </c>
      <c r="Q12" s="2">
        <f t="shared" si="3"/>
        <v>80.758241458072547</v>
      </c>
      <c r="S12" s="14"/>
    </row>
    <row r="13" spans="1:29" x14ac:dyDescent="0.2">
      <c r="B13" s="7"/>
      <c r="C13" s="2">
        <v>95.981390735189663</v>
      </c>
      <c r="D13" s="2">
        <v>120.23753171574623</v>
      </c>
      <c r="E13" s="2">
        <v>120.73728983585835</v>
      </c>
      <c r="G13" s="2">
        <v>63.963575756603689</v>
      </c>
      <c r="H13" s="2">
        <v>118.15286624652988</v>
      </c>
      <c r="I13" s="2">
        <v>56.138446053871967</v>
      </c>
      <c r="K13" s="2">
        <f t="shared" si="2"/>
        <v>71.95502365712241</v>
      </c>
      <c r="L13" s="2">
        <f t="shared" si="2"/>
        <v>69.863946764621318</v>
      </c>
      <c r="M13" s="2">
        <f t="shared" si="2"/>
        <v>89.625671805685911</v>
      </c>
      <c r="O13" s="2">
        <f t="shared" si="3"/>
        <v>89.905940318434475</v>
      </c>
      <c r="P13" s="2">
        <f t="shared" si="3"/>
        <v>86.685978761216134</v>
      </c>
      <c r="Q13" s="2">
        <f t="shared" si="3"/>
        <v>45.690061463417251</v>
      </c>
    </row>
    <row r="14" spans="1:29" x14ac:dyDescent="0.2">
      <c r="B14" s="7"/>
    </row>
    <row r="15" spans="1:29" x14ac:dyDescent="0.2">
      <c r="B15" s="7" t="s">
        <v>3816</v>
      </c>
      <c r="C15" s="2">
        <v>117.55850464201158</v>
      </c>
      <c r="D15" s="2">
        <v>148.33842392482393</v>
      </c>
      <c r="E15" s="2">
        <v>138.28396016450708</v>
      </c>
      <c r="G15" s="2">
        <v>45.444830711728009</v>
      </c>
      <c r="H15" s="2">
        <v>104.86099457374604</v>
      </c>
      <c r="I15" s="2">
        <v>67.653516633872201</v>
      </c>
      <c r="K15" s="2">
        <f t="shared" ref="K15:M17" si="4">C15-K63</f>
        <v>78.31783822824471</v>
      </c>
      <c r="L15" s="2">
        <f t="shared" si="4"/>
        <v>113.83274024407513</v>
      </c>
      <c r="M15" s="2">
        <f t="shared" si="4"/>
        <v>104.38886160752122</v>
      </c>
      <c r="O15" s="2">
        <f t="shared" ref="O15:Q17" si="5">G15-O63</f>
        <v>40.02053290189415</v>
      </c>
      <c r="P15" s="2">
        <f t="shared" si="5"/>
        <v>81.287059888973346</v>
      </c>
      <c r="Q15" s="2">
        <f t="shared" si="5"/>
        <v>67.653516633872201</v>
      </c>
      <c r="X15" s="9"/>
    </row>
    <row r="16" spans="1:29" x14ac:dyDescent="0.2">
      <c r="B16" s="7"/>
      <c r="C16" s="2">
        <v>89.040529294813624</v>
      </c>
      <c r="D16" s="2">
        <v>136.21678207650575</v>
      </c>
      <c r="E16" s="2">
        <v>122.11380007341525</v>
      </c>
      <c r="G16" s="2">
        <v>58.078435896454856</v>
      </c>
      <c r="H16" s="2">
        <v>109.26114168094499</v>
      </c>
      <c r="I16" s="2">
        <v>78.922960923326187</v>
      </c>
      <c r="K16" s="2">
        <f t="shared" si="4"/>
        <v>64.408348422913477</v>
      </c>
      <c r="L16" s="2">
        <f t="shared" si="4"/>
        <v>96.625955970804</v>
      </c>
      <c r="M16" s="2">
        <f t="shared" si="4"/>
        <v>89.28506338995922</v>
      </c>
      <c r="O16" s="2">
        <f t="shared" si="5"/>
        <v>54.38114511262539</v>
      </c>
      <c r="P16" s="2">
        <f t="shared" si="5"/>
        <v>84.701873285426629</v>
      </c>
      <c r="Q16" s="2">
        <f t="shared" si="5"/>
        <v>78.922960923326187</v>
      </c>
      <c r="X16" s="9"/>
    </row>
    <row r="17" spans="2:24" ht="12" thickBot="1" x14ac:dyDescent="0.25">
      <c r="C17" s="2">
        <v>98.645709350680633</v>
      </c>
      <c r="D17" s="2">
        <v>121.88942625426942</v>
      </c>
      <c r="E17" s="2">
        <v>128.23725381773491</v>
      </c>
      <c r="G17" s="2">
        <v>63.068052613957256</v>
      </c>
      <c r="H17" s="2">
        <v>121.36909434014053</v>
      </c>
      <c r="I17" s="2">
        <v>56.087495707010014</v>
      </c>
      <c r="K17" s="2">
        <f t="shared" si="4"/>
        <v>74.61934227261338</v>
      </c>
      <c r="L17" s="2">
        <f t="shared" si="4"/>
        <v>71.515841303144512</v>
      </c>
      <c r="M17" s="2">
        <f t="shared" si="4"/>
        <v>97.125635787562473</v>
      </c>
      <c r="O17" s="2">
        <f t="shared" si="5"/>
        <v>89.010417175788035</v>
      </c>
      <c r="P17" s="2">
        <f t="shared" si="5"/>
        <v>89.902206854826787</v>
      </c>
      <c r="Q17" s="2">
        <f t="shared" si="5"/>
        <v>45.639111116555299</v>
      </c>
      <c r="X17" s="9"/>
    </row>
    <row r="18" spans="2:24" x14ac:dyDescent="0.2">
      <c r="J18" s="17" t="s">
        <v>3826</v>
      </c>
      <c r="K18" s="18">
        <f t="shared" ref="K18:L18" si="6">AVERAGE(K7,K11,K15)</f>
        <v>89.798248086577544</v>
      </c>
      <c r="L18" s="18">
        <f t="shared" si="6"/>
        <v>128.68649003225855</v>
      </c>
      <c r="M18" s="18">
        <f>AVERAGE(M7,M11,M15)</f>
        <v>122.46055116131076</v>
      </c>
      <c r="N18" s="18"/>
      <c r="O18" s="18">
        <f t="shared" ref="O18:P18" si="7">AVERAGE(O7,O11,O15)</f>
        <v>49.722922510839908</v>
      </c>
      <c r="P18" s="18">
        <f t="shared" si="7"/>
        <v>94.167936097947134</v>
      </c>
      <c r="Q18" s="19">
        <f>AVERAGE(Q7,Q11,Q15)</f>
        <v>74.827620096815622</v>
      </c>
      <c r="S18" s="14"/>
    </row>
    <row r="19" spans="2:24" x14ac:dyDescent="0.2">
      <c r="J19" s="20"/>
      <c r="K19" s="4">
        <f t="shared" ref="K19:M19" si="8">AVERAGE(K8,K12,K16)</f>
        <v>81.073939273809387</v>
      </c>
      <c r="L19" s="4">
        <f t="shared" si="8"/>
        <v>109.38081078875952</v>
      </c>
      <c r="M19" s="4">
        <f t="shared" si="8"/>
        <v>102.94557158537772</v>
      </c>
      <c r="N19" s="4"/>
      <c r="O19" s="4">
        <f t="shared" ref="O19:P19" si="9">AVERAGE(O8,O12,O16)</f>
        <v>66.40864761803391</v>
      </c>
      <c r="P19" s="4">
        <f t="shared" si="9"/>
        <v>89.458309799375456</v>
      </c>
      <c r="Q19" s="21">
        <f>AVERAGE(Q8,Q12,Q16)</f>
        <v>88.943597676814306</v>
      </c>
    </row>
    <row r="20" spans="2:24" ht="12" thickBot="1" x14ac:dyDescent="0.25">
      <c r="J20" s="22"/>
      <c r="K20" s="23">
        <f t="shared" ref="K20:M20" si="10">AVERAGE(K9,K13,K17)</f>
        <v>82.486124481381751</v>
      </c>
      <c r="L20" s="23">
        <f t="shared" si="10"/>
        <v>80.774763919855062</v>
      </c>
      <c r="M20" s="23">
        <f t="shared" si="10"/>
        <v>106.64144189218034</v>
      </c>
      <c r="N20" s="23"/>
      <c r="O20" s="23">
        <f t="shared" ref="O20:P20" si="11">AVERAGE(O9,O13,O17)</f>
        <v>98.806074523042938</v>
      </c>
      <c r="P20" s="23">
        <f t="shared" si="11"/>
        <v>98.492665276910444</v>
      </c>
      <c r="Q20" s="24">
        <f>AVERAGE(Q9,Q13,Q17)</f>
        <v>58.177389608465376</v>
      </c>
    </row>
    <row r="21" spans="2:24" x14ac:dyDescent="0.2">
      <c r="J21" s="5"/>
      <c r="K21" s="5"/>
      <c r="L21" s="5"/>
      <c r="M21" s="5"/>
      <c r="N21" s="5"/>
      <c r="O21" s="5"/>
      <c r="P21" s="5"/>
      <c r="Q21" s="5"/>
    </row>
    <row r="22" spans="2:24" x14ac:dyDescent="0.2">
      <c r="B22" s="7" t="s">
        <v>3817</v>
      </c>
      <c r="C22" s="2">
        <v>407.6482736800416</v>
      </c>
      <c r="D22" s="2">
        <v>376.1656824551693</v>
      </c>
      <c r="E22" s="2">
        <v>401.15015688268511</v>
      </c>
      <c r="G22" s="2">
        <v>570.2126904748518</v>
      </c>
      <c r="H22" s="2">
        <v>542.83334954196732</v>
      </c>
      <c r="I22" s="2">
        <v>534.31585600215169</v>
      </c>
      <c r="K22" s="2">
        <f t="shared" ref="K22:M24" si="12">C22-K63</f>
        <v>368.40760726627474</v>
      </c>
      <c r="L22" s="2">
        <f t="shared" si="12"/>
        <v>341.6599987744205</v>
      </c>
      <c r="M22" s="2">
        <f t="shared" si="12"/>
        <v>367.25505832569922</v>
      </c>
      <c r="O22" s="2">
        <f>G22-O63</f>
        <v>564.78839266501791</v>
      </c>
      <c r="P22" s="2">
        <f>H22-P63</f>
        <v>519.25941485719466</v>
      </c>
      <c r="Q22" s="2">
        <f>I22-Q63</f>
        <v>534.31585600215169</v>
      </c>
      <c r="S22" s="14"/>
    </row>
    <row r="23" spans="2:24" x14ac:dyDescent="0.2">
      <c r="B23" s="7"/>
      <c r="C23" s="2">
        <v>455.54652089903499</v>
      </c>
      <c r="D23" s="2">
        <v>392.58189752763678</v>
      </c>
      <c r="E23" s="2">
        <v>460.77746113356659</v>
      </c>
      <c r="G23" s="2">
        <v>598.00648480960933</v>
      </c>
      <c r="H23" s="2">
        <v>399.58794368909417</v>
      </c>
      <c r="I23" s="15">
        <v>89.613150525493609</v>
      </c>
      <c r="K23" s="2">
        <f t="shared" si="12"/>
        <v>430.91434002713481</v>
      </c>
      <c r="L23" s="2">
        <f t="shared" si="12"/>
        <v>352.99107142193503</v>
      </c>
      <c r="M23" s="2">
        <f t="shared" si="12"/>
        <v>427.94872445011055</v>
      </c>
      <c r="O23" s="2">
        <f>G23-O64</f>
        <v>594.3091940257799</v>
      </c>
      <c r="P23" s="2">
        <f>H23-P64</f>
        <v>375.02867529357582</v>
      </c>
      <c r="S23" s="14"/>
    </row>
    <row r="24" spans="2:24" x14ac:dyDescent="0.2">
      <c r="B24" s="7"/>
      <c r="C24" s="2">
        <v>376.74771225669667</v>
      </c>
      <c r="D24" s="2">
        <v>397.70453574374619</v>
      </c>
      <c r="E24" s="2">
        <v>385.76217003112492</v>
      </c>
      <c r="G24" s="2">
        <v>706.01203622680009</v>
      </c>
      <c r="H24" s="2">
        <v>461.96837887174127</v>
      </c>
      <c r="I24" s="2">
        <v>504.12090520177844</v>
      </c>
      <c r="K24" s="2">
        <f t="shared" si="12"/>
        <v>352.72134517862941</v>
      </c>
      <c r="L24" s="2">
        <f t="shared" si="12"/>
        <v>347.33095079262125</v>
      </c>
      <c r="M24" s="2">
        <f t="shared" si="12"/>
        <v>354.65055200095247</v>
      </c>
      <c r="O24" s="2">
        <f>G24-O65</f>
        <v>731.95440078863089</v>
      </c>
      <c r="P24" s="2">
        <f>H24-P65</f>
        <v>430.50149138642752</v>
      </c>
      <c r="Q24" s="2">
        <f>I24-Q65</f>
        <v>493.6725206113237</v>
      </c>
      <c r="S24" s="14"/>
    </row>
    <row r="25" spans="2:24" x14ac:dyDescent="0.2">
      <c r="B25" s="7"/>
      <c r="S25" s="14"/>
    </row>
    <row r="26" spans="2:24" x14ac:dyDescent="0.2">
      <c r="B26" s="7" t="s">
        <v>3818</v>
      </c>
      <c r="C26" s="2">
        <v>577.35642260224745</v>
      </c>
      <c r="D26" s="2">
        <v>556.21379554721443</v>
      </c>
      <c r="E26" s="2">
        <v>622.03000693771673</v>
      </c>
      <c r="G26" s="2">
        <v>422.75142673114919</v>
      </c>
      <c r="H26" s="2">
        <v>634.19004564979809</v>
      </c>
      <c r="I26" s="2">
        <v>617.8070486422248</v>
      </c>
      <c r="K26" s="2">
        <f t="shared" ref="K26:M28" si="13">C26-K63</f>
        <v>538.11575618848053</v>
      </c>
      <c r="L26" s="2">
        <f t="shared" si="13"/>
        <v>521.70811186646563</v>
      </c>
      <c r="M26" s="2">
        <f t="shared" si="13"/>
        <v>588.13490838073085</v>
      </c>
      <c r="O26" s="2">
        <f>G26-O63</f>
        <v>417.32712892131536</v>
      </c>
      <c r="P26" s="2">
        <f>H26-P63</f>
        <v>610.61611096502543</v>
      </c>
      <c r="Q26" s="2">
        <f>I26-Q63</f>
        <v>617.8070486422248</v>
      </c>
      <c r="S26" s="14"/>
    </row>
    <row r="27" spans="2:24" x14ac:dyDescent="0.2">
      <c r="B27" s="7"/>
      <c r="C27" s="2">
        <v>606.5073711849667</v>
      </c>
      <c r="D27" s="2">
        <v>508.21649227182786</v>
      </c>
      <c r="E27" s="2">
        <v>636.78160095423618</v>
      </c>
      <c r="G27" s="2">
        <v>462.33133813277601</v>
      </c>
      <c r="H27" s="2">
        <v>621.03139607229696</v>
      </c>
      <c r="I27" s="15">
        <v>89.989327320037546</v>
      </c>
      <c r="K27" s="2">
        <f t="shared" si="13"/>
        <v>581.87519031306658</v>
      </c>
      <c r="L27" s="2">
        <f t="shared" si="13"/>
        <v>468.62566616612611</v>
      </c>
      <c r="M27" s="2">
        <f t="shared" si="13"/>
        <v>603.9528642707802</v>
      </c>
      <c r="O27" s="2">
        <f>G27-O64</f>
        <v>458.63404734894652</v>
      </c>
      <c r="P27" s="2">
        <f>H27-P64</f>
        <v>596.47212767677865</v>
      </c>
      <c r="S27" s="14"/>
    </row>
    <row r="28" spans="2:24" x14ac:dyDescent="0.2">
      <c r="B28" s="7"/>
      <c r="C28" s="2">
        <v>622.99457302753422</v>
      </c>
      <c r="D28" s="2">
        <v>534.93066979276068</v>
      </c>
      <c r="E28" s="2">
        <v>575.59546009819906</v>
      </c>
      <c r="G28" s="2">
        <v>557.63730777333558</v>
      </c>
      <c r="H28" s="2">
        <v>659.13009547935735</v>
      </c>
      <c r="I28" s="2">
        <v>369.27095251551248</v>
      </c>
      <c r="K28" s="2">
        <f t="shared" si="13"/>
        <v>598.96820594946701</v>
      </c>
      <c r="L28" s="2">
        <f t="shared" si="13"/>
        <v>484.55708484163574</v>
      </c>
      <c r="M28" s="2">
        <f t="shared" si="13"/>
        <v>544.48384206802666</v>
      </c>
      <c r="O28" s="2">
        <f>G28-O65</f>
        <v>583.57967233516638</v>
      </c>
      <c r="P28" s="2">
        <f>H28-P65</f>
        <v>627.66320799404366</v>
      </c>
      <c r="Q28" s="2">
        <f>I28-Q65</f>
        <v>358.82256792505774</v>
      </c>
    </row>
    <row r="29" spans="2:24" x14ac:dyDescent="0.2">
      <c r="B29" s="7"/>
    </row>
    <row r="30" spans="2:24" x14ac:dyDescent="0.2">
      <c r="B30" s="7" t="s">
        <v>3819</v>
      </c>
      <c r="C30" s="2">
        <v>591.73329754911242</v>
      </c>
      <c r="D30" s="2">
        <v>504.04307530931891</v>
      </c>
      <c r="E30" s="2">
        <v>528.95594490817598</v>
      </c>
      <c r="G30" s="2">
        <v>388.3084320774567</v>
      </c>
      <c r="H30" s="2">
        <v>595.16512631898468</v>
      </c>
      <c r="I30" s="2">
        <v>570.95735441429747</v>
      </c>
      <c r="K30" s="2">
        <f>C30-K63</f>
        <v>552.4926311353455</v>
      </c>
      <c r="L30" s="2">
        <f>D30-L63</f>
        <v>469.53739162857011</v>
      </c>
      <c r="M30" s="2">
        <f>E30-M63</f>
        <v>495.06084635119009</v>
      </c>
      <c r="O30" s="2">
        <f>G30-O63</f>
        <v>382.88413426762287</v>
      </c>
      <c r="P30" s="2">
        <f>H30-P63</f>
        <v>571.59119163421201</v>
      </c>
      <c r="Q30" s="2">
        <f>I30-Q63</f>
        <v>570.95735441429747</v>
      </c>
    </row>
    <row r="31" spans="2:24" x14ac:dyDescent="0.2">
      <c r="C31" s="2">
        <v>579.98045029086438</v>
      </c>
      <c r="D31" s="15">
        <v>281.38227423779779</v>
      </c>
      <c r="E31" s="2">
        <v>601.94051859695878</v>
      </c>
      <c r="G31" s="2">
        <v>413.53848584414135</v>
      </c>
      <c r="H31" s="2">
        <v>641.67060309946305</v>
      </c>
      <c r="I31" s="15">
        <v>89.665904457036589</v>
      </c>
      <c r="K31" s="2">
        <f>C31-K64</f>
        <v>555.34826941896426</v>
      </c>
      <c r="M31" s="2">
        <f>E31-M64</f>
        <v>569.1117819135028</v>
      </c>
      <c r="O31" s="2">
        <f>G31-O64</f>
        <v>409.84119506031186</v>
      </c>
      <c r="P31" s="2">
        <f>H31-P64</f>
        <v>617.11133470394475</v>
      </c>
    </row>
    <row r="32" spans="2:24" ht="12" thickBot="1" x14ac:dyDescent="0.25">
      <c r="C32" s="2">
        <v>534.78699074766087</v>
      </c>
      <c r="D32" s="2">
        <v>469.74829262067635</v>
      </c>
      <c r="E32" s="2">
        <v>650.52559349363219</v>
      </c>
      <c r="G32" s="2">
        <v>482.92737513873345</v>
      </c>
      <c r="H32" s="2">
        <v>635.97938047154116</v>
      </c>
      <c r="I32" s="2">
        <v>326.74263646113366</v>
      </c>
      <c r="K32" s="2">
        <f>C32-K65</f>
        <v>510.7606236695936</v>
      </c>
      <c r="L32" s="2">
        <f>D32-L65</f>
        <v>419.37470766955141</v>
      </c>
      <c r="M32" s="2">
        <f>E32-M65</f>
        <v>619.41397546345979</v>
      </c>
      <c r="O32" s="2">
        <f>G32-O65</f>
        <v>508.86973970056425</v>
      </c>
      <c r="P32" s="2">
        <f>H32-P65</f>
        <v>604.51249298622747</v>
      </c>
      <c r="Q32" s="2">
        <f>I32-Q65</f>
        <v>316.29425187067892</v>
      </c>
    </row>
    <row r="33" spans="2:19" x14ac:dyDescent="0.2">
      <c r="J33" s="17" t="s">
        <v>3830</v>
      </c>
      <c r="K33" s="18">
        <f t="shared" ref="K33:L33" si="14">AVERAGE(K22,K26,K30)</f>
        <v>486.338664863367</v>
      </c>
      <c r="L33" s="18">
        <f t="shared" si="14"/>
        <v>444.30183408981878</v>
      </c>
      <c r="M33" s="18">
        <f>AVERAGE(M22,M26,M30)</f>
        <v>483.48360435254</v>
      </c>
      <c r="N33" s="18"/>
      <c r="O33" s="18">
        <f t="shared" ref="O33:P33" si="15">AVERAGE(O22,O26,O30)</f>
        <v>454.99988528465201</v>
      </c>
      <c r="P33" s="18">
        <f t="shared" si="15"/>
        <v>567.15557248547736</v>
      </c>
      <c r="Q33" s="19">
        <f>AVERAGE(Q22,Q26,Q30)</f>
        <v>574.36008635289124</v>
      </c>
    </row>
    <row r="34" spans="2:19" x14ac:dyDescent="0.2">
      <c r="J34" s="20"/>
      <c r="K34" s="4">
        <f t="shared" ref="K34:M34" si="16">AVERAGE(K23,K27,K31)</f>
        <v>522.71259991972192</v>
      </c>
      <c r="L34" s="4">
        <f t="shared" si="16"/>
        <v>410.80836879403057</v>
      </c>
      <c r="M34" s="4">
        <f t="shared" si="16"/>
        <v>533.67112354479787</v>
      </c>
      <c r="N34" s="4"/>
      <c r="O34" s="4">
        <f t="shared" ref="O34:P34" si="17">AVERAGE(O23,O27,O31)</f>
        <v>487.59481214501267</v>
      </c>
      <c r="P34" s="4">
        <f t="shared" si="17"/>
        <v>529.53737922476637</v>
      </c>
      <c r="Q34" s="21"/>
    </row>
    <row r="35" spans="2:19" ht="12" thickBot="1" x14ac:dyDescent="0.25">
      <c r="J35" s="22"/>
      <c r="K35" s="23">
        <f t="shared" ref="K35:M35" si="18">AVERAGE(K24,K28,K32)</f>
        <v>487.48339159922995</v>
      </c>
      <c r="L35" s="23">
        <f t="shared" si="18"/>
        <v>417.08758110126945</v>
      </c>
      <c r="M35" s="23">
        <f t="shared" si="18"/>
        <v>506.18278984414633</v>
      </c>
      <c r="N35" s="23"/>
      <c r="O35" s="23">
        <f t="shared" ref="O35:P35" si="19">AVERAGE(O24,O28,O32)</f>
        <v>608.13460427478719</v>
      </c>
      <c r="P35" s="23">
        <f t="shared" si="19"/>
        <v>554.22573078889957</v>
      </c>
      <c r="Q35" s="24">
        <f>AVERAGE(Q24,Q28,Q32)</f>
        <v>389.59644680235346</v>
      </c>
      <c r="S35" s="14"/>
    </row>
    <row r="36" spans="2:19" x14ac:dyDescent="0.2">
      <c r="S36" s="14"/>
    </row>
    <row r="37" spans="2:19" x14ac:dyDescent="0.2">
      <c r="B37" s="7" t="s">
        <v>3820</v>
      </c>
      <c r="C37" s="2">
        <v>66.173486398536184</v>
      </c>
      <c r="D37" s="2">
        <v>76.804705788057774</v>
      </c>
      <c r="E37" s="2">
        <v>66.014148545992668</v>
      </c>
      <c r="G37" s="2">
        <v>24.599107288443104</v>
      </c>
      <c r="H37" s="2">
        <v>47.601476842067171</v>
      </c>
      <c r="I37" s="15">
        <v>386.67886820651711</v>
      </c>
      <c r="K37" s="2">
        <f t="shared" ref="K37:M38" si="20">C37-K63</f>
        <v>26.932819984769303</v>
      </c>
      <c r="L37" s="2">
        <f t="shared" si="20"/>
        <v>42.299022107308971</v>
      </c>
      <c r="M37" s="2">
        <f t="shared" si="20"/>
        <v>32.119049989006804</v>
      </c>
      <c r="O37" s="2">
        <f t="shared" ref="O37:P39" si="21">G37-O63</f>
        <v>19.174809478609244</v>
      </c>
      <c r="P37" s="2">
        <f t="shared" si="21"/>
        <v>24.027542157294473</v>
      </c>
      <c r="S37" s="14"/>
    </row>
    <row r="38" spans="2:19" x14ac:dyDescent="0.2">
      <c r="B38" s="7"/>
      <c r="C38" s="2">
        <v>55.233042782457822</v>
      </c>
      <c r="D38" s="2">
        <v>58.772008641826439</v>
      </c>
      <c r="E38" s="2">
        <v>53.747084626819884</v>
      </c>
      <c r="G38" s="2">
        <v>24.944840801525004</v>
      </c>
      <c r="H38" s="2">
        <v>55.34323813283266</v>
      </c>
      <c r="I38" s="2">
        <v>85.625179105955553</v>
      </c>
      <c r="K38" s="2">
        <f t="shared" si="20"/>
        <v>30.600861910557676</v>
      </c>
      <c r="L38" s="2">
        <f t="shared" si="20"/>
        <v>19.181182536124695</v>
      </c>
      <c r="M38" s="2">
        <f t="shared" si="20"/>
        <v>20.918347943363848</v>
      </c>
      <c r="O38" s="2">
        <f t="shared" si="21"/>
        <v>21.247550017695541</v>
      </c>
      <c r="P38" s="2">
        <f t="shared" si="21"/>
        <v>30.783969737314301</v>
      </c>
      <c r="Q38" s="2">
        <f>I38-Q64</f>
        <v>85.625179105955553</v>
      </c>
      <c r="S38" s="14"/>
    </row>
    <row r="39" spans="2:19" x14ac:dyDescent="0.2">
      <c r="B39" s="7"/>
      <c r="C39" s="2">
        <v>51.883958287019574</v>
      </c>
      <c r="D39" s="15">
        <v>366.02405786937743</v>
      </c>
      <c r="E39" s="2">
        <v>62.3684034649716</v>
      </c>
      <c r="G39" s="2">
        <v>-19.282688820183669</v>
      </c>
      <c r="H39" s="2">
        <v>58.275485758413545</v>
      </c>
      <c r="I39" s="2">
        <v>28.751924676409462</v>
      </c>
      <c r="K39" s="2">
        <f>C39-K65</f>
        <v>27.857591208952318</v>
      </c>
      <c r="M39" s="2">
        <f>E39-M65</f>
        <v>31.256785434799159</v>
      </c>
      <c r="O39" s="2">
        <f t="shared" si="21"/>
        <v>6.6596757416471135</v>
      </c>
      <c r="P39" s="2">
        <f t="shared" si="21"/>
        <v>26.8085982730998</v>
      </c>
      <c r="Q39" s="2">
        <f>I39-Q65</f>
        <v>18.303540085954751</v>
      </c>
      <c r="S39" s="14"/>
    </row>
    <row r="40" spans="2:19" x14ac:dyDescent="0.2">
      <c r="B40" s="7"/>
      <c r="S40" s="14"/>
    </row>
    <row r="41" spans="2:19" x14ac:dyDescent="0.2">
      <c r="B41" s="7" t="s">
        <v>3821</v>
      </c>
      <c r="C41" s="2">
        <v>60.290877421381374</v>
      </c>
      <c r="D41" s="2">
        <v>66.879184185807702</v>
      </c>
      <c r="E41" s="2">
        <v>56.888327478690314</v>
      </c>
      <c r="G41" s="2">
        <v>19.028445477410617</v>
      </c>
      <c r="H41" s="2">
        <v>44.348638001301417</v>
      </c>
      <c r="I41" s="15">
        <v>367.98759815847308</v>
      </c>
      <c r="K41" s="2">
        <f t="shared" ref="K41:M42" si="22">C41-K63</f>
        <v>21.050211007614493</v>
      </c>
      <c r="L41" s="2">
        <f t="shared" si="22"/>
        <v>32.3735005050589</v>
      </c>
      <c r="M41" s="2">
        <f t="shared" si="22"/>
        <v>22.99322892170445</v>
      </c>
      <c r="O41" s="2">
        <f t="shared" ref="O41:P43" si="23">G41-O63</f>
        <v>13.604147667576758</v>
      </c>
      <c r="P41" s="2">
        <f t="shared" si="23"/>
        <v>20.774703316528718</v>
      </c>
      <c r="S41" s="14"/>
    </row>
    <row r="42" spans="2:19" x14ac:dyDescent="0.2">
      <c r="B42" s="7"/>
      <c r="C42" s="2">
        <v>46.095096255309642</v>
      </c>
      <c r="D42" s="2">
        <v>50.984750996915686</v>
      </c>
      <c r="E42" s="2">
        <v>47.326779687492042</v>
      </c>
      <c r="G42" s="2">
        <v>19.310205956393812</v>
      </c>
      <c r="H42" s="2">
        <v>48.998863397498589</v>
      </c>
      <c r="I42" s="2">
        <v>85.013224321880202</v>
      </c>
      <c r="K42" s="2">
        <f t="shared" si="22"/>
        <v>21.462915383409495</v>
      </c>
      <c r="L42" s="2">
        <f t="shared" si="22"/>
        <v>11.393924891213942</v>
      </c>
      <c r="M42" s="2">
        <f t="shared" si="22"/>
        <v>14.498043004036006</v>
      </c>
      <c r="O42" s="2">
        <f t="shared" si="23"/>
        <v>15.612915172564348</v>
      </c>
      <c r="P42" s="2">
        <f t="shared" si="23"/>
        <v>24.43959500198023</v>
      </c>
      <c r="Q42" s="2">
        <f>I42-Q64</f>
        <v>85.013224321880202</v>
      </c>
      <c r="S42" s="14"/>
    </row>
    <row r="43" spans="2:19" x14ac:dyDescent="0.2">
      <c r="B43" s="7"/>
      <c r="C43" s="2">
        <v>44.947503819375548</v>
      </c>
      <c r="D43" s="15">
        <v>340.93517664337088</v>
      </c>
      <c r="E43" s="2">
        <v>53.593120019385431</v>
      </c>
      <c r="G43" s="2">
        <v>-24.946143243591806</v>
      </c>
      <c r="H43" s="2">
        <v>50.005496921210018</v>
      </c>
      <c r="I43" s="2">
        <v>24.453658264544739</v>
      </c>
      <c r="K43" s="2">
        <f>C43-K65</f>
        <v>20.921136741308292</v>
      </c>
      <c r="M43" s="2">
        <f>E43-M65</f>
        <v>22.48150198921299</v>
      </c>
      <c r="O43" s="2">
        <f t="shared" si="23"/>
        <v>0.99622131823897675</v>
      </c>
      <c r="P43" s="2">
        <f t="shared" si="23"/>
        <v>18.538609435896273</v>
      </c>
      <c r="Q43" s="2">
        <f>I43-Q65</f>
        <v>14.005273674090025</v>
      </c>
      <c r="S43" s="14"/>
    </row>
    <row r="44" spans="2:19" x14ac:dyDescent="0.2">
      <c r="B44" s="7"/>
      <c r="S44" s="14"/>
    </row>
    <row r="45" spans="2:19" x14ac:dyDescent="0.2">
      <c r="B45" s="7" t="s">
        <v>3822</v>
      </c>
      <c r="C45" s="2">
        <v>56.974314764748385</v>
      </c>
      <c r="D45" s="2">
        <v>60.987106431925923</v>
      </c>
      <c r="E45" s="2">
        <v>52.488051121874172</v>
      </c>
      <c r="G45" s="2">
        <v>17.10975713769373</v>
      </c>
      <c r="H45" s="2">
        <v>40.597165755727822</v>
      </c>
      <c r="I45" s="15">
        <v>355.1747673870434</v>
      </c>
      <c r="K45" s="2">
        <f t="shared" ref="K45:M46" si="24">C45-K63</f>
        <v>17.733648350981504</v>
      </c>
      <c r="L45" s="2">
        <f t="shared" si="24"/>
        <v>26.481422751177121</v>
      </c>
      <c r="M45" s="2">
        <f t="shared" si="24"/>
        <v>18.592952564888307</v>
      </c>
      <c r="O45" s="2">
        <f t="shared" ref="O45:P47" si="25">G45-O63</f>
        <v>11.685459327859871</v>
      </c>
      <c r="P45" s="2">
        <f t="shared" si="25"/>
        <v>17.023231070955124</v>
      </c>
      <c r="S45" s="14"/>
    </row>
    <row r="46" spans="2:19" x14ac:dyDescent="0.2">
      <c r="B46" s="7"/>
      <c r="C46" s="2">
        <v>42.695791639061838</v>
      </c>
      <c r="D46" s="2">
        <v>46.806930550176617</v>
      </c>
      <c r="E46" s="2">
        <v>44.212856403677129</v>
      </c>
      <c r="G46" s="2">
        <v>16.362391257231909</v>
      </c>
      <c r="H46" s="2">
        <v>45.552607951584598</v>
      </c>
      <c r="I46" s="2">
        <v>88.873546328050978</v>
      </c>
      <c r="K46" s="2">
        <f t="shared" si="24"/>
        <v>18.063610767161691</v>
      </c>
      <c r="L46" s="2">
        <f t="shared" si="24"/>
        <v>7.2161044444748725</v>
      </c>
      <c r="M46" s="2">
        <f t="shared" si="24"/>
        <v>11.384119720221094</v>
      </c>
      <c r="O46" s="2">
        <f t="shared" si="25"/>
        <v>12.665100473402445</v>
      </c>
      <c r="P46" s="2">
        <f t="shared" si="25"/>
        <v>20.993339556066239</v>
      </c>
      <c r="Q46" s="2">
        <f>I46-Q64</f>
        <v>88.873546328050978</v>
      </c>
      <c r="S46" s="14"/>
    </row>
    <row r="47" spans="2:19" ht="12" thickBot="1" x14ac:dyDescent="0.25">
      <c r="C47" s="2">
        <v>42.46580144342861</v>
      </c>
      <c r="D47" s="15">
        <v>330.56657730459864</v>
      </c>
      <c r="E47" s="2">
        <v>49.588840148158774</v>
      </c>
      <c r="G47" s="2">
        <v>-29.656782919694692</v>
      </c>
      <c r="H47" s="2">
        <v>46.600009463713029</v>
      </c>
      <c r="I47" s="2">
        <v>21.58593120710006</v>
      </c>
      <c r="K47" s="2">
        <f>C47-K65</f>
        <v>18.439434365361354</v>
      </c>
      <c r="M47" s="2">
        <f>E47-M65</f>
        <v>18.477222117986333</v>
      </c>
      <c r="O47" s="2">
        <f t="shared" si="25"/>
        <v>-3.7144183578639094</v>
      </c>
      <c r="P47" s="2">
        <f t="shared" si="25"/>
        <v>15.133121978399284</v>
      </c>
      <c r="Q47" s="2">
        <f>I47-Q65</f>
        <v>11.137546616645347</v>
      </c>
      <c r="S47" s="14"/>
    </row>
    <row r="48" spans="2:19" x14ac:dyDescent="0.2">
      <c r="D48" s="15"/>
      <c r="J48" s="17" t="s">
        <v>3831</v>
      </c>
      <c r="K48" s="18">
        <f t="shared" ref="K48:M48" si="26">AVERAGE(K37,K41,K45)</f>
        <v>21.905559781121767</v>
      </c>
      <c r="L48" s="18">
        <f t="shared" si="26"/>
        <v>33.717981787848331</v>
      </c>
      <c r="M48" s="18">
        <f t="shared" si="26"/>
        <v>24.568410491866519</v>
      </c>
      <c r="N48" s="18"/>
      <c r="O48" s="18">
        <f t="shared" ref="O48:P48" si="27">AVERAGE(O37,O41,O45)</f>
        <v>14.821472158015291</v>
      </c>
      <c r="P48" s="18">
        <f t="shared" si="27"/>
        <v>20.608492181592769</v>
      </c>
      <c r="Q48" s="19"/>
    </row>
    <row r="49" spans="2:19" x14ac:dyDescent="0.2">
      <c r="D49" s="15"/>
      <c r="J49" s="20"/>
      <c r="K49" s="4">
        <f t="shared" ref="K49:M49" si="28">AVERAGE(K38,K42,K46)</f>
        <v>23.375796020376288</v>
      </c>
      <c r="L49" s="4">
        <f t="shared" si="28"/>
        <v>12.597070623937837</v>
      </c>
      <c r="M49" s="4">
        <f t="shared" si="28"/>
        <v>15.600170222540315</v>
      </c>
      <c r="N49" s="4"/>
      <c r="O49" s="4">
        <f t="shared" ref="O49:P49" si="29">AVERAGE(O38,O42,O46)</f>
        <v>16.508521887887444</v>
      </c>
      <c r="P49" s="4">
        <f t="shared" si="29"/>
        <v>25.405634765120254</v>
      </c>
      <c r="Q49" s="21"/>
      <c r="S49" s="14"/>
    </row>
    <row r="50" spans="2:19" ht="12" thickBot="1" x14ac:dyDescent="0.25">
      <c r="D50" s="15"/>
      <c r="J50" s="22"/>
      <c r="K50" s="23">
        <f t="shared" ref="K50:M50" si="30">AVERAGE(K39,K43,K47)</f>
        <v>22.406054105207321</v>
      </c>
      <c r="L50" s="23"/>
      <c r="M50" s="23">
        <f t="shared" si="30"/>
        <v>24.071836513999497</v>
      </c>
      <c r="N50" s="23"/>
      <c r="O50" s="23">
        <f t="shared" ref="O50:P50" si="31">AVERAGE(O39,O43,O47)</f>
        <v>1.3138262340073936</v>
      </c>
      <c r="P50" s="23">
        <f t="shared" si="31"/>
        <v>20.160109895798453</v>
      </c>
      <c r="Q50" s="24">
        <f>AVERAGE(Q39,Q43,Q47)</f>
        <v>14.482120125563375</v>
      </c>
      <c r="S50" s="14"/>
    </row>
    <row r="51" spans="2:19" x14ac:dyDescent="0.2">
      <c r="S51" s="14"/>
    </row>
    <row r="52" spans="2:19" x14ac:dyDescent="0.2">
      <c r="B52" s="7" t="s">
        <v>3823</v>
      </c>
      <c r="C52" s="2">
        <v>42.759283035468854</v>
      </c>
      <c r="D52" s="2">
        <v>35.357526465737301</v>
      </c>
      <c r="E52" s="2">
        <v>36.916860201949774</v>
      </c>
      <c r="G52" s="2">
        <v>5.8303850350755626</v>
      </c>
      <c r="H52" s="2">
        <v>23.790340453597945</v>
      </c>
      <c r="I52" s="15">
        <v>336.96214958530277</v>
      </c>
      <c r="S52" s="14"/>
    </row>
    <row r="53" spans="2:19" x14ac:dyDescent="0.2">
      <c r="B53" s="7"/>
      <c r="C53" s="2">
        <v>26.486485952015752</v>
      </c>
      <c r="D53" s="2">
        <v>42.985620861072412</v>
      </c>
      <c r="E53" s="2">
        <v>35.82941127395825</v>
      </c>
      <c r="G53" s="2">
        <v>4.183444822606039</v>
      </c>
      <c r="H53" s="2">
        <v>25.255933176032489</v>
      </c>
      <c r="I53" s="15">
        <v>90.937692667237897</v>
      </c>
      <c r="S53" s="14"/>
    </row>
    <row r="54" spans="2:19" x14ac:dyDescent="0.2">
      <c r="B54" s="7"/>
      <c r="C54" s="2">
        <v>24.068060618378052</v>
      </c>
      <c r="D54" s="2">
        <v>56.430215117539376</v>
      </c>
      <c r="E54" s="2">
        <v>33.387709929822783</v>
      </c>
      <c r="G54" s="2">
        <v>-21.99048962244856</v>
      </c>
      <c r="H54" s="2">
        <v>34.705579704660543</v>
      </c>
      <c r="I54" s="2">
        <v>10.656359686021608</v>
      </c>
      <c r="S54" s="14"/>
    </row>
    <row r="55" spans="2:19" x14ac:dyDescent="0.2">
      <c r="B55" s="7"/>
      <c r="S55" s="14"/>
    </row>
    <row r="56" spans="2:19" x14ac:dyDescent="0.2">
      <c r="B56" s="7" t="s">
        <v>3824</v>
      </c>
      <c r="C56" s="2">
        <v>39.230320784266134</v>
      </c>
      <c r="D56" s="2">
        <v>34.78754992118845</v>
      </c>
      <c r="E56" s="2">
        <v>34.068719964101199</v>
      </c>
      <c r="G56" s="2">
        <v>6.0580834391753102</v>
      </c>
      <c r="H56" s="2">
        <v>23.756820941959706</v>
      </c>
      <c r="I56" s="15">
        <v>314.909440504678</v>
      </c>
      <c r="S56" s="14"/>
    </row>
    <row r="57" spans="2:19" x14ac:dyDescent="0.2">
      <c r="B57" s="7"/>
      <c r="C57" s="2">
        <v>25.044933694195169</v>
      </c>
      <c r="D57" s="2">
        <v>39.497659644793437</v>
      </c>
      <c r="E57" s="2">
        <v>32.884128644669978</v>
      </c>
      <c r="G57" s="2">
        <v>3.7795747001520823</v>
      </c>
      <c r="H57" s="2">
        <v>25.071907255081243</v>
      </c>
      <c r="I57" s="15">
        <v>87.335269131014797</v>
      </c>
      <c r="S57" s="14"/>
    </row>
    <row r="58" spans="2:19" x14ac:dyDescent="0.2">
      <c r="B58" s="7"/>
      <c r="C58" s="2">
        <v>24.139450527130517</v>
      </c>
      <c r="D58" s="2">
        <v>50.766230545950492</v>
      </c>
      <c r="E58" s="2">
        <v>30.497386382911486</v>
      </c>
      <c r="G58" s="2">
        <v>-26.351911375135376</v>
      </c>
      <c r="H58" s="2">
        <v>30.89732722436062</v>
      </c>
      <c r="I58" s="2">
        <v>10.516914731713733</v>
      </c>
      <c r="S58" s="14"/>
    </row>
    <row r="59" spans="2:19" x14ac:dyDescent="0.2">
      <c r="B59" s="7"/>
      <c r="S59" s="14"/>
    </row>
    <row r="60" spans="2:19" x14ac:dyDescent="0.2">
      <c r="B60" s="7" t="s">
        <v>3825</v>
      </c>
      <c r="C60" s="2">
        <v>35.73239542156567</v>
      </c>
      <c r="D60" s="2">
        <v>33.371974655320649</v>
      </c>
      <c r="E60" s="2">
        <v>30.699715504906617</v>
      </c>
      <c r="G60" s="2">
        <v>4.3844249552507017</v>
      </c>
      <c r="H60" s="2">
        <v>23.174642658760451</v>
      </c>
      <c r="I60" s="15">
        <v>301.30097822433675</v>
      </c>
      <c r="S60" s="14"/>
    </row>
    <row r="61" spans="2:19" x14ac:dyDescent="0.2">
      <c r="C61" s="2">
        <v>22.365122969489523</v>
      </c>
      <c r="D61" s="2">
        <v>36.289197811239369</v>
      </c>
      <c r="E61" s="2">
        <v>29.772670131739883</v>
      </c>
      <c r="G61" s="2">
        <v>3.1288528287302686</v>
      </c>
      <c r="H61" s="2">
        <v>23.349964755441345</v>
      </c>
      <c r="I61" s="15">
        <v>85.244739255299166</v>
      </c>
    </row>
    <row r="62" spans="2:19" ht="12" thickBot="1" x14ac:dyDescent="0.25">
      <c r="C62" s="2">
        <v>23.87159008869321</v>
      </c>
      <c r="D62" s="2">
        <v>43.924309189884873</v>
      </c>
      <c r="E62" s="2">
        <v>29.449757777783052</v>
      </c>
      <c r="G62" s="2">
        <v>-29.484692687908407</v>
      </c>
      <c r="H62" s="2">
        <v>28.797755526920067</v>
      </c>
      <c r="I62" s="2">
        <v>10.171879353628796</v>
      </c>
    </row>
    <row r="63" spans="2:19" x14ac:dyDescent="0.2">
      <c r="J63" s="17" t="s">
        <v>3832</v>
      </c>
      <c r="K63" s="18">
        <f t="shared" ref="K63:M65" si="32">AVERAGE(C52,C56,C60)</f>
        <v>39.240666413766881</v>
      </c>
      <c r="L63" s="18">
        <f t="shared" si="32"/>
        <v>34.505683680748803</v>
      </c>
      <c r="M63" s="18">
        <f t="shared" si="32"/>
        <v>33.895098556985864</v>
      </c>
      <c r="N63" s="18"/>
      <c r="O63" s="18">
        <f t="shared" ref="O63:P65" si="33">AVERAGE(G52,G56,G60)</f>
        <v>5.4242978098338588</v>
      </c>
      <c r="P63" s="18">
        <f t="shared" si="33"/>
        <v>23.573934684772698</v>
      </c>
      <c r="Q63" s="19"/>
    </row>
    <row r="64" spans="2:19" x14ac:dyDescent="0.2">
      <c r="J64" s="20"/>
      <c r="K64" s="4">
        <f t="shared" si="32"/>
        <v>24.632180871900147</v>
      </c>
      <c r="L64" s="4">
        <f t="shared" si="32"/>
        <v>39.590826105701744</v>
      </c>
      <c r="M64" s="4">
        <f t="shared" si="32"/>
        <v>32.828736683456036</v>
      </c>
      <c r="N64" s="4"/>
      <c r="O64" s="4">
        <f t="shared" si="33"/>
        <v>3.6972907838294637</v>
      </c>
      <c r="P64" s="4">
        <f t="shared" si="33"/>
        <v>24.559268395518359</v>
      </c>
      <c r="Q64" s="21"/>
    </row>
    <row r="65" spans="10:17" ht="12" thickBot="1" x14ac:dyDescent="0.25">
      <c r="J65" s="22"/>
      <c r="K65" s="23">
        <f t="shared" si="32"/>
        <v>24.026367078067256</v>
      </c>
      <c r="L65" s="23">
        <f t="shared" si="32"/>
        <v>50.373584951124911</v>
      </c>
      <c r="M65" s="23">
        <f t="shared" si="32"/>
        <v>31.111618030172441</v>
      </c>
      <c r="N65" s="23"/>
      <c r="O65" s="23">
        <f t="shared" si="33"/>
        <v>-25.942364561830782</v>
      </c>
      <c r="P65" s="23">
        <f t="shared" si="33"/>
        <v>31.466887485313745</v>
      </c>
      <c r="Q65" s="24">
        <f>AVERAGE(I54,I58,I62)</f>
        <v>10.448384590454713</v>
      </c>
    </row>
  </sheetData>
  <conditionalFormatting sqref="C7:E17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{BE9DED4B-B21E-4EA5-8FE0-698453898AD0}</x14:id>
        </ext>
      </extLst>
    </cfRule>
  </conditionalFormatting>
  <conditionalFormatting sqref="C22:E35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{2E1946C2-B457-4C22-8EB8-DA40B245BEB8}</x14:id>
        </ext>
      </extLst>
    </cfRule>
  </conditionalFormatting>
  <conditionalFormatting sqref="G7:I17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{0FAB5C14-31A3-4B6F-90C5-3382F0510F81}</x14:id>
        </ext>
      </extLst>
    </cfRule>
  </conditionalFormatting>
  <conditionalFormatting sqref="G22:I3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{8F321D1F-00D8-45E9-8902-ED330A7C2A1B}</x14:id>
        </ext>
      </extLst>
    </cfRule>
  </conditionalFormatting>
  <conditionalFormatting sqref="C52:E6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{4E73BE4A-134A-4BF9-A309-ADFC5B80FF42}</x14:id>
        </ext>
      </extLst>
    </cfRule>
  </conditionalFormatting>
  <conditionalFormatting sqref="G52:I6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{E9100693-D429-4A8C-96EB-E918EC90E885}</x14:id>
        </ext>
      </extLst>
    </cfRule>
  </conditionalFormatting>
  <conditionalFormatting sqref="C37:E50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{B97C69D9-E449-4A9A-AD7C-2F3C6A21CD4C}</x14:id>
        </ext>
      </extLst>
    </cfRule>
  </conditionalFormatting>
  <conditionalFormatting sqref="G37:I50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{A5186BBB-7699-47DA-8AC6-346426755930}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9DED4B-B21E-4EA5-8FE0-698453898A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C7:E17</xm:sqref>
        </x14:conditionalFormatting>
        <x14:conditionalFormatting xmlns:xm="http://schemas.microsoft.com/office/excel/2006/main">
          <x14:cfRule type="dataBar" id="{2E1946C2-B457-4C22-8EB8-DA40B245BE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C22:E35</xm:sqref>
        </x14:conditionalFormatting>
        <x14:conditionalFormatting xmlns:xm="http://schemas.microsoft.com/office/excel/2006/main">
          <x14:cfRule type="dataBar" id="{0FAB5C14-31A3-4B6F-90C5-3382F0510F8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G7:I17</xm:sqref>
        </x14:conditionalFormatting>
        <x14:conditionalFormatting xmlns:xm="http://schemas.microsoft.com/office/excel/2006/main">
          <x14:cfRule type="dataBar" id="{8F321D1F-00D8-45E9-8902-ED330A7C2A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G22:I35</xm:sqref>
        </x14:conditionalFormatting>
        <x14:conditionalFormatting xmlns:xm="http://schemas.microsoft.com/office/excel/2006/main">
          <x14:cfRule type="dataBar" id="{4E73BE4A-134A-4BF9-A309-ADFC5B80F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C52:E62</xm:sqref>
        </x14:conditionalFormatting>
        <x14:conditionalFormatting xmlns:xm="http://schemas.microsoft.com/office/excel/2006/main">
          <x14:cfRule type="dataBar" id="{E9100693-D429-4A8C-96EB-E918EC90E88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G52:I62</xm:sqref>
        </x14:conditionalFormatting>
        <x14:conditionalFormatting xmlns:xm="http://schemas.microsoft.com/office/excel/2006/main">
          <x14:cfRule type="dataBar" id="{B97C69D9-E449-4A9A-AD7C-2F3C6A21CD4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C37:E50</xm:sqref>
        </x14:conditionalFormatting>
        <x14:conditionalFormatting xmlns:xm="http://schemas.microsoft.com/office/excel/2006/main">
          <x14:cfRule type="dataBar" id="{A5186BBB-7699-47DA-8AC6-34642675593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G37:I50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P-OH Promx Raw</vt:lpstr>
      <vt:lpstr>P-OH Promx Fin</vt:lpstr>
      <vt:lpstr>WB Quant</vt:lpstr>
      <vt:lpstr>Enzymes</vt:lpstr>
      <vt:lpstr>XF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Nadtochiy</dc:creator>
  <cp:lastModifiedBy>PSB</cp:lastModifiedBy>
  <cp:lastPrinted>2017-01-13T14:39:49Z</cp:lastPrinted>
  <dcterms:created xsi:type="dcterms:W3CDTF">2017-01-04T21:48:40Z</dcterms:created>
  <dcterms:modified xsi:type="dcterms:W3CDTF">2020-07-27T16:55:30Z</dcterms:modified>
</cp:coreProperties>
</file>