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tridh\Documents\Imperial College London\2020_July_data\manuscript\elife\2021_Feb_final\Figures\"/>
    </mc:Choice>
  </mc:AlternateContent>
  <xr:revisionPtr revIDLastSave="0" documentId="13_ncr:1_{28054B2D-3874-4F70-AEEF-E5006DB607AC}" xr6:coauthVersionLast="46" xr6:coauthVersionMax="46" xr10:uidLastSave="{00000000-0000-0000-0000-000000000000}"/>
  <bookViews>
    <workbookView xWindow="810" yWindow="-120" windowWidth="19800" windowHeight="11760" activeTab="4" xr2:uid="{CB962D27-A7E7-46F4-81FA-9B01E8F0CCB8}"/>
  </bookViews>
  <sheets>
    <sheet name="Table S1" sheetId="1" r:id="rId1"/>
    <sheet name="Table S2" sheetId="2" r:id="rId2"/>
    <sheet name="Table S3" sheetId="3" r:id="rId3"/>
    <sheet name="Table S4" sheetId="4" r:id="rId4"/>
    <sheet name="Table S5" sheetId="5" r:id="rId5"/>
    <sheet name="Table S6" sheetId="7" r:id="rId6"/>
    <sheet name="Table S7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4" i="5" l="1"/>
  <c r="W34" i="5"/>
  <c r="X26" i="5"/>
  <c r="W26" i="5"/>
  <c r="X18" i="5"/>
  <c r="W18" i="5"/>
  <c r="X10" i="5"/>
  <c r="W10" i="5"/>
  <c r="N34" i="5" l="1"/>
  <c r="M34" i="5"/>
  <c r="Q33" i="5"/>
  <c r="P33" i="5"/>
  <c r="T33" i="5" s="1"/>
  <c r="O33" i="5"/>
  <c r="J33" i="5"/>
  <c r="Q32" i="5"/>
  <c r="O32" i="5"/>
  <c r="P32" i="5" s="1"/>
  <c r="T32" i="5" s="1"/>
  <c r="J32" i="5"/>
  <c r="O31" i="5"/>
  <c r="Q31" i="5" s="1"/>
  <c r="S34" i="5" s="1"/>
  <c r="J31" i="5"/>
  <c r="J34" i="5" s="1"/>
  <c r="R30" i="5"/>
  <c r="N30" i="5"/>
  <c r="M30" i="5"/>
  <c r="Q29" i="5"/>
  <c r="P29" i="5"/>
  <c r="T29" i="5" s="1"/>
  <c r="O29" i="5"/>
  <c r="J29" i="5"/>
  <c r="Q28" i="5"/>
  <c r="O28" i="5"/>
  <c r="P28" i="5" s="1"/>
  <c r="T28" i="5" s="1"/>
  <c r="J28" i="5"/>
  <c r="O27" i="5"/>
  <c r="Q27" i="5" s="1"/>
  <c r="S30" i="5" s="1"/>
  <c r="J27" i="5"/>
  <c r="J30" i="5" s="1"/>
  <c r="R26" i="5"/>
  <c r="N26" i="5"/>
  <c r="M26" i="5"/>
  <c r="Q25" i="5"/>
  <c r="P25" i="5"/>
  <c r="T25" i="5" s="1"/>
  <c r="O25" i="5"/>
  <c r="J25" i="5"/>
  <c r="Q24" i="5"/>
  <c r="O24" i="5"/>
  <c r="P24" i="5" s="1"/>
  <c r="T24" i="5" s="1"/>
  <c r="J24" i="5"/>
  <c r="O23" i="5"/>
  <c r="Q23" i="5" s="1"/>
  <c r="S26" i="5" s="1"/>
  <c r="J23" i="5"/>
  <c r="J26" i="5" s="1"/>
  <c r="R22" i="5"/>
  <c r="N22" i="5"/>
  <c r="M22" i="5"/>
  <c r="Q21" i="5"/>
  <c r="P21" i="5"/>
  <c r="T21" i="5" s="1"/>
  <c r="O21" i="5"/>
  <c r="J21" i="5"/>
  <c r="Q20" i="5"/>
  <c r="O20" i="5"/>
  <c r="P20" i="5" s="1"/>
  <c r="T20" i="5" s="1"/>
  <c r="J20" i="5"/>
  <c r="O19" i="5"/>
  <c r="Q19" i="5" s="1"/>
  <c r="S22" i="5" s="1"/>
  <c r="J19" i="5"/>
  <c r="J22" i="5" s="1"/>
  <c r="N18" i="5"/>
  <c r="M18" i="5"/>
  <c r="L18" i="5"/>
  <c r="O17" i="5"/>
  <c r="K17" i="5"/>
  <c r="J17" i="5"/>
  <c r="Q16" i="5"/>
  <c r="P16" i="5"/>
  <c r="T16" i="5" s="1"/>
  <c r="O16" i="5"/>
  <c r="J16" i="5"/>
  <c r="K16" i="5" s="1"/>
  <c r="O15" i="5"/>
  <c r="K15" i="5"/>
  <c r="J15" i="5"/>
  <c r="O14" i="5"/>
  <c r="P14" i="5" s="1"/>
  <c r="N14" i="5"/>
  <c r="M14" i="5"/>
  <c r="L14" i="5"/>
  <c r="O13" i="5"/>
  <c r="Q13" i="5" s="1"/>
  <c r="J13" i="5"/>
  <c r="K13" i="5" s="1"/>
  <c r="Q12" i="5"/>
  <c r="O12" i="5"/>
  <c r="P12" i="5" s="1"/>
  <c r="T12" i="5" s="1"/>
  <c r="K12" i="5"/>
  <c r="J12" i="5"/>
  <c r="J14" i="5" s="1"/>
  <c r="K14" i="5" s="1"/>
  <c r="O11" i="5"/>
  <c r="Q11" i="5" s="1"/>
  <c r="R14" i="5" s="1"/>
  <c r="J11" i="5"/>
  <c r="K11" i="5" s="1"/>
  <c r="O10" i="5"/>
  <c r="P10" i="5" s="1"/>
  <c r="N10" i="5"/>
  <c r="M10" i="5"/>
  <c r="L10" i="5"/>
  <c r="Q9" i="5"/>
  <c r="P9" i="5"/>
  <c r="T9" i="5" s="1"/>
  <c r="O9" i="5"/>
  <c r="J9" i="5"/>
  <c r="K9" i="5" s="1"/>
  <c r="O8" i="5"/>
  <c r="K8" i="5"/>
  <c r="J8" i="5"/>
  <c r="Q7" i="5"/>
  <c r="P7" i="5"/>
  <c r="T7" i="5" s="1"/>
  <c r="O7" i="5"/>
  <c r="J7" i="5"/>
  <c r="P6" i="5"/>
  <c r="N6" i="5"/>
  <c r="M6" i="5"/>
  <c r="L6" i="5"/>
  <c r="T5" i="5"/>
  <c r="Q5" i="5"/>
  <c r="O5" i="5"/>
  <c r="P5" i="5" s="1"/>
  <c r="J5" i="5"/>
  <c r="K5" i="5" s="1"/>
  <c r="P4" i="5"/>
  <c r="T4" i="5" s="1"/>
  <c r="O4" i="5"/>
  <c r="Q4" i="5" s="1"/>
  <c r="J4" i="5"/>
  <c r="K4" i="5" s="1"/>
  <c r="Q3" i="5"/>
  <c r="S6" i="5" s="1"/>
  <c r="O3" i="5"/>
  <c r="O6" i="5" s="1"/>
  <c r="J3" i="5"/>
  <c r="J6" i="5" s="1"/>
  <c r="J10" i="5" l="1"/>
  <c r="K10" i="5" s="1"/>
  <c r="K7" i="5"/>
  <c r="S14" i="5"/>
  <c r="Q15" i="5"/>
  <c r="O18" i="5"/>
  <c r="P18" i="5" s="1"/>
  <c r="P15" i="5"/>
  <c r="T15" i="5" s="1"/>
  <c r="Q17" i="5"/>
  <c r="P17" i="5"/>
  <c r="T17" i="5" s="1"/>
  <c r="K3" i="5"/>
  <c r="K6" i="5"/>
  <c r="R6" i="5"/>
  <c r="Q8" i="5"/>
  <c r="P8" i="5"/>
  <c r="T8" i="5" s="1"/>
  <c r="V10" i="5" s="1"/>
  <c r="U10" i="5"/>
  <c r="P11" i="5"/>
  <c r="T11" i="5" s="1"/>
  <c r="P13" i="5"/>
  <c r="T13" i="5" s="1"/>
  <c r="S10" i="5"/>
  <c r="R10" i="5"/>
  <c r="J18" i="5"/>
  <c r="K18" i="5" s="1"/>
  <c r="R34" i="5"/>
  <c r="P19" i="5"/>
  <c r="T19" i="5" s="1"/>
  <c r="O22" i="5"/>
  <c r="P22" i="5" s="1"/>
  <c r="P23" i="5"/>
  <c r="T23" i="5" s="1"/>
  <c r="O26" i="5"/>
  <c r="P26" i="5" s="1"/>
  <c r="P27" i="5"/>
  <c r="T27" i="5" s="1"/>
  <c r="O30" i="5"/>
  <c r="P30" i="5" s="1"/>
  <c r="P31" i="5"/>
  <c r="T31" i="5" s="1"/>
  <c r="O34" i="5"/>
  <c r="P34" i="5" s="1"/>
  <c r="P3" i="5"/>
  <c r="T3" i="5" s="1"/>
  <c r="V34" i="5" l="1"/>
  <c r="U34" i="5"/>
  <c r="V26" i="5"/>
  <c r="U26" i="5"/>
  <c r="V14" i="5"/>
  <c r="U14" i="5"/>
  <c r="V18" i="5"/>
  <c r="U18" i="5"/>
  <c r="U6" i="5"/>
  <c r="V6" i="5"/>
  <c r="V30" i="5"/>
  <c r="U30" i="5"/>
  <c r="V22" i="5"/>
  <c r="U22" i="5"/>
  <c r="S18" i="5"/>
  <c r="R18" i="5"/>
  <c r="D10" i="4" l="1"/>
  <c r="C10" i="4"/>
  <c r="E9" i="4"/>
  <c r="F9" i="4" s="1"/>
  <c r="F8" i="4"/>
  <c r="E8" i="4"/>
  <c r="D7" i="4"/>
  <c r="C7" i="4"/>
  <c r="E6" i="4"/>
  <c r="F6" i="4" s="1"/>
  <c r="F5" i="4"/>
  <c r="E5" i="4"/>
  <c r="D4" i="4"/>
  <c r="C4" i="4"/>
  <c r="E3" i="4"/>
  <c r="F3" i="4" s="1"/>
  <c r="F2" i="4"/>
  <c r="E2" i="4"/>
  <c r="F10" i="4" l="1"/>
  <c r="E4" i="4"/>
  <c r="F4" i="4" s="1"/>
  <c r="E7" i="4"/>
  <c r="F7" i="4" s="1"/>
  <c r="E10" i="4"/>
</calcChain>
</file>

<file path=xl/sharedStrings.xml><?xml version="1.0" encoding="utf-8"?>
<sst xmlns="http://schemas.openxmlformats.org/spreadsheetml/2006/main" count="536" uniqueCount="366">
  <si>
    <t>gene</t>
  </si>
  <si>
    <t>AGAP</t>
  </si>
  <si>
    <t>chrom.</t>
  </si>
  <si>
    <t>gRNA-PAM</t>
  </si>
  <si>
    <t>activity</t>
  </si>
  <si>
    <t>off-target score</t>
  </si>
  <si>
    <t>off-targets</t>
  </si>
  <si>
    <t>MM</t>
  </si>
  <si>
    <t>G3</t>
  </si>
  <si>
    <t>Ag1000G</t>
  </si>
  <si>
    <t>CP</t>
  </si>
  <si>
    <t>3R</t>
  </si>
  <si>
    <t>3 NC</t>
  </si>
  <si>
    <t>0/2/3</t>
  </si>
  <si>
    <t>no pass</t>
  </si>
  <si>
    <t>AP2</t>
  </si>
  <si>
    <t>2L</t>
  </si>
  <si>
    <t>1 NC</t>
  </si>
  <si>
    <t>Aper1</t>
  </si>
  <si>
    <t>CTTCACACTGCGCCAACTCT-GGG</t>
  </si>
  <si>
    <t>4 NC</t>
  </si>
  <si>
    <r>
      <t>AGCAAGCGGTCGATTGAAC</t>
    </r>
    <r>
      <rPr>
        <b/>
        <sz val="10"/>
        <color theme="1"/>
        <rFont val="Arial"/>
        <family val="2"/>
      </rPr>
      <t>A-TG</t>
    </r>
    <r>
      <rPr>
        <sz val="10"/>
        <color theme="1"/>
        <rFont val="Arial"/>
        <family val="2"/>
      </rPr>
      <t>G</t>
    </r>
  </si>
  <si>
    <r>
      <t>ACGGGACACTC</t>
    </r>
    <r>
      <rPr>
        <b/>
        <sz val="10"/>
        <color theme="1"/>
        <rFont val="Arial"/>
        <family val="2"/>
      </rPr>
      <t>ATG</t>
    </r>
    <r>
      <rPr>
        <sz val="10"/>
        <color theme="1"/>
        <rFont val="Arial"/>
        <family val="2"/>
      </rPr>
      <t>AACCGT-TGG</t>
    </r>
  </si>
  <si>
    <t>number</t>
  </si>
  <si>
    <t>name</t>
  </si>
  <si>
    <t>sequence</t>
  </si>
  <si>
    <t>GFP-F</t>
  </si>
  <si>
    <t>GTGAGCAAGGGCGAGGAGCTG</t>
  </si>
  <si>
    <t>F2A-R</t>
  </si>
  <si>
    <t>AGGGCCCGGGTTCGACTCCAC</t>
  </si>
  <si>
    <t>SpeI-ori-F</t>
  </si>
  <si>
    <t>ACTAGTCGCGTTGCTGGCGTTTTTCC</t>
  </si>
  <si>
    <t>Amp-R</t>
  </si>
  <si>
    <t>AACCGTGCGTTATTTTTCTAAATACATTCAAATATG</t>
  </si>
  <si>
    <t>3xP3-F</t>
  </si>
  <si>
    <t>GAAAAATAACGCACGGTTCCCACAATGGTTAATTC</t>
  </si>
  <si>
    <t>BB-SV40-R</t>
  </si>
  <si>
    <t>CTCGAGAAGATACATTGATGAGTTTGG</t>
  </si>
  <si>
    <t>U6Term-AflII-R</t>
  </si>
  <si>
    <t>acgacggccagtcttaaggggacccacgcgtaaaaaaaagc</t>
  </si>
  <si>
    <t>lox-AgU6-F</t>
  </si>
  <si>
    <t>aagtgacacgacgccgattttgtatgcgtgcgcttgaag</t>
  </si>
  <si>
    <t>AgU6-Bbs-R</t>
  </si>
  <si>
    <t>AGGTCTTCTCGAAGACCCCagcagagagcaactccatttc</t>
  </si>
  <si>
    <t>BB-scaffold-F</t>
  </si>
  <si>
    <t>GGGTCTTCGAGAAGACCTgttttagagctagaaatagcaag</t>
  </si>
  <si>
    <t>BB-lox-R</t>
  </si>
  <si>
    <t>ttcaagcgcacgcatacaaaatcggcgtcgtgtcacttc</t>
  </si>
  <si>
    <t>ori-F</t>
  </si>
  <si>
    <t>tgctttttttttttccataggctccgcccccc</t>
  </si>
  <si>
    <t>Amp-R2</t>
  </si>
  <si>
    <t>tcgcgttctacataccggtcgcggaacccctatttgttta</t>
  </si>
  <si>
    <t>vas-AgU6-F</t>
  </si>
  <si>
    <t>cacattttcgggcgcgcctttgtatgcgtgcgcttgaag</t>
  </si>
  <si>
    <t>scaffold-ori-R</t>
  </si>
  <si>
    <t>tatggaaaaaaaaaaagcaccgactcggtgccac</t>
  </si>
  <si>
    <t>CP-gRNA59-F</t>
  </si>
  <si>
    <t>tgctGAGCAAGCGGTCGATTGAACA</t>
  </si>
  <si>
    <t>CP-gRNA59-R</t>
  </si>
  <si>
    <t>aaacTGTTCAATCGACCGCTTGCTC</t>
  </si>
  <si>
    <t>CP-HA5-F</t>
  </si>
  <si>
    <t>ATCAATGTATCTTCTCGAGTGTTGATCGGGTTTGACACAAAG</t>
  </si>
  <si>
    <t>CP-HA5-R</t>
  </si>
  <si>
    <t>agaTCTTGGAGAAGTTCATgtTCAATCGACCGCTTGCTTGCAC</t>
  </si>
  <si>
    <t>CP-HA3-F</t>
  </si>
  <si>
    <t>TGGAGTCGAACCCGGGCCCTATGGTGCGATTAAACAGTGCAG</t>
  </si>
  <si>
    <t>CP-HA3-R</t>
  </si>
  <si>
    <t>ACGCCAGCAACGCGACTAGTATTGCTCGTGCCCTGCTCGGCCCA</t>
  </si>
  <si>
    <t>between-F</t>
  </si>
  <si>
    <t>attatgatctagagtcgcggccgc</t>
  </si>
  <si>
    <t>between-R</t>
  </si>
  <si>
    <t>ccgcgactctagatcataatcag</t>
  </si>
  <si>
    <t>BB-Kozac-R</t>
  </si>
  <si>
    <t>cgtcagcttcgagttcatggtggcgcagatctgttaacg</t>
  </si>
  <si>
    <t>scorpine-F</t>
  </si>
  <si>
    <t>ccaccatgaactcgaagctgacggccctg</t>
  </si>
  <si>
    <t>scorpine-R</t>
  </si>
  <si>
    <t>agctcctcgcccttgctcacTCCGG</t>
  </si>
  <si>
    <t>F2A-long-F</t>
  </si>
  <si>
    <t>aagCGCGCCAAGCGCGCCCCGGTGAAGCAGACGCTGAACTTCGACCTGCTGAAGCTGGC</t>
  </si>
  <si>
    <t>F2A-long-R</t>
  </si>
  <si>
    <t>CGGGTTCGACTCCACGTCGCCGGCCAGCTTCAGCAGGTCGAAGTTCAGCGTCTGCTTCA</t>
  </si>
  <si>
    <t>GFP-furin-R</t>
  </si>
  <si>
    <t>CCGGGGCGCGCTTGGCGCGcttgtacagctcgtccatgccgag</t>
  </si>
  <si>
    <t>F2A-BB-F</t>
  </si>
  <si>
    <t>CGGCGACGTGGAGTCGAACCCGGGCCCTtctagaggatctttgtgaaggaac</t>
  </si>
  <si>
    <t>AP2-gRNA53-F</t>
  </si>
  <si>
    <t>tgctGACGGGACACTCATGAACCGT</t>
  </si>
  <si>
    <t>AP2-gRNA53-R</t>
  </si>
  <si>
    <t>aaacACGGTTCATGAGTGTCCCGTC</t>
  </si>
  <si>
    <t>AP2-HA5-F</t>
  </si>
  <si>
    <t>TCAATGTATCTTCTCGAGATGCGAAACAAAGCAATCCACGAC</t>
  </si>
  <si>
    <t>AP2-HA5-R</t>
  </si>
  <si>
    <t>tcagcttcgagttcatggtggGAGTGTCCCGTTTTGGTTTTGGACTG</t>
  </si>
  <si>
    <t>AP2-HA3-F</t>
  </si>
  <si>
    <t>AGTCGAACCCGGGCCCTATGAACCGTTGGGGCGCTTGGGAGG</t>
  </si>
  <si>
    <t>AP2-HA3-R</t>
  </si>
  <si>
    <t>ACGCCAGCAACGCGACTAGTTCTACTGTTTCTGAACTTCTGCAATC</t>
  </si>
  <si>
    <t>RGSG-Scorp-F</t>
  </si>
  <si>
    <t>AgGAacgcGGATCCGGAggctggatcaacgaggagaagatcc</t>
  </si>
  <si>
    <t>Per1-GFP-R</t>
  </si>
  <si>
    <t>gcgATACTTCActtgtacagctcgtccatgccgag</t>
  </si>
  <si>
    <t>Per1-HA5-F</t>
  </si>
  <si>
    <t>TCAATGTATCTTCTCGAGACACTTTCTCACGAGCGGTCAGGGTG</t>
  </si>
  <si>
    <t>Per1-HA5-R</t>
  </si>
  <si>
    <t>ccTCCGGATCCgcgtTCcTCgCAtTGaGCtAAtTCaGGaAAGTCGCAATAG</t>
  </si>
  <si>
    <t>Per1-HA3-F</t>
  </si>
  <si>
    <t>tacaagTGAAGTATCGCTCAAAGTGCTCGAGCTG</t>
  </si>
  <si>
    <t>Per1-HA3-R</t>
  </si>
  <si>
    <t>GCCAGCAACGCGACTAGTAACACAGTACGGCGGAGTCTGTAAAGG</t>
  </si>
  <si>
    <t>Per1-gRNA48-F</t>
  </si>
  <si>
    <t>tgctGTTCACACTGCGCCAACTCT</t>
  </si>
  <si>
    <t>Per1-gRNA48-R</t>
  </si>
  <si>
    <t>aaacAGAGTTGGCGCAGTGTGAAC</t>
  </si>
  <si>
    <t>Arg-GSG-Arg-Scorp-F</t>
  </si>
  <si>
    <t>gcGGATCCGGAcgcggctggatcaacgaggagaag</t>
  </si>
  <si>
    <t>GFP-R</t>
  </si>
  <si>
    <t>cttgtacagctcgtccatgccgag</t>
  </si>
  <si>
    <t>Scorp-F2A-F</t>
  </si>
  <si>
    <t>gctgtcgtacCGCGCCAAGCGCGCCCCGGTGAAGC</t>
  </si>
  <si>
    <t>intron1-Scorp-R</t>
  </si>
  <si>
    <t>tgatacttaccttctcgcccgacgtctggcagtg</t>
  </si>
  <si>
    <t>Scorp1-intron-F</t>
  </si>
  <si>
    <t>gcgagaaggtaagtatcacacacgattaac</t>
  </si>
  <si>
    <t>SV40-loxP-R</t>
  </si>
  <si>
    <t>atgtatcttaagctataacttcgtataatgtatg</t>
  </si>
  <si>
    <t>loxP-SV40-F</t>
  </si>
  <si>
    <t>ttatagcttaagatacattgatgagtttgg</t>
  </si>
  <si>
    <t>3xP3-intron-R</t>
  </si>
  <si>
    <t>tctagaactagtggatcttaattaaccacaatggttaattc</t>
  </si>
  <si>
    <t>marker-lox-F</t>
  </si>
  <si>
    <t>aagatccactagttctagagcggataac</t>
  </si>
  <si>
    <t>intron2-Scor2-R</t>
  </si>
  <si>
    <t>gccgcacttgcacttcgtgccgtggcagtagccctgtaagcataagcaaagaaaaaatg</t>
  </si>
  <si>
    <t>CP-HA5-Scorp-R</t>
  </si>
  <si>
    <t>tcagcttcgagttcatggtggTCAATCGACCGCTTGCTTGCACGAAC</t>
  </si>
  <si>
    <t>Per1-HA5-Arg-GSG-R</t>
  </si>
  <si>
    <t>agccgcgTCCGGATCCgcgtTCcTCgCAtTGaGCtAAtTCaGGaAAGTCGCAATAG</t>
  </si>
  <si>
    <t>Per1-HA3-scorp-F</t>
  </si>
  <si>
    <t>acgccgctgtcgtacTAAAGTATCGCTCAAAGTGCTCGAGCTG</t>
  </si>
  <si>
    <t>Scorpine-STOP-R</t>
  </si>
  <si>
    <t>TTAgtacgacagcggcgtgccgcacttgcacttcgtgccgtggcagtagcc</t>
  </si>
  <si>
    <t>Scorp-F2A-long-F</t>
  </si>
  <si>
    <t>acgaagtgcaagtgcggcacgccgctgtcgtacCGCGCCAAGCGCGCCCCGGTGAAGC</t>
  </si>
  <si>
    <t>CP-locus-F</t>
  </si>
  <si>
    <t>ATTATCGGAAATTCTCCACAAAGCG</t>
  </si>
  <si>
    <t>CP-locus-R</t>
  </si>
  <si>
    <t>TCATGGTGCGATTCTGATGCGATCG</t>
  </si>
  <si>
    <t>AP-locus-F</t>
  </si>
  <si>
    <t>ATCAGACTTTAAGCCTTTGTCGTC</t>
  </si>
  <si>
    <t>AP-locus-R</t>
  </si>
  <si>
    <t>ACCGTTCGCGATTCAGCAGTACAGG</t>
  </si>
  <si>
    <t>Per1-locus-F</t>
  </si>
  <si>
    <t>TGTCCACCCGGGTTGCTGTGGAATG</t>
  </si>
  <si>
    <t>Per1-locus-R</t>
  </si>
  <si>
    <t>AACTGTAAATGATATAACACTATCC</t>
  </si>
  <si>
    <t>CP-takara-F</t>
  </si>
  <si>
    <t>CCTCTAATACGACTCACTATAggAGCAAGCGGTCGATTGAACAGTTTAAGAGCTATGC</t>
  </si>
  <si>
    <t>AP-takara-F</t>
  </si>
  <si>
    <t>CCTCTAATACGACTCACTATAggACGGGACACTCATGAACCGTGTTTAAGAGCTATGC</t>
  </si>
  <si>
    <t>Per1-takara-F</t>
  </si>
  <si>
    <t>CCTCTAATACGACTCACTATAggTTCACACTGCGCCAACTCTGTTTAAGAGCTATGC</t>
  </si>
  <si>
    <t>CP-ctrl-F</t>
  </si>
  <si>
    <t>AAATACATGACTGAGGACCAAATTCC</t>
  </si>
  <si>
    <t>CP-ctrl-R</t>
  </si>
  <si>
    <t>TCCACAAACGCAGCCAGCGAACGGGTC</t>
  </si>
  <si>
    <t>AP-ctrl-F</t>
  </si>
  <si>
    <t>TCTCACGCTATCCCGCCCAATTAAGC</t>
  </si>
  <si>
    <t>AP-ctrl-R</t>
  </si>
  <si>
    <t>TTCTTTCAGTTTCCACCTGTCCAACC</t>
  </si>
  <si>
    <t>Per1-ctrl-F</t>
  </si>
  <si>
    <t>TTTCATTAGTGTGGACGCGGGAAC</t>
  </si>
  <si>
    <t>Per1-ctrl-R</t>
  </si>
  <si>
    <t>TCGACCGGAAATGGTAGAGTTCGGTCG</t>
  </si>
  <si>
    <t>STOP-linker</t>
  </si>
  <si>
    <t>TAAgTAAcTAAcataacttcgtatagcatac</t>
  </si>
  <si>
    <t>scaff-U6term-R</t>
  </si>
  <si>
    <t>acaaaaaagcaccgactcggtgccac</t>
  </si>
  <si>
    <t>Sco-probe-F</t>
  </si>
  <si>
    <t>ATGAACTCGAAGCTGACGGCCCTG</t>
  </si>
  <si>
    <t>Sco-probe-R</t>
  </si>
  <si>
    <t>ACGTCTGGCAGTGCTTCTCGCAGTTGC</t>
  </si>
  <si>
    <t>Sco-probe-2-R</t>
  </si>
  <si>
    <t>tacgacagcggcgtgccgcacttg</t>
  </si>
  <si>
    <t>q-Sco1-F</t>
  </si>
  <si>
    <t>agctgacggccctgatcttcc</t>
  </si>
  <si>
    <t>q-Sco1-F1</t>
  </si>
  <si>
    <t>atgggcaacacggtgctgg</t>
  </si>
  <si>
    <t>q-Sco1-F2</t>
  </si>
  <si>
    <t>actgcggctggatcaacgagg</t>
  </si>
  <si>
    <t>q-Sco1-R</t>
  </si>
  <si>
    <t>tcgcagttgcccagcatgtcc</t>
  </si>
  <si>
    <t>q-Sco-int-R</t>
  </si>
  <si>
    <t>tggcagtagcccttctcgcc</t>
  </si>
  <si>
    <t>q-Sco2-R</t>
  </si>
  <si>
    <t>TTGGCGCGgtacgacagcg</t>
  </si>
  <si>
    <t>q-CP-F</t>
  </si>
  <si>
    <t>AACGAACAAGCGCGCCAAGG</t>
  </si>
  <si>
    <t>q-CP-R</t>
  </si>
  <si>
    <t>ATTCTGATGCGATCGTCCTGCG</t>
  </si>
  <si>
    <t>q-AP-F</t>
  </si>
  <si>
    <t>TGAACCGTTGGGGCGCTTGG</t>
  </si>
  <si>
    <t>q-AP-R</t>
  </si>
  <si>
    <t>AGCTCGTGGGCCATATGCTTCC</t>
  </si>
  <si>
    <t>q-GFP1-F1</t>
  </si>
  <si>
    <t>atctgcaccaccggcaagc</t>
  </si>
  <si>
    <t>q-GFP-int-R</t>
  </si>
  <si>
    <t>aagatggtgcgctcctggacg</t>
  </si>
  <si>
    <t>q-GFP1-F2</t>
  </si>
  <si>
    <t>taccccgaccacatgaagcagc</t>
  </si>
  <si>
    <t>q-GFP2-R</t>
  </si>
  <si>
    <t>tcgccctcgaacttcacctcgg</t>
  </si>
  <si>
    <t>q-linker-F</t>
  </si>
  <si>
    <t>tcgtacGGATCCGGAgtgagc</t>
  </si>
  <si>
    <t>q-F2A-R</t>
  </si>
  <si>
    <t>AGTTCAGCGTCTGCTTCACCG</t>
  </si>
  <si>
    <t>q-S7-F</t>
  </si>
  <si>
    <t>TTCTCCGGCAAGCACGTCG</t>
  </si>
  <si>
    <t>q-S7-R</t>
  </si>
  <si>
    <t>ACGCTTGCCGACCACCTCC</t>
  </si>
  <si>
    <t>Per-short-F</t>
  </si>
  <si>
    <t>ATCCCGACCATATGGTGTACATTCC</t>
  </si>
  <si>
    <t>Per-short-R</t>
  </si>
  <si>
    <t>ACACGAGAAGAAACCCCCATTCC</t>
  </si>
  <si>
    <t>q-Sco-int-F</t>
  </si>
  <si>
    <t>tcgggcgagaagggctactgc</t>
  </si>
  <si>
    <t>q-CP-R2</t>
  </si>
  <si>
    <t>AGCCGGCTGCACTGTTTAATCG</t>
  </si>
  <si>
    <t>q-CP-F1</t>
  </si>
  <si>
    <t>ACGAGATTGCCGAGGCGAC</t>
  </si>
  <si>
    <t>q-CP-R3</t>
  </si>
  <si>
    <t>AGCTCCAGTCAACGCTCGACC</t>
  </si>
  <si>
    <t>q-Per1-F1</t>
  </si>
  <si>
    <t>TTGAGCTGGAGCAGACGTGCC</t>
  </si>
  <si>
    <t>q-Sco1-R2</t>
  </si>
  <si>
    <t>tgttgcccatgcgctcgtcg</t>
  </si>
  <si>
    <t>q-Per1-F</t>
  </si>
  <si>
    <t>AAACCGTCACCCAACTGTCCG</t>
  </si>
  <si>
    <t>q-Per1-R</t>
  </si>
  <si>
    <t>TCCAGCTCAACGCCGTACGG</t>
  </si>
  <si>
    <t>plasmid</t>
  </si>
  <si>
    <t>type</t>
  </si>
  <si>
    <t>marker</t>
  </si>
  <si>
    <t>notes</t>
  </si>
  <si>
    <t xml:space="preserve">pQUAST 3xP3 CFP </t>
  </si>
  <si>
    <t>template</t>
  </si>
  <si>
    <t>Amp</t>
  </si>
  <si>
    <t>Pax-CFP</t>
  </si>
  <si>
    <t>p163-pattP-P3GFP</t>
  </si>
  <si>
    <t>Pax-EGFP</t>
  </si>
  <si>
    <t>Hammond et al. 2016</t>
  </si>
  <si>
    <t>p165-pvasa-hCas9-U6</t>
  </si>
  <si>
    <t>Chlor</t>
  </si>
  <si>
    <t>Pax-RFP</t>
  </si>
  <si>
    <t>p155-pattB-CFP-vas2-hCas9</t>
  </si>
  <si>
    <t>helper</t>
  </si>
  <si>
    <t>pI-Scorpine-GFP</t>
  </si>
  <si>
    <t>intermediate</t>
  </si>
  <si>
    <t>intron in GFP, longer Pax promoter</t>
  </si>
  <si>
    <t>pI-Scorpine-GFP-AP2</t>
  </si>
  <si>
    <t>pD-ScoG-AP2</t>
  </si>
  <si>
    <t>donor</t>
  </si>
  <si>
    <t>at ATG, F2A</t>
  </si>
  <si>
    <t>pI-Sco</t>
  </si>
  <si>
    <t>intron in Scorpine, shorter Pax promoter</t>
  </si>
  <si>
    <t>pI-Sco-CP</t>
  </si>
  <si>
    <t>pI-Sco-Per1</t>
  </si>
  <si>
    <t>pD-Sco-CP</t>
  </si>
  <si>
    <t>pD-Aper1-Sco</t>
  </si>
  <si>
    <t>at STOP, no F2A</t>
  </si>
  <si>
    <t>Resistance marker</t>
  </si>
  <si>
    <t>strain</t>
  </si>
  <si>
    <t>transheterozygote parent</t>
  </si>
  <si>
    <t>WT</t>
  </si>
  <si>
    <t>transgenic</t>
  </si>
  <si>
    <t>total</t>
  </si>
  <si>
    <t>transmission rate ctrl %</t>
  </si>
  <si>
    <r>
      <t>Sco</t>
    </r>
    <r>
      <rPr>
        <vertAlign val="superscript"/>
        <sz val="10"/>
        <color rgb="FF000000"/>
        <rFont val="Arial"/>
        <family val="2"/>
      </rPr>
      <t>GFP</t>
    </r>
    <r>
      <rPr>
        <sz val="10"/>
        <color rgb="FF000000"/>
        <rFont val="Arial"/>
        <family val="2"/>
      </rPr>
      <t>-CP</t>
    </r>
  </si>
  <si>
    <t>overall</t>
  </si>
  <si>
    <r>
      <t>Aper1-Sco</t>
    </r>
    <r>
      <rPr>
        <vertAlign val="superscript"/>
        <sz val="10"/>
        <color rgb="FF000000"/>
        <rFont val="Arial"/>
        <family val="2"/>
      </rPr>
      <t>GFP</t>
    </r>
  </si>
  <si>
    <r>
      <t>ScoG</t>
    </r>
    <r>
      <rPr>
        <vertAlign val="superscript"/>
        <sz val="10"/>
        <color rgb="FF000000"/>
        <rFont val="Arial"/>
        <family val="2"/>
      </rPr>
      <t>CFP</t>
    </r>
    <r>
      <rPr>
        <sz val="10"/>
        <color rgb="FF000000"/>
        <rFont val="Arial"/>
        <family val="2"/>
      </rPr>
      <t>-AP2</t>
    </r>
  </si>
  <si>
    <t>transhemizygote parent</t>
  </si>
  <si>
    <t>total progeny analyzed</t>
  </si>
  <si>
    <t>excluded (Cas9+)</t>
  </si>
  <si>
    <t>n</t>
  </si>
  <si>
    <t>n.a.</t>
  </si>
  <si>
    <t>ScoG-AP2</t>
  </si>
  <si>
    <t>A. Nash, unpublished</t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</si>
  <si>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st</t>
    </r>
    <r>
      <rPr>
        <b/>
        <sz val="10"/>
        <color theme="1"/>
        <rFont val="Calibri"/>
        <family val="2"/>
        <scheme val="minor"/>
      </rPr>
      <t xml:space="preserve"> cross</t>
    </r>
  </si>
  <si>
    <r>
      <t>2</t>
    </r>
    <r>
      <rPr>
        <b/>
        <vertAlign val="superscript"/>
        <sz val="10"/>
        <color rgb="FF000000"/>
        <rFont val="Calibri"/>
        <family val="2"/>
        <scheme val="minor"/>
      </rPr>
      <t>nd</t>
    </r>
    <r>
      <rPr>
        <b/>
        <sz val="10"/>
        <color rgb="FF000000"/>
        <rFont val="Calibri"/>
        <family val="2"/>
        <scheme val="minor"/>
      </rPr>
      <t xml:space="preserve"> cross</t>
    </r>
  </si>
  <si>
    <t>effector</t>
  </si>
  <si>
    <t>transmission rate</t>
  </si>
  <si>
    <t>homing rate</t>
  </si>
  <si>
    <t>replicate</t>
  </si>
  <si>
    <t>Trans male</t>
  </si>
  <si>
    <t>Cas9 female</t>
  </si>
  <si>
    <t>Trans female</t>
  </si>
  <si>
    <t>Cas9 male</t>
  </si>
  <si>
    <t>Trans,Cas9</t>
  </si>
  <si>
    <t>WT G3</t>
  </si>
  <si>
    <t>Cas9 %</t>
  </si>
  <si>
    <r>
      <t>E</t>
    </r>
    <r>
      <rPr>
        <b/>
        <vertAlign val="subscript"/>
        <sz val="10"/>
        <color rgb="FF000000"/>
        <rFont val="Calibri"/>
        <family val="2"/>
        <scheme val="minor"/>
      </rPr>
      <t>pos</t>
    </r>
  </si>
  <si>
    <r>
      <t>E</t>
    </r>
    <r>
      <rPr>
        <b/>
        <vertAlign val="subscript"/>
        <sz val="10"/>
        <color rgb="FF000000"/>
        <rFont val="Calibri"/>
        <family val="2"/>
        <scheme val="minor"/>
      </rPr>
      <t>neg</t>
    </r>
  </si>
  <si>
    <t>n/2</t>
  </si>
  <si>
    <t>transmission rate %</t>
  </si>
  <si>
    <t>Stdev</t>
  </si>
  <si>
    <t>homing rate %</t>
  </si>
  <si>
    <r>
      <t>Sco</t>
    </r>
    <r>
      <rPr>
        <b/>
        <vertAlign val="superscript"/>
        <sz val="10"/>
        <color theme="1"/>
        <rFont val="Calibri"/>
        <family val="2"/>
        <scheme val="minor"/>
      </rPr>
      <t>GFP</t>
    </r>
    <r>
      <rPr>
        <b/>
        <sz val="10"/>
        <color theme="1"/>
        <rFont val="Calibri"/>
        <family val="2"/>
        <scheme val="minor"/>
      </rPr>
      <t>-CP</t>
    </r>
  </si>
  <si>
    <t>paternal</t>
  </si>
  <si>
    <t>pooled</t>
  </si>
  <si>
    <t>maternal</t>
  </si>
  <si>
    <r>
      <t>Aper1</t>
    </r>
    <r>
      <rPr>
        <b/>
        <vertAlign val="superscript"/>
        <sz val="10"/>
        <color theme="1"/>
        <rFont val="Calibri"/>
        <family val="2"/>
        <scheme val="minor"/>
      </rPr>
      <t>GFP</t>
    </r>
    <r>
      <rPr>
        <b/>
        <sz val="10"/>
        <color theme="1"/>
        <rFont val="Calibri"/>
        <family val="2"/>
        <scheme val="minor"/>
      </rPr>
      <t>-Sco</t>
    </r>
  </si>
  <si>
    <r>
      <t>ScoG</t>
    </r>
    <r>
      <rPr>
        <b/>
        <vertAlign val="superscript"/>
        <sz val="10"/>
        <color theme="1"/>
        <rFont val="Calibri"/>
        <family val="2"/>
        <scheme val="minor"/>
      </rPr>
      <t>CFP</t>
    </r>
    <r>
      <rPr>
        <b/>
        <sz val="10"/>
        <color theme="1"/>
        <rFont val="Calibri"/>
        <family val="2"/>
        <scheme val="minor"/>
      </rPr>
      <t>-AP2</t>
    </r>
  </si>
  <si>
    <t>mean</t>
  </si>
  <si>
    <t>Rep1</t>
  </si>
  <si>
    <t>Rep2</t>
  </si>
  <si>
    <t>Rep3</t>
  </si>
  <si>
    <t>Rep4</t>
  </si>
  <si>
    <t>Sco-CP</t>
  </si>
  <si>
    <t>Aper1-Sco</t>
  </si>
  <si>
    <r>
      <t>Aper1-Sco</t>
    </r>
    <r>
      <rPr>
        <b/>
        <vertAlign val="superscript"/>
        <sz val="10"/>
        <color theme="1"/>
        <rFont val="Calibri"/>
        <family val="2"/>
        <scheme val="minor"/>
      </rPr>
      <t>GFP</t>
    </r>
  </si>
  <si>
    <t>CP-Taq-F</t>
  </si>
  <si>
    <t>AAAAAGCCCACTCCAGCA</t>
  </si>
  <si>
    <t>CP-Taq-R</t>
  </si>
  <si>
    <t>ATCAGGCCCAGGAAGATCA</t>
  </si>
  <si>
    <t>AP-Taq-F</t>
  </si>
  <si>
    <t>GTCCATCAAGCGATCAGAAC</t>
  </si>
  <si>
    <t>AP-Taq-R</t>
  </si>
  <si>
    <t>ATCAGGCCCAGGAAGATCAG</t>
  </si>
  <si>
    <t>Per-Taq-F</t>
  </si>
  <si>
    <t>TGCTTACAGGGCTACTGCCA</t>
  </si>
  <si>
    <t>Per-Taq-R</t>
  </si>
  <si>
    <t>GACACGAGAAGAAACCCCCA</t>
  </si>
  <si>
    <t>qAP2-F2</t>
  </si>
  <si>
    <t>TGGCAATGGACCCGACGG</t>
  </si>
  <si>
    <t>qAP2-R2</t>
  </si>
  <si>
    <t>TGTTCGCGTACAGGGCTGC</t>
  </si>
  <si>
    <t>S7-F</t>
  </si>
  <si>
    <t>TCCTGGAGCTGGAGATGAAC</t>
  </si>
  <si>
    <t>S7-R</t>
  </si>
  <si>
    <t>GACGGGTCTGTACCTTCTGG</t>
  </si>
  <si>
    <t>qAP-F3</t>
  </si>
  <si>
    <t>TGCCTTTGAGCGTTTGAAGTGG</t>
  </si>
  <si>
    <t>qAP-R3</t>
  </si>
  <si>
    <t>ACCCGTCAGAAAGGCTGTCC</t>
  </si>
  <si>
    <t>qSco1-all-F</t>
  </si>
  <si>
    <t>GCTGGATCAACGAGGAGAAGAT</t>
  </si>
  <si>
    <t>qSco1-all-R</t>
  </si>
  <si>
    <t>GTTGGCCATGCACTGGAACT</t>
  </si>
  <si>
    <t>CP-ampli-R</t>
  </si>
  <si>
    <t>ATCGCTCGCCTGCTCCATGG</t>
  </si>
  <si>
    <t>Trans</t>
  </si>
  <si>
    <t>overall homing rate</t>
  </si>
  <si>
    <t>A3</t>
  </si>
  <si>
    <t>AP-PrimerC-F</t>
  </si>
  <si>
    <t>ACATGTATGCATACCAGTGCATTG</t>
  </si>
  <si>
    <t>%</t>
  </si>
  <si>
    <t>reads</t>
  </si>
  <si>
    <t>unmodified</t>
  </si>
  <si>
    <t>modified</t>
  </si>
  <si>
    <t>Cas9</t>
  </si>
  <si>
    <t>AP</t>
  </si>
  <si>
    <t>Per</t>
  </si>
  <si>
    <t>Noncoding mutation</t>
  </si>
  <si>
    <t>In-frame mutation</t>
  </si>
  <si>
    <t>Frameshift mutation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</si>
</sst>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0"/>
      <color rgb="FF222222"/>
      <name val="Arial"/>
      <family val="2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  <font>
      <b/>
      <vertAlign val="subscript"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1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 readingOrder="1"/>
    </xf>
    <xf numFmtId="0" fontId="3" fillId="0" borderId="0" xfId="0" applyFont="1" applyAlignment="1">
      <alignment horizontal="center" readingOrder="1"/>
    </xf>
    <xf numFmtId="2" fontId="3" fillId="0" borderId="0" xfId="0" applyNumberFormat="1" applyFont="1" applyAlignment="1">
      <alignment horizontal="center" readingOrder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readingOrder="1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 readingOrder="1"/>
    </xf>
    <xf numFmtId="2" fontId="14" fillId="0" borderId="8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 readingOrder="1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readingOrder="1"/>
    </xf>
    <xf numFmtId="0" fontId="8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readingOrder="1"/>
    </xf>
    <xf numFmtId="0" fontId="13" fillId="0" borderId="7" xfId="0" applyFont="1" applyBorder="1" applyAlignment="1">
      <alignment horizontal="center" vertical="center" readingOrder="1"/>
    </xf>
    <xf numFmtId="0" fontId="13" fillId="0" borderId="8" xfId="0" applyFont="1" applyBorder="1" applyAlignment="1">
      <alignment horizontal="center" vertical="center" readingOrder="1"/>
    </xf>
    <xf numFmtId="0" fontId="10" fillId="0" borderId="4" xfId="0" applyFont="1" applyBorder="1" applyAlignment="1">
      <alignment horizontal="center" vertical="center" readingOrder="1"/>
    </xf>
    <xf numFmtId="0" fontId="10" fillId="0" borderId="5" xfId="0" applyFont="1" applyBorder="1" applyAlignment="1">
      <alignment horizontal="center" vertical="center" readingOrder="1"/>
    </xf>
    <xf numFmtId="0" fontId="13" fillId="0" borderId="2" xfId="0" applyFont="1" applyBorder="1" applyAlignment="1">
      <alignment horizontal="center" vertical="center" readingOrder="1"/>
    </xf>
    <xf numFmtId="0" fontId="13" fillId="0" borderId="1" xfId="0" applyFont="1" applyBorder="1" applyAlignment="1">
      <alignment horizontal="center" vertical="center" readingOrder="1"/>
    </xf>
    <xf numFmtId="0" fontId="13" fillId="0" borderId="3" xfId="0" applyFont="1" applyBorder="1" applyAlignment="1">
      <alignment horizontal="center" vertical="center" readingOrder="1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4" fillId="3" borderId="0" xfId="0" applyFont="1" applyFill="1"/>
    <xf numFmtId="0" fontId="3" fillId="3" borderId="0" xfId="0" applyFont="1" applyFill="1"/>
    <xf numFmtId="0" fontId="1" fillId="0" borderId="0" xfId="0" applyFont="1" applyAlignment="1">
      <alignment vertical="center"/>
    </xf>
    <xf numFmtId="0" fontId="3" fillId="3" borderId="0" xfId="0" applyFont="1" applyFill="1" applyAlignment="1"/>
    <xf numFmtId="0" fontId="3" fillId="0" borderId="0" xfId="0" applyFont="1" applyAlignment="1"/>
    <xf numFmtId="0" fontId="8" fillId="0" borderId="1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6" fillId="0" borderId="0" xfId="1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" xfId="0" applyFont="1" applyBorder="1"/>
    <xf numFmtId="0" fontId="3" fillId="0" borderId="3" xfId="0" applyFont="1" applyBorder="1"/>
    <xf numFmtId="0" fontId="3" fillId="0" borderId="12" xfId="0" applyFont="1" applyBorder="1"/>
    <xf numFmtId="0" fontId="1" fillId="0" borderId="7" xfId="0" applyFont="1" applyBorder="1"/>
    <xf numFmtId="0" fontId="3" fillId="0" borderId="8" xfId="0" applyFont="1" applyBorder="1"/>
    <xf numFmtId="0" fontId="3" fillId="0" borderId="0" xfId="0" applyFont="1" applyBorder="1"/>
    <xf numFmtId="0" fontId="3" fillId="0" borderId="13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4" xfId="0" applyFont="1" applyBorder="1"/>
    <xf numFmtId="0" fontId="8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4" fillId="0" borderId="3" xfId="0" applyFont="1" applyBorder="1" applyAlignment="1"/>
    <xf numFmtId="0" fontId="8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1" applyFont="1" applyBorder="1" applyAlignment="1">
      <alignment horizontal="center"/>
    </xf>
  </cellXfs>
  <cellStyles count="2">
    <cellStyle name="Normal" xfId="0" builtinId="0"/>
    <cellStyle name="Normal 2" xfId="1" xr:uid="{B4D3B2F1-F9EC-4E11-B68A-946C62013D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568A-6E88-4657-9258-DFEAB2130CBA}">
  <dimension ref="A1:J4"/>
  <sheetViews>
    <sheetView workbookViewId="0">
      <selection activeCell="D8" sqref="D8"/>
    </sheetView>
  </sheetViews>
  <sheetFormatPr defaultRowHeight="14.25" x14ac:dyDescent="0.2"/>
  <cols>
    <col min="1" max="1" width="5.85546875" style="2" bestFit="1" customWidth="1"/>
    <col min="2" max="2" width="6.28515625" style="2" bestFit="1" customWidth="1"/>
    <col min="3" max="3" width="7.28515625" style="2" bestFit="1" customWidth="1"/>
    <col min="4" max="4" width="32" style="2" bestFit="1" customWidth="1"/>
    <col min="5" max="5" width="7.42578125" style="2" bestFit="1" customWidth="1"/>
    <col min="6" max="6" width="14.7109375" style="2" bestFit="1" customWidth="1"/>
    <col min="7" max="7" width="10" style="2" bestFit="1" customWidth="1"/>
    <col min="8" max="8" width="5.140625" style="2" bestFit="1" customWidth="1"/>
    <col min="9" max="9" width="5" style="2" customWidth="1"/>
    <col min="10" max="10" width="8.85546875" style="2" bestFit="1" customWidth="1"/>
    <col min="11" max="16384" width="9.140625" style="2"/>
  </cols>
  <sheetData>
    <row r="1" spans="1:1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">
      <c r="A2" s="3" t="s">
        <v>10</v>
      </c>
      <c r="B2" s="3">
        <v>9593</v>
      </c>
      <c r="C2" s="3" t="s">
        <v>11</v>
      </c>
      <c r="D2" s="3" t="s">
        <v>21</v>
      </c>
      <c r="E2" s="3">
        <v>59</v>
      </c>
      <c r="F2" s="3">
        <v>50</v>
      </c>
      <c r="G2" s="3" t="s">
        <v>12</v>
      </c>
      <c r="H2" s="3" t="s">
        <v>13</v>
      </c>
      <c r="I2" s="3">
        <v>0</v>
      </c>
      <c r="J2" s="3" t="s">
        <v>14</v>
      </c>
    </row>
    <row r="3" spans="1:10" x14ac:dyDescent="0.2">
      <c r="A3" s="3" t="s">
        <v>15</v>
      </c>
      <c r="B3" s="3">
        <v>6400</v>
      </c>
      <c r="C3" s="3" t="s">
        <v>16</v>
      </c>
      <c r="D3" s="3" t="s">
        <v>22</v>
      </c>
      <c r="E3" s="3">
        <v>53</v>
      </c>
      <c r="F3" s="3">
        <v>99</v>
      </c>
      <c r="G3" s="3" t="s">
        <v>17</v>
      </c>
      <c r="H3" s="3">
        <v>3</v>
      </c>
      <c r="I3" s="3">
        <v>0</v>
      </c>
      <c r="J3" s="3">
        <v>9</v>
      </c>
    </row>
    <row r="4" spans="1:10" x14ac:dyDescent="0.2">
      <c r="A4" s="3" t="s">
        <v>18</v>
      </c>
      <c r="B4" s="4">
        <v>6795</v>
      </c>
      <c r="C4" s="3" t="s">
        <v>16</v>
      </c>
      <c r="D4" s="5" t="s">
        <v>19</v>
      </c>
      <c r="E4" s="3">
        <v>48</v>
      </c>
      <c r="F4" s="3">
        <v>98</v>
      </c>
      <c r="G4" s="3" t="s">
        <v>20</v>
      </c>
      <c r="H4" s="3">
        <v>3</v>
      </c>
      <c r="I4" s="3">
        <v>0</v>
      </c>
      <c r="J4" s="3">
        <v>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3502-25BB-4134-A88F-71B10AB33D83}">
  <dimension ref="A1:C124"/>
  <sheetViews>
    <sheetView workbookViewId="0">
      <selection activeCell="A124" sqref="A124:C124"/>
    </sheetView>
  </sheetViews>
  <sheetFormatPr defaultRowHeight="12.75" x14ac:dyDescent="0.2"/>
  <cols>
    <col min="1" max="1" width="8" style="73" bestFit="1" customWidth="1"/>
    <col min="2" max="2" width="19.42578125" style="9" bestFit="1" customWidth="1"/>
    <col min="3" max="3" width="78.85546875" style="9" bestFit="1" customWidth="1"/>
    <col min="4" max="16384" width="9.140625" style="9"/>
  </cols>
  <sheetData>
    <row r="1" spans="1:3" s="7" customFormat="1" x14ac:dyDescent="0.2">
      <c r="A1" s="71" t="s">
        <v>23</v>
      </c>
      <c r="B1" s="6" t="s">
        <v>24</v>
      </c>
      <c r="C1" s="6" t="s">
        <v>25</v>
      </c>
    </row>
    <row r="2" spans="1:3" x14ac:dyDescent="0.2">
      <c r="A2" s="8">
        <v>5</v>
      </c>
      <c r="B2" s="8" t="s">
        <v>26</v>
      </c>
      <c r="C2" s="8" t="s">
        <v>27</v>
      </c>
    </row>
    <row r="3" spans="1:3" x14ac:dyDescent="0.2">
      <c r="A3" s="8">
        <v>6</v>
      </c>
      <c r="B3" s="8" t="s">
        <v>28</v>
      </c>
      <c r="C3" s="8" t="s">
        <v>29</v>
      </c>
    </row>
    <row r="4" spans="1:3" x14ac:dyDescent="0.2">
      <c r="A4" s="8">
        <v>7</v>
      </c>
      <c r="B4" s="8" t="s">
        <v>30</v>
      </c>
      <c r="C4" s="8" t="s">
        <v>31</v>
      </c>
    </row>
    <row r="5" spans="1:3" x14ac:dyDescent="0.2">
      <c r="A5" s="8">
        <v>8</v>
      </c>
      <c r="B5" s="8" t="s">
        <v>32</v>
      </c>
      <c r="C5" s="8" t="s">
        <v>33</v>
      </c>
    </row>
    <row r="6" spans="1:3" x14ac:dyDescent="0.2">
      <c r="A6" s="8">
        <v>9</v>
      </c>
      <c r="B6" s="8" t="s">
        <v>34</v>
      </c>
      <c r="C6" s="8" t="s">
        <v>35</v>
      </c>
    </row>
    <row r="7" spans="1:3" x14ac:dyDescent="0.2">
      <c r="A7" s="8">
        <v>10</v>
      </c>
      <c r="B7" s="8" t="s">
        <v>36</v>
      </c>
      <c r="C7" s="8" t="s">
        <v>37</v>
      </c>
    </row>
    <row r="8" spans="1:3" x14ac:dyDescent="0.2">
      <c r="A8" s="8">
        <v>15</v>
      </c>
      <c r="B8" s="8" t="s">
        <v>38</v>
      </c>
      <c r="C8" s="8" t="s">
        <v>39</v>
      </c>
    </row>
    <row r="9" spans="1:3" x14ac:dyDescent="0.2">
      <c r="A9" s="8">
        <v>26</v>
      </c>
      <c r="B9" s="8" t="s">
        <v>40</v>
      </c>
      <c r="C9" s="8" t="s">
        <v>41</v>
      </c>
    </row>
    <row r="10" spans="1:3" x14ac:dyDescent="0.2">
      <c r="A10" s="8">
        <v>27</v>
      </c>
      <c r="B10" s="8" t="s">
        <v>42</v>
      </c>
      <c r="C10" s="8" t="s">
        <v>43</v>
      </c>
    </row>
    <row r="11" spans="1:3" x14ac:dyDescent="0.2">
      <c r="A11" s="8">
        <v>28</v>
      </c>
      <c r="B11" s="8" t="s">
        <v>44</v>
      </c>
      <c r="C11" s="8" t="s">
        <v>45</v>
      </c>
    </row>
    <row r="12" spans="1:3" x14ac:dyDescent="0.2">
      <c r="A12" s="8">
        <v>29</v>
      </c>
      <c r="B12" s="8" t="s">
        <v>46</v>
      </c>
      <c r="C12" s="8" t="s">
        <v>47</v>
      </c>
    </row>
    <row r="13" spans="1:3" x14ac:dyDescent="0.2">
      <c r="A13" s="8">
        <v>30</v>
      </c>
      <c r="B13" s="8" t="s">
        <v>48</v>
      </c>
      <c r="C13" s="8" t="s">
        <v>49</v>
      </c>
    </row>
    <row r="14" spans="1:3" x14ac:dyDescent="0.2">
      <c r="A14" s="8">
        <v>31</v>
      </c>
      <c r="B14" s="8" t="s">
        <v>50</v>
      </c>
      <c r="C14" s="8" t="s">
        <v>51</v>
      </c>
    </row>
    <row r="15" spans="1:3" x14ac:dyDescent="0.2">
      <c r="A15" s="8">
        <v>32</v>
      </c>
      <c r="B15" s="8" t="s">
        <v>52</v>
      </c>
      <c r="C15" s="8" t="s">
        <v>53</v>
      </c>
    </row>
    <row r="16" spans="1:3" x14ac:dyDescent="0.2">
      <c r="A16" s="8">
        <v>33</v>
      </c>
      <c r="B16" s="8" t="s">
        <v>54</v>
      </c>
      <c r="C16" s="8" t="s">
        <v>55</v>
      </c>
    </row>
    <row r="17" spans="1:3" x14ac:dyDescent="0.2">
      <c r="A17" s="8">
        <v>39</v>
      </c>
      <c r="B17" s="8" t="s">
        <v>56</v>
      </c>
      <c r="C17" s="8" t="s">
        <v>57</v>
      </c>
    </row>
    <row r="18" spans="1:3" x14ac:dyDescent="0.2">
      <c r="A18" s="8">
        <v>40</v>
      </c>
      <c r="B18" s="8" t="s">
        <v>58</v>
      </c>
      <c r="C18" s="8" t="s">
        <v>59</v>
      </c>
    </row>
    <row r="19" spans="1:3" x14ac:dyDescent="0.2">
      <c r="A19" s="8">
        <v>41</v>
      </c>
      <c r="B19" s="8" t="s">
        <v>60</v>
      </c>
      <c r="C19" s="8" t="s">
        <v>61</v>
      </c>
    </row>
    <row r="20" spans="1:3" x14ac:dyDescent="0.2">
      <c r="A20" s="8">
        <v>42</v>
      </c>
      <c r="B20" s="8" t="s">
        <v>62</v>
      </c>
      <c r="C20" s="8" t="s">
        <v>63</v>
      </c>
    </row>
    <row r="21" spans="1:3" x14ac:dyDescent="0.2">
      <c r="A21" s="8">
        <v>43</v>
      </c>
      <c r="B21" s="8" t="s">
        <v>64</v>
      </c>
      <c r="C21" s="8" t="s">
        <v>65</v>
      </c>
    </row>
    <row r="22" spans="1:3" x14ac:dyDescent="0.2">
      <c r="A22" s="8">
        <v>44</v>
      </c>
      <c r="B22" s="8" t="s">
        <v>66</v>
      </c>
      <c r="C22" s="8" t="s">
        <v>67</v>
      </c>
    </row>
    <row r="23" spans="1:3" x14ac:dyDescent="0.2">
      <c r="A23" s="8">
        <v>47</v>
      </c>
      <c r="B23" s="8" t="s">
        <v>68</v>
      </c>
      <c r="C23" s="8" t="s">
        <v>69</v>
      </c>
    </row>
    <row r="24" spans="1:3" x14ac:dyDescent="0.2">
      <c r="A24" s="8">
        <v>48</v>
      </c>
      <c r="B24" s="8" t="s">
        <v>70</v>
      </c>
      <c r="C24" s="8" t="s">
        <v>71</v>
      </c>
    </row>
    <row r="25" spans="1:3" x14ac:dyDescent="0.2">
      <c r="A25" s="11">
        <v>50</v>
      </c>
      <c r="B25" s="8" t="s">
        <v>72</v>
      </c>
      <c r="C25" s="8" t="s">
        <v>73</v>
      </c>
    </row>
    <row r="26" spans="1:3" x14ac:dyDescent="0.2">
      <c r="A26" s="8">
        <v>51</v>
      </c>
      <c r="B26" s="8" t="s">
        <v>74</v>
      </c>
      <c r="C26" s="8" t="s">
        <v>75</v>
      </c>
    </row>
    <row r="27" spans="1:3" x14ac:dyDescent="0.2">
      <c r="A27" s="8">
        <v>52</v>
      </c>
      <c r="B27" s="8" t="s">
        <v>76</v>
      </c>
      <c r="C27" s="8" t="s">
        <v>77</v>
      </c>
    </row>
    <row r="28" spans="1:3" x14ac:dyDescent="0.2">
      <c r="A28" s="8">
        <v>53</v>
      </c>
      <c r="B28" s="8" t="s">
        <v>78</v>
      </c>
      <c r="C28" s="8" t="s">
        <v>79</v>
      </c>
    </row>
    <row r="29" spans="1:3" x14ac:dyDescent="0.2">
      <c r="A29" s="8">
        <v>54</v>
      </c>
      <c r="B29" s="8" t="s">
        <v>80</v>
      </c>
      <c r="C29" s="8" t="s">
        <v>81</v>
      </c>
    </row>
    <row r="30" spans="1:3" x14ac:dyDescent="0.2">
      <c r="A30" s="8">
        <v>55</v>
      </c>
      <c r="B30" s="8" t="s">
        <v>82</v>
      </c>
      <c r="C30" s="8" t="s">
        <v>83</v>
      </c>
    </row>
    <row r="31" spans="1:3" x14ac:dyDescent="0.2">
      <c r="A31" s="8">
        <v>56</v>
      </c>
      <c r="B31" s="8" t="s">
        <v>84</v>
      </c>
      <c r="C31" s="8" t="s">
        <v>85</v>
      </c>
    </row>
    <row r="32" spans="1:3" x14ac:dyDescent="0.2">
      <c r="A32" s="8">
        <v>57</v>
      </c>
      <c r="B32" s="8" t="s">
        <v>86</v>
      </c>
      <c r="C32" s="8" t="s">
        <v>87</v>
      </c>
    </row>
    <row r="33" spans="1:3" x14ac:dyDescent="0.2">
      <c r="A33" s="8">
        <v>58</v>
      </c>
      <c r="B33" s="8" t="s">
        <v>88</v>
      </c>
      <c r="C33" s="8" t="s">
        <v>89</v>
      </c>
    </row>
    <row r="34" spans="1:3" x14ac:dyDescent="0.2">
      <c r="A34" s="8">
        <v>59</v>
      </c>
      <c r="B34" s="8" t="s">
        <v>90</v>
      </c>
      <c r="C34" s="8" t="s">
        <v>91</v>
      </c>
    </row>
    <row r="35" spans="1:3" x14ac:dyDescent="0.2">
      <c r="A35" s="8">
        <v>60</v>
      </c>
      <c r="B35" s="8" t="s">
        <v>92</v>
      </c>
      <c r="C35" s="8" t="s">
        <v>93</v>
      </c>
    </row>
    <row r="36" spans="1:3" x14ac:dyDescent="0.2">
      <c r="A36" s="8">
        <v>61</v>
      </c>
      <c r="B36" s="8" t="s">
        <v>94</v>
      </c>
      <c r="C36" s="8" t="s">
        <v>95</v>
      </c>
    </row>
    <row r="37" spans="1:3" x14ac:dyDescent="0.2">
      <c r="A37" s="8">
        <v>62</v>
      </c>
      <c r="B37" s="8" t="s">
        <v>96</v>
      </c>
      <c r="C37" s="8" t="s">
        <v>97</v>
      </c>
    </row>
    <row r="38" spans="1:3" x14ac:dyDescent="0.2">
      <c r="A38" s="8">
        <v>69</v>
      </c>
      <c r="B38" s="8" t="s">
        <v>98</v>
      </c>
      <c r="C38" s="8" t="s">
        <v>99</v>
      </c>
    </row>
    <row r="39" spans="1:3" x14ac:dyDescent="0.2">
      <c r="A39" s="8">
        <v>70</v>
      </c>
      <c r="B39" s="8" t="s">
        <v>100</v>
      </c>
      <c r="C39" s="8" t="s">
        <v>101</v>
      </c>
    </row>
    <row r="40" spans="1:3" x14ac:dyDescent="0.2">
      <c r="A40" s="8">
        <v>71</v>
      </c>
      <c r="B40" s="8" t="s">
        <v>102</v>
      </c>
      <c r="C40" s="8" t="s">
        <v>103</v>
      </c>
    </row>
    <row r="41" spans="1:3" x14ac:dyDescent="0.2">
      <c r="A41" s="8">
        <v>72</v>
      </c>
      <c r="B41" s="8" t="s">
        <v>104</v>
      </c>
      <c r="C41" s="8" t="s">
        <v>105</v>
      </c>
    </row>
    <row r="42" spans="1:3" x14ac:dyDescent="0.2">
      <c r="A42" s="8">
        <v>73</v>
      </c>
      <c r="B42" s="8" t="s">
        <v>106</v>
      </c>
      <c r="C42" s="8" t="s">
        <v>107</v>
      </c>
    </row>
    <row r="43" spans="1:3" x14ac:dyDescent="0.2">
      <c r="A43" s="8">
        <v>74</v>
      </c>
      <c r="B43" s="8" t="s">
        <v>108</v>
      </c>
      <c r="C43" s="8" t="s">
        <v>109</v>
      </c>
    </row>
    <row r="44" spans="1:3" x14ac:dyDescent="0.2">
      <c r="A44" s="8">
        <v>75</v>
      </c>
      <c r="B44" s="8" t="s">
        <v>110</v>
      </c>
      <c r="C44" s="8" t="s">
        <v>111</v>
      </c>
    </row>
    <row r="45" spans="1:3" x14ac:dyDescent="0.2">
      <c r="A45" s="8">
        <v>76</v>
      </c>
      <c r="B45" s="8" t="s">
        <v>112</v>
      </c>
      <c r="C45" s="8" t="s">
        <v>113</v>
      </c>
    </row>
    <row r="46" spans="1:3" x14ac:dyDescent="0.2">
      <c r="A46" s="8">
        <v>77</v>
      </c>
      <c r="B46" s="8" t="s">
        <v>114</v>
      </c>
      <c r="C46" s="8" t="s">
        <v>115</v>
      </c>
    </row>
    <row r="47" spans="1:3" x14ac:dyDescent="0.2">
      <c r="A47" s="8">
        <v>78</v>
      </c>
      <c r="B47" s="8" t="s">
        <v>116</v>
      </c>
      <c r="C47" s="8" t="s">
        <v>117</v>
      </c>
    </row>
    <row r="48" spans="1:3" x14ac:dyDescent="0.2">
      <c r="A48" s="8">
        <v>85</v>
      </c>
      <c r="B48" s="8" t="s">
        <v>118</v>
      </c>
      <c r="C48" s="8" t="s">
        <v>119</v>
      </c>
    </row>
    <row r="49" spans="1:3" x14ac:dyDescent="0.2">
      <c r="A49" s="8">
        <v>86</v>
      </c>
      <c r="B49" s="8" t="s">
        <v>120</v>
      </c>
      <c r="C49" s="8" t="s">
        <v>121</v>
      </c>
    </row>
    <row r="50" spans="1:3" x14ac:dyDescent="0.2">
      <c r="A50" s="8">
        <v>87</v>
      </c>
      <c r="B50" s="8" t="s">
        <v>122</v>
      </c>
      <c r="C50" s="8" t="s">
        <v>123</v>
      </c>
    </row>
    <row r="51" spans="1:3" x14ac:dyDescent="0.2">
      <c r="A51" s="8">
        <v>88</v>
      </c>
      <c r="B51" s="8" t="s">
        <v>124</v>
      </c>
      <c r="C51" s="8" t="s">
        <v>125</v>
      </c>
    </row>
    <row r="52" spans="1:3" x14ac:dyDescent="0.2">
      <c r="A52" s="8">
        <v>89</v>
      </c>
      <c r="B52" s="8" t="s">
        <v>126</v>
      </c>
      <c r="C52" s="8" t="s">
        <v>127</v>
      </c>
    </row>
    <row r="53" spans="1:3" x14ac:dyDescent="0.2">
      <c r="A53" s="8">
        <v>90</v>
      </c>
      <c r="B53" s="8" t="s">
        <v>128</v>
      </c>
      <c r="C53" s="8" t="s">
        <v>129</v>
      </c>
    </row>
    <row r="54" spans="1:3" x14ac:dyDescent="0.2">
      <c r="A54" s="8">
        <v>91</v>
      </c>
      <c r="B54" s="8" t="s">
        <v>130</v>
      </c>
      <c r="C54" s="8" t="s">
        <v>131</v>
      </c>
    </row>
    <row r="55" spans="1:3" x14ac:dyDescent="0.2">
      <c r="A55" s="8">
        <v>92</v>
      </c>
      <c r="B55" s="10" t="s">
        <v>132</v>
      </c>
      <c r="C55" s="8" t="s">
        <v>133</v>
      </c>
    </row>
    <row r="56" spans="1:3" x14ac:dyDescent="0.2">
      <c r="A56" s="8">
        <v>93</v>
      </c>
      <c r="B56" s="8" t="s">
        <v>134</v>
      </c>
      <c r="C56" s="8" t="s">
        <v>135</v>
      </c>
    </row>
    <row r="57" spans="1:3" x14ac:dyDescent="0.2">
      <c r="A57" s="8">
        <v>95</v>
      </c>
      <c r="B57" s="8" t="s">
        <v>136</v>
      </c>
      <c r="C57" s="8" t="s">
        <v>137</v>
      </c>
    </row>
    <row r="58" spans="1:3" x14ac:dyDescent="0.2">
      <c r="A58" s="8">
        <v>96</v>
      </c>
      <c r="B58" s="8" t="s">
        <v>138</v>
      </c>
      <c r="C58" s="8" t="s">
        <v>139</v>
      </c>
    </row>
    <row r="59" spans="1:3" x14ac:dyDescent="0.2">
      <c r="A59" s="8">
        <v>97</v>
      </c>
      <c r="B59" s="11" t="s">
        <v>140</v>
      </c>
      <c r="C59" s="11" t="s">
        <v>141</v>
      </c>
    </row>
    <row r="60" spans="1:3" x14ac:dyDescent="0.2">
      <c r="A60" s="8">
        <v>98</v>
      </c>
      <c r="B60" s="11" t="s">
        <v>142</v>
      </c>
      <c r="C60" s="11" t="s">
        <v>143</v>
      </c>
    </row>
    <row r="61" spans="1:3" x14ac:dyDescent="0.2">
      <c r="A61" s="11">
        <v>99</v>
      </c>
      <c r="B61" s="8" t="s">
        <v>144</v>
      </c>
      <c r="C61" s="8" t="s">
        <v>145</v>
      </c>
    </row>
    <row r="62" spans="1:3" x14ac:dyDescent="0.2">
      <c r="A62" s="11">
        <v>100</v>
      </c>
      <c r="B62" s="8" t="s">
        <v>146</v>
      </c>
      <c r="C62" s="8" t="s">
        <v>147</v>
      </c>
    </row>
    <row r="63" spans="1:3" x14ac:dyDescent="0.2">
      <c r="A63" s="8">
        <v>101</v>
      </c>
      <c r="B63" s="8" t="s">
        <v>148</v>
      </c>
      <c r="C63" s="8" t="s">
        <v>149</v>
      </c>
    </row>
    <row r="64" spans="1:3" x14ac:dyDescent="0.2">
      <c r="A64" s="8">
        <v>102</v>
      </c>
      <c r="B64" s="8" t="s">
        <v>150</v>
      </c>
      <c r="C64" s="8" t="s">
        <v>151</v>
      </c>
    </row>
    <row r="65" spans="1:3" x14ac:dyDescent="0.2">
      <c r="A65" s="8">
        <v>105</v>
      </c>
      <c r="B65" s="8" t="s">
        <v>152</v>
      </c>
      <c r="C65" s="8" t="s">
        <v>153</v>
      </c>
    </row>
    <row r="66" spans="1:3" x14ac:dyDescent="0.2">
      <c r="A66" s="8">
        <v>106</v>
      </c>
      <c r="B66" s="8" t="s">
        <v>154</v>
      </c>
      <c r="C66" s="8" t="s">
        <v>155</v>
      </c>
    </row>
    <row r="67" spans="1:3" x14ac:dyDescent="0.2">
      <c r="A67" s="8">
        <v>109</v>
      </c>
      <c r="B67" s="8" t="s">
        <v>156</v>
      </c>
      <c r="C67" s="8" t="s">
        <v>157</v>
      </c>
    </row>
    <row r="68" spans="1:3" x14ac:dyDescent="0.2">
      <c r="A68" s="8">
        <v>110</v>
      </c>
      <c r="B68" s="8" t="s">
        <v>158</v>
      </c>
      <c r="C68" s="8" t="s">
        <v>159</v>
      </c>
    </row>
    <row r="69" spans="1:3" x14ac:dyDescent="0.2">
      <c r="A69" s="8">
        <v>112</v>
      </c>
      <c r="B69" s="8" t="s">
        <v>160</v>
      </c>
      <c r="C69" s="8" t="s">
        <v>161</v>
      </c>
    </row>
    <row r="70" spans="1:3" x14ac:dyDescent="0.2">
      <c r="A70" s="8">
        <v>116</v>
      </c>
      <c r="B70" s="8" t="s">
        <v>162</v>
      </c>
      <c r="C70" s="8" t="s">
        <v>163</v>
      </c>
    </row>
    <row r="71" spans="1:3" x14ac:dyDescent="0.2">
      <c r="A71" s="8">
        <v>117</v>
      </c>
      <c r="B71" s="8" t="s">
        <v>164</v>
      </c>
      <c r="C71" s="8" t="s">
        <v>165</v>
      </c>
    </row>
    <row r="72" spans="1:3" x14ac:dyDescent="0.2">
      <c r="A72" s="8">
        <v>118</v>
      </c>
      <c r="B72" s="8" t="s">
        <v>166</v>
      </c>
      <c r="C72" s="8" t="s">
        <v>167</v>
      </c>
    </row>
    <row r="73" spans="1:3" x14ac:dyDescent="0.2">
      <c r="A73" s="8">
        <v>119</v>
      </c>
      <c r="B73" s="8" t="s">
        <v>168</v>
      </c>
      <c r="C73" s="8" t="s">
        <v>169</v>
      </c>
    </row>
    <row r="74" spans="1:3" x14ac:dyDescent="0.2">
      <c r="A74" s="8">
        <v>122</v>
      </c>
      <c r="B74" s="8" t="s">
        <v>170</v>
      </c>
      <c r="C74" s="8" t="s">
        <v>171</v>
      </c>
    </row>
    <row r="75" spans="1:3" x14ac:dyDescent="0.2">
      <c r="A75" s="8">
        <v>123</v>
      </c>
      <c r="B75" s="8" t="s">
        <v>172</v>
      </c>
      <c r="C75" s="8" t="s">
        <v>173</v>
      </c>
    </row>
    <row r="76" spans="1:3" x14ac:dyDescent="0.2">
      <c r="A76" s="8">
        <v>128</v>
      </c>
      <c r="B76" s="8" t="s">
        <v>174</v>
      </c>
      <c r="C76" s="8" t="s">
        <v>175</v>
      </c>
    </row>
    <row r="77" spans="1:3" x14ac:dyDescent="0.2">
      <c r="A77" s="8">
        <v>129</v>
      </c>
      <c r="B77" s="8" t="s">
        <v>176</v>
      </c>
      <c r="C77" s="8" t="s">
        <v>177</v>
      </c>
    </row>
    <row r="78" spans="1:3" x14ac:dyDescent="0.2">
      <c r="A78" s="8">
        <v>160</v>
      </c>
      <c r="B78" s="10" t="s">
        <v>178</v>
      </c>
      <c r="C78" s="10" t="s">
        <v>179</v>
      </c>
    </row>
    <row r="79" spans="1:3" x14ac:dyDescent="0.2">
      <c r="A79" s="8">
        <v>161</v>
      </c>
      <c r="B79" s="10" t="s">
        <v>180</v>
      </c>
      <c r="C79" s="10" t="s">
        <v>181</v>
      </c>
    </row>
    <row r="80" spans="1:3" x14ac:dyDescent="0.2">
      <c r="A80" s="8">
        <v>162</v>
      </c>
      <c r="B80" s="10" t="s">
        <v>182</v>
      </c>
      <c r="C80" s="10" t="s">
        <v>183</v>
      </c>
    </row>
    <row r="81" spans="1:3" x14ac:dyDescent="0.2">
      <c r="A81" s="8">
        <v>212</v>
      </c>
      <c r="B81" s="10" t="s">
        <v>184</v>
      </c>
      <c r="C81" s="10" t="s">
        <v>185</v>
      </c>
    </row>
    <row r="82" spans="1:3" x14ac:dyDescent="0.2">
      <c r="A82" s="8">
        <v>213</v>
      </c>
      <c r="B82" s="10" t="s">
        <v>186</v>
      </c>
      <c r="C82" s="10" t="s">
        <v>187</v>
      </c>
    </row>
    <row r="83" spans="1:3" x14ac:dyDescent="0.2">
      <c r="A83" s="8">
        <v>214</v>
      </c>
      <c r="B83" s="10" t="s">
        <v>188</v>
      </c>
      <c r="C83" s="10" t="s">
        <v>189</v>
      </c>
    </row>
    <row r="84" spans="1:3" x14ac:dyDescent="0.2">
      <c r="A84" s="8">
        <v>215</v>
      </c>
      <c r="B84" s="10" t="s">
        <v>190</v>
      </c>
      <c r="C84" s="10" t="s">
        <v>191</v>
      </c>
    </row>
    <row r="85" spans="1:3" x14ac:dyDescent="0.2">
      <c r="A85" s="8">
        <v>216</v>
      </c>
      <c r="B85" s="10" t="s">
        <v>192</v>
      </c>
      <c r="C85" s="10" t="s">
        <v>193</v>
      </c>
    </row>
    <row r="86" spans="1:3" x14ac:dyDescent="0.2">
      <c r="A86" s="8">
        <v>217</v>
      </c>
      <c r="B86" s="10" t="s">
        <v>194</v>
      </c>
      <c r="C86" s="10" t="s">
        <v>195</v>
      </c>
    </row>
    <row r="87" spans="1:3" x14ac:dyDescent="0.2">
      <c r="A87" s="8">
        <v>218</v>
      </c>
      <c r="B87" s="10" t="s">
        <v>196</v>
      </c>
      <c r="C87" s="10" t="s">
        <v>197</v>
      </c>
    </row>
    <row r="88" spans="1:3" x14ac:dyDescent="0.2">
      <c r="A88" s="8">
        <v>219</v>
      </c>
      <c r="B88" s="10" t="s">
        <v>198</v>
      </c>
      <c r="C88" s="10" t="s">
        <v>199</v>
      </c>
    </row>
    <row r="89" spans="1:3" x14ac:dyDescent="0.2">
      <c r="A89" s="8">
        <v>220</v>
      </c>
      <c r="B89" s="10" t="s">
        <v>200</v>
      </c>
      <c r="C89" s="10" t="s">
        <v>201</v>
      </c>
    </row>
    <row r="90" spans="1:3" x14ac:dyDescent="0.2">
      <c r="A90" s="8">
        <v>221</v>
      </c>
      <c r="B90" s="10" t="s">
        <v>202</v>
      </c>
      <c r="C90" s="10" t="s">
        <v>203</v>
      </c>
    </row>
    <row r="91" spans="1:3" x14ac:dyDescent="0.2">
      <c r="A91" s="8">
        <v>222</v>
      </c>
      <c r="B91" s="10" t="s">
        <v>204</v>
      </c>
      <c r="C91" s="10" t="s">
        <v>205</v>
      </c>
    </row>
    <row r="92" spans="1:3" x14ac:dyDescent="0.2">
      <c r="A92" s="8">
        <v>223</v>
      </c>
      <c r="B92" s="10" t="s">
        <v>206</v>
      </c>
      <c r="C92" s="10" t="s">
        <v>207</v>
      </c>
    </row>
    <row r="93" spans="1:3" x14ac:dyDescent="0.2">
      <c r="A93" s="8">
        <v>224</v>
      </c>
      <c r="B93" s="10" t="s">
        <v>208</v>
      </c>
      <c r="C93" s="10" t="s">
        <v>209</v>
      </c>
    </row>
    <row r="94" spans="1:3" x14ac:dyDescent="0.2">
      <c r="A94" s="8">
        <v>225</v>
      </c>
      <c r="B94" s="10" t="s">
        <v>210</v>
      </c>
      <c r="C94" s="10" t="s">
        <v>211</v>
      </c>
    </row>
    <row r="95" spans="1:3" x14ac:dyDescent="0.2">
      <c r="A95" s="8">
        <v>226</v>
      </c>
      <c r="B95" s="10" t="s">
        <v>212</v>
      </c>
      <c r="C95" s="10" t="s">
        <v>213</v>
      </c>
    </row>
    <row r="96" spans="1:3" x14ac:dyDescent="0.2">
      <c r="A96" s="8">
        <v>227</v>
      </c>
      <c r="B96" s="10" t="s">
        <v>214</v>
      </c>
      <c r="C96" s="10" t="s">
        <v>215</v>
      </c>
    </row>
    <row r="97" spans="1:3" x14ac:dyDescent="0.2">
      <c r="A97" s="8">
        <v>228</v>
      </c>
      <c r="B97" s="8" t="s">
        <v>216</v>
      </c>
      <c r="C97" s="10" t="s">
        <v>217</v>
      </c>
    </row>
    <row r="98" spans="1:3" x14ac:dyDescent="0.2">
      <c r="A98" s="8">
        <v>229</v>
      </c>
      <c r="B98" s="8" t="s">
        <v>218</v>
      </c>
      <c r="C98" s="10" t="s">
        <v>219</v>
      </c>
    </row>
    <row r="99" spans="1:3" x14ac:dyDescent="0.2">
      <c r="A99" s="8">
        <v>230</v>
      </c>
      <c r="B99" s="8" t="s">
        <v>220</v>
      </c>
      <c r="C99" s="8" t="s">
        <v>221</v>
      </c>
    </row>
    <row r="100" spans="1:3" x14ac:dyDescent="0.2">
      <c r="A100" s="8">
        <v>231</v>
      </c>
      <c r="B100" s="8" t="s">
        <v>222</v>
      </c>
      <c r="C100" s="8" t="s">
        <v>223</v>
      </c>
    </row>
    <row r="101" spans="1:3" x14ac:dyDescent="0.2">
      <c r="A101" s="8">
        <v>245</v>
      </c>
      <c r="B101" s="10" t="s">
        <v>224</v>
      </c>
      <c r="C101" s="10" t="s">
        <v>225</v>
      </c>
    </row>
    <row r="102" spans="1:3" x14ac:dyDescent="0.2">
      <c r="A102" s="8">
        <v>246</v>
      </c>
      <c r="B102" s="10" t="s">
        <v>226</v>
      </c>
      <c r="C102" s="10" t="s">
        <v>227</v>
      </c>
    </row>
    <row r="103" spans="1:3" x14ac:dyDescent="0.2">
      <c r="A103" s="8">
        <v>270</v>
      </c>
      <c r="B103" s="10" t="s">
        <v>228</v>
      </c>
      <c r="C103" s="10" t="s">
        <v>229</v>
      </c>
    </row>
    <row r="104" spans="1:3" x14ac:dyDescent="0.2">
      <c r="A104" s="10">
        <v>271</v>
      </c>
      <c r="B104" s="10" t="s">
        <v>230</v>
      </c>
      <c r="C104" s="10" t="s">
        <v>231</v>
      </c>
    </row>
    <row r="105" spans="1:3" x14ac:dyDescent="0.2">
      <c r="A105" s="10">
        <v>272</v>
      </c>
      <c r="B105" s="10" t="s">
        <v>232</v>
      </c>
      <c r="C105" s="10" t="s">
        <v>233</v>
      </c>
    </row>
    <row r="106" spans="1:3" x14ac:dyDescent="0.2">
      <c r="A106" s="10">
        <v>273</v>
      </c>
      <c r="B106" s="10" t="s">
        <v>234</v>
      </c>
      <c r="C106" s="10" t="s">
        <v>235</v>
      </c>
    </row>
    <row r="107" spans="1:3" x14ac:dyDescent="0.2">
      <c r="A107" s="10">
        <v>274</v>
      </c>
      <c r="B107" s="10" t="s">
        <v>236</v>
      </c>
      <c r="C107" s="10" t="s">
        <v>237</v>
      </c>
    </row>
    <row r="108" spans="1:3" x14ac:dyDescent="0.2">
      <c r="A108" s="10">
        <v>275</v>
      </c>
      <c r="B108" s="10" t="s">
        <v>238</v>
      </c>
      <c r="C108" s="10" t="s">
        <v>239</v>
      </c>
    </row>
    <row r="109" spans="1:3" x14ac:dyDescent="0.2">
      <c r="A109" s="72">
        <v>340</v>
      </c>
      <c r="B109" s="70" t="s">
        <v>321</v>
      </c>
      <c r="C109" s="70" t="s">
        <v>322</v>
      </c>
    </row>
    <row r="110" spans="1:3" x14ac:dyDescent="0.2">
      <c r="A110" s="72">
        <v>341</v>
      </c>
      <c r="B110" s="70" t="s">
        <v>323</v>
      </c>
      <c r="C110" s="70" t="s">
        <v>324</v>
      </c>
    </row>
    <row r="111" spans="1:3" x14ac:dyDescent="0.2">
      <c r="A111" s="72">
        <v>342</v>
      </c>
      <c r="B111" s="70" t="s">
        <v>325</v>
      </c>
      <c r="C111" s="70" t="s">
        <v>326</v>
      </c>
    </row>
    <row r="112" spans="1:3" x14ac:dyDescent="0.2">
      <c r="A112" s="72">
        <v>343</v>
      </c>
      <c r="B112" s="70" t="s">
        <v>327</v>
      </c>
      <c r="C112" s="70" t="s">
        <v>328</v>
      </c>
    </row>
    <row r="113" spans="1:3" x14ac:dyDescent="0.2">
      <c r="A113" s="72">
        <v>344</v>
      </c>
      <c r="B113" s="70" t="s">
        <v>329</v>
      </c>
      <c r="C113" s="69" t="s">
        <v>330</v>
      </c>
    </row>
    <row r="114" spans="1:3" x14ac:dyDescent="0.2">
      <c r="A114" s="72">
        <v>345</v>
      </c>
      <c r="B114" s="70" t="s">
        <v>331</v>
      </c>
      <c r="C114" s="69" t="s">
        <v>332</v>
      </c>
    </row>
    <row r="115" spans="1:3" x14ac:dyDescent="0.2">
      <c r="A115" s="73">
        <v>396</v>
      </c>
      <c r="B115" s="9" t="s">
        <v>333</v>
      </c>
      <c r="C115" s="9" t="s">
        <v>334</v>
      </c>
    </row>
    <row r="116" spans="1:3" x14ac:dyDescent="0.2">
      <c r="A116" s="73">
        <v>397</v>
      </c>
      <c r="B116" s="9" t="s">
        <v>335</v>
      </c>
      <c r="C116" s="9" t="s">
        <v>336</v>
      </c>
    </row>
    <row r="117" spans="1:3" x14ac:dyDescent="0.2">
      <c r="A117" s="73">
        <v>447</v>
      </c>
      <c r="B117" s="9" t="s">
        <v>337</v>
      </c>
      <c r="C117" s="9" t="s">
        <v>338</v>
      </c>
    </row>
    <row r="118" spans="1:3" x14ac:dyDescent="0.2">
      <c r="A118" s="73">
        <v>448</v>
      </c>
      <c r="B118" s="9" t="s">
        <v>339</v>
      </c>
      <c r="C118" s="9" t="s">
        <v>340</v>
      </c>
    </row>
    <row r="119" spans="1:3" x14ac:dyDescent="0.2">
      <c r="A119" s="73">
        <v>450</v>
      </c>
      <c r="B119" s="9" t="s">
        <v>341</v>
      </c>
      <c r="C119" s="9" t="s">
        <v>342</v>
      </c>
    </row>
    <row r="120" spans="1:3" x14ac:dyDescent="0.2">
      <c r="A120" s="73">
        <v>451</v>
      </c>
      <c r="B120" s="9" t="s">
        <v>343</v>
      </c>
      <c r="C120" s="9" t="s">
        <v>344</v>
      </c>
    </row>
    <row r="121" spans="1:3" x14ac:dyDescent="0.2">
      <c r="A121" s="73">
        <v>522</v>
      </c>
      <c r="B121" s="9" t="s">
        <v>345</v>
      </c>
      <c r="C121" s="9" t="s">
        <v>346</v>
      </c>
    </row>
    <row r="122" spans="1:3" x14ac:dyDescent="0.2">
      <c r="A122" s="73">
        <v>523</v>
      </c>
      <c r="B122" s="9" t="s">
        <v>347</v>
      </c>
      <c r="C122" s="9" t="s">
        <v>348</v>
      </c>
    </row>
    <row r="123" spans="1:3" x14ac:dyDescent="0.2">
      <c r="A123" s="73">
        <v>524</v>
      </c>
      <c r="B123" s="9" t="s">
        <v>349</v>
      </c>
      <c r="C123" s="9" t="s">
        <v>350</v>
      </c>
    </row>
    <row r="124" spans="1:3" x14ac:dyDescent="0.2">
      <c r="A124" s="84" t="s">
        <v>353</v>
      </c>
      <c r="B124" s="9" t="s">
        <v>354</v>
      </c>
      <c r="C124" s="9" t="s">
        <v>355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9ED2A-36AC-4C5E-8256-03A438EF7A29}">
  <dimension ref="A1:E13"/>
  <sheetViews>
    <sheetView workbookViewId="0">
      <selection activeCell="B10" sqref="B10"/>
    </sheetView>
  </sheetViews>
  <sheetFormatPr defaultRowHeight="15" x14ac:dyDescent="0.25"/>
  <cols>
    <col min="1" max="1" width="24.85546875" bestFit="1" customWidth="1"/>
    <col min="2" max="2" width="11.140625" bestFit="1" customWidth="1"/>
    <col min="3" max="3" width="18" style="13" bestFit="1" customWidth="1"/>
    <col min="4" max="4" width="10" bestFit="1" customWidth="1"/>
    <col min="5" max="5" width="34.85546875" bestFit="1" customWidth="1"/>
  </cols>
  <sheetData>
    <row r="1" spans="1:5" x14ac:dyDescent="0.25">
      <c r="A1" s="6" t="s">
        <v>240</v>
      </c>
      <c r="B1" s="6" t="s">
        <v>241</v>
      </c>
      <c r="C1" s="6" t="s">
        <v>270</v>
      </c>
      <c r="D1" s="6" t="s">
        <v>242</v>
      </c>
      <c r="E1" s="6" t="s">
        <v>243</v>
      </c>
    </row>
    <row r="2" spans="1:5" x14ac:dyDescent="0.25">
      <c r="A2" s="8" t="s">
        <v>244</v>
      </c>
      <c r="B2" s="8" t="s">
        <v>245</v>
      </c>
      <c r="C2" s="12" t="s">
        <v>246</v>
      </c>
      <c r="D2" s="8" t="s">
        <v>247</v>
      </c>
      <c r="E2" s="8" t="s">
        <v>287</v>
      </c>
    </row>
    <row r="3" spans="1:5" x14ac:dyDescent="0.25">
      <c r="A3" s="8" t="s">
        <v>248</v>
      </c>
      <c r="B3" s="8" t="s">
        <v>245</v>
      </c>
      <c r="C3" s="12" t="s">
        <v>246</v>
      </c>
      <c r="D3" s="8" t="s">
        <v>249</v>
      </c>
      <c r="E3" s="8" t="s">
        <v>250</v>
      </c>
    </row>
    <row r="4" spans="1:5" x14ac:dyDescent="0.25">
      <c r="A4" s="8" t="s">
        <v>251</v>
      </c>
      <c r="B4" s="8" t="s">
        <v>245</v>
      </c>
      <c r="C4" s="12" t="s">
        <v>252</v>
      </c>
      <c r="D4" s="8" t="s">
        <v>253</v>
      </c>
      <c r="E4" s="8" t="s">
        <v>250</v>
      </c>
    </row>
    <row r="5" spans="1:5" x14ac:dyDescent="0.25">
      <c r="A5" s="8" t="s">
        <v>254</v>
      </c>
      <c r="B5" s="8" t="s">
        <v>255</v>
      </c>
      <c r="C5" s="12" t="s">
        <v>246</v>
      </c>
      <c r="D5" s="8" t="s">
        <v>247</v>
      </c>
      <c r="E5" s="8" t="s">
        <v>250</v>
      </c>
    </row>
    <row r="6" spans="1:5" x14ac:dyDescent="0.25">
      <c r="A6" s="8" t="s">
        <v>256</v>
      </c>
      <c r="B6" s="8" t="s">
        <v>257</v>
      </c>
      <c r="C6" s="12" t="s">
        <v>246</v>
      </c>
      <c r="D6" s="8" t="s">
        <v>247</v>
      </c>
      <c r="E6" s="8" t="s">
        <v>258</v>
      </c>
    </row>
    <row r="7" spans="1:5" x14ac:dyDescent="0.25">
      <c r="A7" s="8" t="s">
        <v>259</v>
      </c>
      <c r="B7" s="8" t="s">
        <v>257</v>
      </c>
      <c r="C7" s="12" t="s">
        <v>246</v>
      </c>
      <c r="D7" s="8" t="s">
        <v>247</v>
      </c>
      <c r="E7" s="8"/>
    </row>
    <row r="8" spans="1:5" x14ac:dyDescent="0.25">
      <c r="A8" s="8" t="s">
        <v>260</v>
      </c>
      <c r="B8" s="8" t="s">
        <v>261</v>
      </c>
      <c r="C8" s="12" t="s">
        <v>246</v>
      </c>
      <c r="D8" s="8" t="s">
        <v>247</v>
      </c>
      <c r="E8" s="8" t="s">
        <v>262</v>
      </c>
    </row>
    <row r="9" spans="1:5" x14ac:dyDescent="0.25">
      <c r="A9" s="8" t="s">
        <v>263</v>
      </c>
      <c r="B9" s="8" t="s">
        <v>257</v>
      </c>
      <c r="C9" s="12" t="s">
        <v>246</v>
      </c>
      <c r="D9" s="8" t="s">
        <v>249</v>
      </c>
      <c r="E9" s="8" t="s">
        <v>264</v>
      </c>
    </row>
    <row r="10" spans="1:5" x14ac:dyDescent="0.25">
      <c r="A10" s="8" t="s">
        <v>265</v>
      </c>
      <c r="B10" s="8" t="s">
        <v>257</v>
      </c>
      <c r="C10" s="12" t="s">
        <v>246</v>
      </c>
      <c r="D10" s="8" t="s">
        <v>249</v>
      </c>
      <c r="E10" s="8"/>
    </row>
    <row r="11" spans="1:5" x14ac:dyDescent="0.25">
      <c r="A11" s="8" t="s">
        <v>266</v>
      </c>
      <c r="B11" s="8" t="s">
        <v>257</v>
      </c>
      <c r="C11" s="12" t="s">
        <v>246</v>
      </c>
      <c r="D11" s="8" t="s">
        <v>249</v>
      </c>
      <c r="E11" s="8"/>
    </row>
    <row r="12" spans="1:5" x14ac:dyDescent="0.25">
      <c r="A12" s="8" t="s">
        <v>267</v>
      </c>
      <c r="B12" s="8" t="s">
        <v>261</v>
      </c>
      <c r="C12" s="12" t="s">
        <v>246</v>
      </c>
      <c r="D12" s="8" t="s">
        <v>249</v>
      </c>
      <c r="E12" s="8" t="s">
        <v>262</v>
      </c>
    </row>
    <row r="13" spans="1:5" x14ac:dyDescent="0.25">
      <c r="A13" s="8" t="s">
        <v>268</v>
      </c>
      <c r="B13" s="8" t="s">
        <v>261</v>
      </c>
      <c r="C13" s="12" t="s">
        <v>246</v>
      </c>
      <c r="D13" s="8" t="s">
        <v>249</v>
      </c>
      <c r="E13" s="8" t="s">
        <v>269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BD8E7-EBA3-4003-9881-42369795ABA9}">
  <dimension ref="A1:F10"/>
  <sheetViews>
    <sheetView workbookViewId="0">
      <selection activeCell="B8" sqref="B8"/>
    </sheetView>
  </sheetViews>
  <sheetFormatPr defaultRowHeight="14.25" x14ac:dyDescent="0.2"/>
  <cols>
    <col min="1" max="1" width="14.28515625" style="2" customWidth="1"/>
    <col min="2" max="2" width="24.140625" style="2" bestFit="1" customWidth="1"/>
    <col min="3" max="3" width="7.85546875" style="2" customWidth="1"/>
    <col min="4" max="4" width="10.42578125" style="2" bestFit="1" customWidth="1"/>
    <col min="5" max="5" width="7.42578125" style="2" customWidth="1"/>
    <col min="6" max="6" width="22.28515625" style="2" bestFit="1" customWidth="1"/>
    <col min="7" max="16384" width="9.140625" style="2"/>
  </cols>
  <sheetData>
    <row r="1" spans="1:6" x14ac:dyDescent="0.2">
      <c r="A1" s="14" t="s">
        <v>271</v>
      </c>
      <c r="B1" s="14" t="s">
        <v>272</v>
      </c>
      <c r="C1" s="7" t="s">
        <v>273</v>
      </c>
      <c r="D1" s="7" t="s">
        <v>274</v>
      </c>
      <c r="E1" s="7" t="s">
        <v>275</v>
      </c>
      <c r="F1" s="7" t="s">
        <v>276</v>
      </c>
    </row>
    <row r="2" spans="1:6" x14ac:dyDescent="0.2">
      <c r="A2" s="15" t="s">
        <v>277</v>
      </c>
      <c r="B2" s="16" t="s">
        <v>308</v>
      </c>
      <c r="C2" s="17">
        <v>451</v>
      </c>
      <c r="D2" s="17">
        <v>588</v>
      </c>
      <c r="E2" s="17">
        <f>C2+D2</f>
        <v>1039</v>
      </c>
      <c r="F2" s="18">
        <f>D2/E2*100</f>
        <v>56.592877767083735</v>
      </c>
    </row>
    <row r="3" spans="1:6" x14ac:dyDescent="0.2">
      <c r="A3" s="19"/>
      <c r="B3" s="16" t="s">
        <v>310</v>
      </c>
      <c r="C3" s="17">
        <v>382</v>
      </c>
      <c r="D3" s="17">
        <v>427</v>
      </c>
      <c r="E3" s="17">
        <f t="shared" ref="E3:E10" si="0">C3+D3</f>
        <v>809</v>
      </c>
      <c r="F3" s="18">
        <f t="shared" ref="F3:F10" si="1">D3/E3*100</f>
        <v>52.781211372064277</v>
      </c>
    </row>
    <row r="4" spans="1:6" x14ac:dyDescent="0.2">
      <c r="A4" s="19"/>
      <c r="B4" s="16" t="s">
        <v>278</v>
      </c>
      <c r="C4" s="17">
        <f>C2+C3</f>
        <v>833</v>
      </c>
      <c r="D4" s="17">
        <f>D2+D3</f>
        <v>1015</v>
      </c>
      <c r="E4" s="17">
        <f t="shared" si="0"/>
        <v>1848</v>
      </c>
      <c r="F4" s="18">
        <f t="shared" si="1"/>
        <v>54.924242424242422</v>
      </c>
    </row>
    <row r="5" spans="1:6" x14ac:dyDescent="0.2">
      <c r="A5" s="15" t="s">
        <v>279</v>
      </c>
      <c r="B5" s="16" t="s">
        <v>308</v>
      </c>
      <c r="C5" s="17">
        <v>458</v>
      </c>
      <c r="D5" s="17">
        <v>456</v>
      </c>
      <c r="E5" s="17">
        <f t="shared" si="0"/>
        <v>914</v>
      </c>
      <c r="F5" s="18">
        <f t="shared" si="1"/>
        <v>49.890590809628009</v>
      </c>
    </row>
    <row r="6" spans="1:6" x14ac:dyDescent="0.2">
      <c r="A6" s="19"/>
      <c r="B6" s="16" t="s">
        <v>310</v>
      </c>
      <c r="C6" s="17">
        <v>515</v>
      </c>
      <c r="D6" s="17">
        <v>491</v>
      </c>
      <c r="E6" s="17">
        <f t="shared" si="0"/>
        <v>1006</v>
      </c>
      <c r="F6" s="18">
        <f t="shared" si="1"/>
        <v>48.807157057654074</v>
      </c>
    </row>
    <row r="7" spans="1:6" x14ac:dyDescent="0.2">
      <c r="A7" s="19"/>
      <c r="B7" s="16" t="s">
        <v>278</v>
      </c>
      <c r="C7" s="17">
        <f>C5+C6</f>
        <v>973</v>
      </c>
      <c r="D7" s="17">
        <f>D5+D6</f>
        <v>947</v>
      </c>
      <c r="E7" s="17">
        <f t="shared" si="0"/>
        <v>1920</v>
      </c>
      <c r="F7" s="18">
        <f t="shared" si="1"/>
        <v>49.322916666666664</v>
      </c>
    </row>
    <row r="8" spans="1:6" x14ac:dyDescent="0.2">
      <c r="A8" s="15" t="s">
        <v>280</v>
      </c>
      <c r="B8" s="16" t="s">
        <v>308</v>
      </c>
      <c r="C8" s="20">
        <v>268</v>
      </c>
      <c r="D8" s="20">
        <v>245</v>
      </c>
      <c r="E8" s="17">
        <f t="shared" si="0"/>
        <v>513</v>
      </c>
      <c r="F8" s="18">
        <f t="shared" si="1"/>
        <v>47.758284600389864</v>
      </c>
    </row>
    <row r="9" spans="1:6" x14ac:dyDescent="0.2">
      <c r="A9" s="21"/>
      <c r="B9" s="16" t="s">
        <v>310</v>
      </c>
      <c r="C9" s="20">
        <v>380</v>
      </c>
      <c r="D9" s="20">
        <v>340</v>
      </c>
      <c r="E9" s="17">
        <f t="shared" si="0"/>
        <v>720</v>
      </c>
      <c r="F9" s="18">
        <f t="shared" si="1"/>
        <v>47.222222222222221</v>
      </c>
    </row>
    <row r="10" spans="1:6" x14ac:dyDescent="0.2">
      <c r="A10" s="9"/>
      <c r="B10" s="16" t="s">
        <v>278</v>
      </c>
      <c r="C10" s="17">
        <f>C8+C9</f>
        <v>648</v>
      </c>
      <c r="D10" s="17">
        <f>D8+D9</f>
        <v>585</v>
      </c>
      <c r="E10" s="17">
        <f t="shared" si="0"/>
        <v>1233</v>
      </c>
      <c r="F10" s="18">
        <f t="shared" si="1"/>
        <v>47.445255474452551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C1791-0E59-47C0-AA40-AF71B7B90131}">
  <dimension ref="A1:X34"/>
  <sheetViews>
    <sheetView tabSelected="1" zoomScale="90" zoomScaleNormal="90" workbookViewId="0">
      <selection activeCell="U6" sqref="U6"/>
    </sheetView>
  </sheetViews>
  <sheetFormatPr defaultColWidth="8.85546875" defaultRowHeight="12.75" x14ac:dyDescent="0.25"/>
  <cols>
    <col min="1" max="1" width="12.5703125" style="35" customWidth="1"/>
    <col min="2" max="2" width="7.85546875" style="35" bestFit="1" customWidth="1"/>
    <col min="3" max="3" width="5.85546875" style="35" bestFit="1" customWidth="1"/>
    <col min="4" max="5" width="6.7109375" style="35" bestFit="1" customWidth="1"/>
    <col min="6" max="6" width="5.28515625" style="35" bestFit="1" customWidth="1"/>
    <col min="7" max="7" width="9.140625" style="35" bestFit="1" customWidth="1"/>
    <col min="8" max="8" width="7.140625" style="35" customWidth="1"/>
    <col min="9" max="9" width="14.85546875" style="35" bestFit="1" customWidth="1"/>
    <col min="10" max="10" width="7.85546875" style="35" bestFit="1" customWidth="1"/>
    <col min="11" max="11" width="6.28515625" style="35" bestFit="1" customWidth="1"/>
    <col min="12" max="12" width="8" style="35" bestFit="1" customWidth="1"/>
    <col min="13" max="14" width="7" style="35" customWidth="1"/>
    <col min="15" max="15" width="5" style="35" bestFit="1" customWidth="1"/>
    <col min="16" max="16" width="5.42578125" style="35" bestFit="1" customWidth="1"/>
    <col min="17" max="17" width="10.85546875" style="35" bestFit="1" customWidth="1"/>
    <col min="18" max="18" width="6.42578125" style="35" bestFit="1" customWidth="1"/>
    <col min="19" max="19" width="5.42578125" style="35" bestFit="1" customWidth="1"/>
    <col min="20" max="20" width="11.5703125" style="35" customWidth="1"/>
    <col min="21" max="21" width="6.42578125" style="35" bestFit="1" customWidth="1"/>
    <col min="22" max="22" width="5.42578125" style="35" bestFit="1" customWidth="1"/>
    <col min="23" max="24" width="10.7109375" style="35" customWidth="1"/>
    <col min="25" max="16384" width="8.85546875" style="35"/>
  </cols>
  <sheetData>
    <row r="1" spans="1:24" s="25" customFormat="1" ht="15" x14ac:dyDescent="0.25">
      <c r="A1" s="22"/>
      <c r="B1" s="23"/>
      <c r="C1" s="107" t="s">
        <v>288</v>
      </c>
      <c r="D1" s="108"/>
      <c r="E1" s="108"/>
      <c r="F1" s="109"/>
      <c r="G1" s="110" t="s">
        <v>289</v>
      </c>
      <c r="H1" s="111"/>
      <c r="I1" s="111"/>
      <c r="J1" s="22"/>
      <c r="K1" s="23"/>
      <c r="L1" s="23"/>
      <c r="M1" s="105" t="s">
        <v>290</v>
      </c>
      <c r="N1" s="106"/>
      <c r="O1" s="23"/>
      <c r="P1" s="24"/>
      <c r="Q1" s="110" t="s">
        <v>291</v>
      </c>
      <c r="R1" s="111"/>
      <c r="S1" s="111"/>
      <c r="T1" s="107" t="s">
        <v>292</v>
      </c>
      <c r="U1" s="108"/>
      <c r="V1" s="109"/>
      <c r="W1" s="105" t="s">
        <v>352</v>
      </c>
      <c r="X1" s="106"/>
    </row>
    <row r="2" spans="1:24" s="25" customFormat="1" ht="38.25" x14ac:dyDescent="0.25">
      <c r="A2" s="26" t="s">
        <v>271</v>
      </c>
      <c r="B2" s="56" t="s">
        <v>293</v>
      </c>
      <c r="C2" s="26" t="s">
        <v>294</v>
      </c>
      <c r="D2" s="27" t="s">
        <v>295</v>
      </c>
      <c r="E2" s="27" t="s">
        <v>296</v>
      </c>
      <c r="F2" s="28" t="s">
        <v>297</v>
      </c>
      <c r="G2" s="27" t="s">
        <v>298</v>
      </c>
      <c r="H2" s="27" t="s">
        <v>299</v>
      </c>
      <c r="I2" s="27" t="s">
        <v>281</v>
      </c>
      <c r="J2" s="26" t="s">
        <v>282</v>
      </c>
      <c r="K2" s="27" t="s">
        <v>300</v>
      </c>
      <c r="L2" s="27" t="s">
        <v>283</v>
      </c>
      <c r="M2" s="26" t="s">
        <v>301</v>
      </c>
      <c r="N2" s="28" t="s">
        <v>302</v>
      </c>
      <c r="O2" s="27" t="s">
        <v>284</v>
      </c>
      <c r="P2" s="29" t="s">
        <v>303</v>
      </c>
      <c r="Q2" s="27" t="s">
        <v>304</v>
      </c>
      <c r="R2" s="27" t="s">
        <v>313</v>
      </c>
      <c r="S2" s="27" t="s">
        <v>305</v>
      </c>
      <c r="T2" s="57" t="s">
        <v>306</v>
      </c>
      <c r="U2" s="27" t="s">
        <v>313</v>
      </c>
      <c r="V2" s="28" t="s">
        <v>305</v>
      </c>
      <c r="W2" s="26" t="s">
        <v>313</v>
      </c>
      <c r="X2" s="28" t="s">
        <v>305</v>
      </c>
    </row>
    <row r="3" spans="1:24" ht="15" x14ac:dyDescent="0.25">
      <c r="A3" s="31" t="s">
        <v>307</v>
      </c>
      <c r="B3" s="58">
        <v>1</v>
      </c>
      <c r="C3" s="59">
        <v>15</v>
      </c>
      <c r="D3" s="58">
        <v>9</v>
      </c>
      <c r="E3" s="58"/>
      <c r="F3" s="60"/>
      <c r="G3" s="58">
        <v>20</v>
      </c>
      <c r="H3" s="58">
        <v>20</v>
      </c>
      <c r="I3" s="58" t="s">
        <v>308</v>
      </c>
      <c r="J3" s="33">
        <f>SUM(L3:N3)</f>
        <v>265</v>
      </c>
      <c r="K3" s="34">
        <f>L3/J3*100</f>
        <v>44.528301886792455</v>
      </c>
      <c r="L3" s="35">
        <v>118</v>
      </c>
      <c r="M3" s="59">
        <v>143</v>
      </c>
      <c r="N3" s="60">
        <v>4</v>
      </c>
      <c r="O3" s="35">
        <f>M3+N3</f>
        <v>147</v>
      </c>
      <c r="P3" s="60">
        <f>O3/2</f>
        <v>73.5</v>
      </c>
      <c r="Q3" s="36">
        <f>M3/O3*100</f>
        <v>97.278911564625844</v>
      </c>
      <c r="R3" s="36"/>
      <c r="S3" s="36"/>
      <c r="T3" s="37">
        <f>(P3-N3)/P3*100</f>
        <v>94.557823129251702</v>
      </c>
      <c r="V3" s="38"/>
      <c r="W3" s="47"/>
      <c r="X3" s="55"/>
    </row>
    <row r="4" spans="1:24" x14ac:dyDescent="0.25">
      <c r="A4" s="39"/>
      <c r="B4" s="58">
        <v>2</v>
      </c>
      <c r="C4" s="59">
        <v>30</v>
      </c>
      <c r="D4" s="58">
        <v>30</v>
      </c>
      <c r="E4" s="58">
        <v>30</v>
      </c>
      <c r="F4" s="60">
        <v>30</v>
      </c>
      <c r="G4" s="58">
        <v>62</v>
      </c>
      <c r="H4" s="58">
        <v>61</v>
      </c>
      <c r="I4" s="58" t="s">
        <v>308</v>
      </c>
      <c r="J4" s="33">
        <f>SUM(L4:N4)</f>
        <v>757</v>
      </c>
      <c r="K4" s="34">
        <f t="shared" ref="K4:K18" si="0">L4/J4*100</f>
        <v>52.972258916776752</v>
      </c>
      <c r="L4" s="35">
        <v>401</v>
      </c>
      <c r="M4" s="59">
        <v>327</v>
      </c>
      <c r="N4" s="60">
        <v>29</v>
      </c>
      <c r="O4" s="35">
        <f>M4+N4</f>
        <v>356</v>
      </c>
      <c r="P4" s="60">
        <f t="shared" ref="P4:P34" si="1">O4/2</f>
        <v>178</v>
      </c>
      <c r="Q4" s="36">
        <f>M4/O4*100</f>
        <v>91.853932584269657</v>
      </c>
      <c r="R4" s="36"/>
      <c r="S4" s="36"/>
      <c r="T4" s="37">
        <f>(P4-N4)/P4*100</f>
        <v>83.707865168539328</v>
      </c>
      <c r="U4" s="36"/>
      <c r="V4" s="40"/>
      <c r="W4" s="33"/>
      <c r="X4" s="38"/>
    </row>
    <row r="5" spans="1:24" x14ac:dyDescent="0.25">
      <c r="A5" s="39"/>
      <c r="B5" s="58">
        <v>3</v>
      </c>
      <c r="C5" s="59">
        <v>60</v>
      </c>
      <c r="D5" s="58">
        <v>55</v>
      </c>
      <c r="E5" s="58">
        <v>60</v>
      </c>
      <c r="F5" s="60">
        <v>60</v>
      </c>
      <c r="G5" s="58">
        <v>90</v>
      </c>
      <c r="H5" s="58">
        <v>65</v>
      </c>
      <c r="I5" s="58" t="s">
        <v>308</v>
      </c>
      <c r="J5" s="33">
        <f t="shared" ref="J5:J33" si="2">SUM(L5:N5)</f>
        <v>1246</v>
      </c>
      <c r="K5" s="34">
        <f t="shared" si="0"/>
        <v>48.956661316211878</v>
      </c>
      <c r="L5" s="35">
        <v>610</v>
      </c>
      <c r="M5" s="59">
        <v>633</v>
      </c>
      <c r="N5" s="60">
        <v>3</v>
      </c>
      <c r="O5" s="35">
        <f t="shared" ref="O5:O33" si="3">M5+N5</f>
        <v>636</v>
      </c>
      <c r="P5" s="60">
        <f t="shared" si="1"/>
        <v>318</v>
      </c>
      <c r="Q5" s="36">
        <f>M5/O5*100</f>
        <v>99.528301886792448</v>
      </c>
      <c r="R5" s="36"/>
      <c r="S5" s="36"/>
      <c r="T5" s="37">
        <f>(P5-N5)/P5*100</f>
        <v>99.056603773584911</v>
      </c>
      <c r="U5" s="36"/>
      <c r="V5" s="40"/>
      <c r="W5" s="33"/>
      <c r="X5" s="38"/>
    </row>
    <row r="6" spans="1:24" s="25" customFormat="1" x14ac:dyDescent="0.25">
      <c r="A6" s="39"/>
      <c r="B6" s="56" t="s">
        <v>309</v>
      </c>
      <c r="C6" s="61"/>
      <c r="D6" s="56"/>
      <c r="E6" s="56"/>
      <c r="F6" s="62"/>
      <c r="G6" s="56"/>
      <c r="H6" s="56"/>
      <c r="I6" s="56" t="s">
        <v>308</v>
      </c>
      <c r="J6" s="30">
        <f>SUM(J3:J5)</f>
        <v>2268</v>
      </c>
      <c r="K6" s="41">
        <f t="shared" si="0"/>
        <v>49.779541446208114</v>
      </c>
      <c r="L6" s="42">
        <f>SUM(L3:L5)</f>
        <v>1129</v>
      </c>
      <c r="M6" s="30">
        <f>SUM(M3:M5)</f>
        <v>1103</v>
      </c>
      <c r="N6" s="29">
        <f>SUM(N3:N5)</f>
        <v>36</v>
      </c>
      <c r="O6" s="42">
        <f>SUM(O3:O5)</f>
        <v>1139</v>
      </c>
      <c r="P6" s="62">
        <f t="shared" si="1"/>
        <v>569.5</v>
      </c>
      <c r="Q6" s="43"/>
      <c r="R6" s="43">
        <f>AVERAGE(Q3:Q5)</f>
        <v>96.220382011895992</v>
      </c>
      <c r="S6" s="43">
        <f>STDEV(Q3:Q5)</f>
        <v>3.9451678872232927</v>
      </c>
      <c r="T6" s="44"/>
      <c r="U6" s="43">
        <f>AVERAGE(T3:T5)</f>
        <v>92.440764023791985</v>
      </c>
      <c r="V6" s="45">
        <f>STDEV(T3:T5)</f>
        <v>7.8903357744465845</v>
      </c>
      <c r="W6" s="79"/>
      <c r="X6" s="80"/>
    </row>
    <row r="7" spans="1:24" x14ac:dyDescent="0.25">
      <c r="A7" s="39"/>
      <c r="B7" s="58">
        <v>1</v>
      </c>
      <c r="C7" s="59">
        <v>15</v>
      </c>
      <c r="D7" s="58">
        <v>9</v>
      </c>
      <c r="E7" s="58"/>
      <c r="F7" s="60"/>
      <c r="G7" s="58">
        <v>20</v>
      </c>
      <c r="H7" s="58">
        <v>20</v>
      </c>
      <c r="I7" s="58" t="s">
        <v>310</v>
      </c>
      <c r="J7" s="33">
        <f t="shared" si="2"/>
        <v>294</v>
      </c>
      <c r="K7" s="34">
        <f t="shared" si="0"/>
        <v>53.741496598639458</v>
      </c>
      <c r="L7" s="35">
        <v>158</v>
      </c>
      <c r="M7" s="59">
        <v>136</v>
      </c>
      <c r="N7" s="60">
        <v>0</v>
      </c>
      <c r="O7" s="35">
        <f t="shared" si="3"/>
        <v>136</v>
      </c>
      <c r="P7" s="60">
        <f t="shared" si="1"/>
        <v>68</v>
      </c>
      <c r="Q7" s="36">
        <f>M7/O7*100</f>
        <v>100</v>
      </c>
      <c r="R7" s="36"/>
      <c r="S7" s="36"/>
      <c r="T7" s="37">
        <f>(P7-N7)/P7*100</f>
        <v>100</v>
      </c>
      <c r="V7" s="38"/>
      <c r="W7" s="33"/>
      <c r="X7" s="38"/>
    </row>
    <row r="8" spans="1:24" x14ac:dyDescent="0.25">
      <c r="A8" s="39"/>
      <c r="B8" s="58">
        <v>2</v>
      </c>
      <c r="C8" s="59">
        <v>30</v>
      </c>
      <c r="D8" s="58">
        <v>30</v>
      </c>
      <c r="E8" s="58">
        <v>30</v>
      </c>
      <c r="F8" s="60">
        <v>30</v>
      </c>
      <c r="G8" s="58">
        <v>60</v>
      </c>
      <c r="H8" s="58">
        <v>60</v>
      </c>
      <c r="I8" s="58" t="s">
        <v>310</v>
      </c>
      <c r="J8" s="33">
        <f t="shared" si="2"/>
        <v>642</v>
      </c>
      <c r="K8" s="34">
        <f t="shared" si="0"/>
        <v>47.507788161993773</v>
      </c>
      <c r="L8" s="35">
        <v>305</v>
      </c>
      <c r="M8" s="59">
        <v>337</v>
      </c>
      <c r="N8" s="60">
        <v>0</v>
      </c>
      <c r="O8" s="35">
        <f t="shared" si="3"/>
        <v>337</v>
      </c>
      <c r="P8" s="60">
        <f t="shared" si="1"/>
        <v>168.5</v>
      </c>
      <c r="Q8" s="36">
        <f>M8/O8*100</f>
        <v>100</v>
      </c>
      <c r="R8" s="36"/>
      <c r="S8" s="36"/>
      <c r="T8" s="37">
        <f>(P8-N8)/P8*100</f>
        <v>100</v>
      </c>
      <c r="U8" s="36"/>
      <c r="V8" s="40"/>
      <c r="W8" s="33"/>
      <c r="X8" s="38"/>
    </row>
    <row r="9" spans="1:24" x14ac:dyDescent="0.25">
      <c r="A9" s="39"/>
      <c r="B9" s="58">
        <v>3</v>
      </c>
      <c r="C9" s="59">
        <v>60</v>
      </c>
      <c r="D9" s="58">
        <v>55</v>
      </c>
      <c r="E9" s="58">
        <v>60</v>
      </c>
      <c r="F9" s="60">
        <v>60</v>
      </c>
      <c r="G9" s="58">
        <v>70</v>
      </c>
      <c r="H9" s="58">
        <v>90</v>
      </c>
      <c r="I9" s="58" t="s">
        <v>310</v>
      </c>
      <c r="J9" s="33">
        <f t="shared" si="2"/>
        <v>1216</v>
      </c>
      <c r="K9" s="34">
        <f t="shared" si="0"/>
        <v>48.601973684210527</v>
      </c>
      <c r="L9" s="35">
        <v>591</v>
      </c>
      <c r="M9" s="59">
        <v>620</v>
      </c>
      <c r="N9" s="60">
        <v>5</v>
      </c>
      <c r="O9" s="35">
        <f t="shared" si="3"/>
        <v>625</v>
      </c>
      <c r="P9" s="60">
        <f t="shared" si="1"/>
        <v>312.5</v>
      </c>
      <c r="Q9" s="36">
        <f>M9/O9*100</f>
        <v>99.2</v>
      </c>
      <c r="R9" s="36"/>
      <c r="S9" s="36"/>
      <c r="T9" s="37">
        <f>(P9-N9)/P9*100</f>
        <v>98.4</v>
      </c>
      <c r="U9" s="36"/>
      <c r="V9" s="40"/>
      <c r="W9" s="33"/>
      <c r="X9" s="38"/>
    </row>
    <row r="10" spans="1:24" s="25" customFormat="1" x14ac:dyDescent="0.25">
      <c r="A10" s="39"/>
      <c r="B10" s="56" t="s">
        <v>309</v>
      </c>
      <c r="C10" s="61"/>
      <c r="D10" s="56"/>
      <c r="E10" s="56"/>
      <c r="F10" s="62"/>
      <c r="G10" s="56"/>
      <c r="H10" s="56"/>
      <c r="I10" s="56" t="s">
        <v>310</v>
      </c>
      <c r="J10" s="30">
        <f>SUM(J7:J9)</f>
        <v>2152</v>
      </c>
      <c r="K10" s="41">
        <f t="shared" si="0"/>
        <v>48.977695167286242</v>
      </c>
      <c r="L10" s="42">
        <f>SUM(L7:L9)</f>
        <v>1054</v>
      </c>
      <c r="M10" s="30">
        <f>SUM(M7:M9)</f>
        <v>1093</v>
      </c>
      <c r="N10" s="29">
        <f>SUM(N7:N9)</f>
        <v>5</v>
      </c>
      <c r="O10" s="42">
        <f>SUM(O7:O9)</f>
        <v>1098</v>
      </c>
      <c r="P10" s="62">
        <f t="shared" si="1"/>
        <v>549</v>
      </c>
      <c r="Q10" s="43"/>
      <c r="R10" s="43">
        <f>AVERAGE(Q7:Q9)</f>
        <v>99.733333333333334</v>
      </c>
      <c r="S10" s="43">
        <f>STDEV(Q7:Q9)</f>
        <v>0.46188021535169899</v>
      </c>
      <c r="T10" s="44"/>
      <c r="U10" s="43">
        <f>AVERAGE(T7:T9)</f>
        <v>99.466666666666654</v>
      </c>
      <c r="V10" s="45">
        <f>STDEV(T7:T9)</f>
        <v>0.92376043070339797</v>
      </c>
      <c r="W10" s="82">
        <f>AVERAGE(T3:T9)</f>
        <v>95.953715345229327</v>
      </c>
      <c r="X10" s="83">
        <f>STDEV(T3:T9)</f>
        <v>6.3287664809885369</v>
      </c>
    </row>
    <row r="11" spans="1:24" ht="15" x14ac:dyDescent="0.25">
      <c r="A11" s="46" t="s">
        <v>311</v>
      </c>
      <c r="B11" s="63">
        <v>1</v>
      </c>
      <c r="C11" s="64">
        <v>23</v>
      </c>
      <c r="D11" s="63">
        <v>45</v>
      </c>
      <c r="E11" s="63">
        <v>41</v>
      </c>
      <c r="F11" s="65">
        <v>46</v>
      </c>
      <c r="G11" s="63">
        <v>78</v>
      </c>
      <c r="H11" s="63">
        <v>120</v>
      </c>
      <c r="I11" s="63" t="s">
        <v>308</v>
      </c>
      <c r="J11" s="47">
        <f t="shared" si="2"/>
        <v>317</v>
      </c>
      <c r="K11" s="48">
        <f t="shared" si="0"/>
        <v>39.747634069400632</v>
      </c>
      <c r="L11" s="66">
        <v>126</v>
      </c>
      <c r="M11" s="64">
        <v>182</v>
      </c>
      <c r="N11" s="65">
        <v>9</v>
      </c>
      <c r="O11" s="49">
        <f t="shared" si="3"/>
        <v>191</v>
      </c>
      <c r="P11" s="65">
        <f t="shared" si="1"/>
        <v>95.5</v>
      </c>
      <c r="Q11" s="50">
        <f>M11/O11*100</f>
        <v>95.287958115183244</v>
      </c>
      <c r="R11" s="50"/>
      <c r="S11" s="50"/>
      <c r="T11" s="51">
        <f>(P11-N11)/P11*100</f>
        <v>90.575916230366488</v>
      </c>
      <c r="U11" s="50"/>
      <c r="V11" s="52"/>
      <c r="W11" s="33"/>
      <c r="X11" s="40"/>
    </row>
    <row r="12" spans="1:24" x14ac:dyDescent="0.25">
      <c r="A12" s="39"/>
      <c r="B12" s="58">
        <v>2</v>
      </c>
      <c r="C12" s="59">
        <v>30</v>
      </c>
      <c r="D12" s="58">
        <v>30</v>
      </c>
      <c r="E12" s="58">
        <v>30</v>
      </c>
      <c r="F12" s="60">
        <v>30</v>
      </c>
      <c r="G12" s="58">
        <v>62</v>
      </c>
      <c r="H12" s="58">
        <v>60</v>
      </c>
      <c r="I12" s="58" t="s">
        <v>308</v>
      </c>
      <c r="J12" s="33">
        <f t="shared" si="2"/>
        <v>607</v>
      </c>
      <c r="K12" s="34">
        <f t="shared" si="0"/>
        <v>46.128500823723229</v>
      </c>
      <c r="L12" s="35">
        <v>280</v>
      </c>
      <c r="M12" s="33">
        <v>327</v>
      </c>
      <c r="N12" s="38">
        <v>0</v>
      </c>
      <c r="O12" s="35">
        <f t="shared" si="3"/>
        <v>327</v>
      </c>
      <c r="P12" s="60">
        <f t="shared" si="1"/>
        <v>163.5</v>
      </c>
      <c r="Q12" s="36">
        <f>M12/O12*100</f>
        <v>100</v>
      </c>
      <c r="R12" s="36"/>
      <c r="S12" s="36"/>
      <c r="T12" s="37">
        <f>(P12-N12)/P12*100</f>
        <v>100</v>
      </c>
      <c r="U12" s="36"/>
      <c r="V12" s="40"/>
      <c r="W12" s="33"/>
      <c r="X12" s="40"/>
    </row>
    <row r="13" spans="1:24" x14ac:dyDescent="0.25">
      <c r="A13" s="39"/>
      <c r="B13" s="58">
        <v>3</v>
      </c>
      <c r="C13" s="59">
        <v>60</v>
      </c>
      <c r="D13" s="58">
        <v>57</v>
      </c>
      <c r="E13" s="58">
        <v>60</v>
      </c>
      <c r="F13" s="60">
        <v>61</v>
      </c>
      <c r="G13" s="58">
        <v>75</v>
      </c>
      <c r="H13" s="58">
        <v>65</v>
      </c>
      <c r="I13" s="58" t="s">
        <v>308</v>
      </c>
      <c r="J13" s="33">
        <f t="shared" si="2"/>
        <v>882</v>
      </c>
      <c r="K13" s="34">
        <f t="shared" si="0"/>
        <v>43.083900226757372</v>
      </c>
      <c r="L13" s="35">
        <v>380</v>
      </c>
      <c r="M13" s="59">
        <v>502</v>
      </c>
      <c r="N13" s="60">
        <v>0</v>
      </c>
      <c r="O13" s="35">
        <f t="shared" si="3"/>
        <v>502</v>
      </c>
      <c r="P13" s="60">
        <f t="shared" si="1"/>
        <v>251</v>
      </c>
      <c r="Q13" s="36">
        <f>M13/O13*100</f>
        <v>100</v>
      </c>
      <c r="R13" s="36"/>
      <c r="S13" s="36"/>
      <c r="T13" s="37">
        <f>(P13-N13)/P13*100</f>
        <v>100</v>
      </c>
      <c r="U13" s="36"/>
      <c r="V13" s="40"/>
      <c r="W13" s="33"/>
      <c r="X13" s="40"/>
    </row>
    <row r="14" spans="1:24" s="25" customFormat="1" x14ac:dyDescent="0.25">
      <c r="A14" s="39"/>
      <c r="B14" s="56" t="s">
        <v>309</v>
      </c>
      <c r="C14" s="61"/>
      <c r="D14" s="56"/>
      <c r="E14" s="56"/>
      <c r="F14" s="62"/>
      <c r="G14" s="56"/>
      <c r="H14" s="56"/>
      <c r="I14" s="56" t="s">
        <v>308</v>
      </c>
      <c r="J14" s="30">
        <f>SUM(J11:J13)</f>
        <v>1806</v>
      </c>
      <c r="K14" s="41">
        <f t="shared" si="0"/>
        <v>43.521594684385384</v>
      </c>
      <c r="L14" s="42">
        <f>SUM(L11:L13)</f>
        <v>786</v>
      </c>
      <c r="M14" s="30">
        <f>SUM(M11:M13)</f>
        <v>1011</v>
      </c>
      <c r="N14" s="29">
        <f>SUM(N11:N13)</f>
        <v>9</v>
      </c>
      <c r="O14" s="42">
        <f>SUM(O11:O13)</f>
        <v>1020</v>
      </c>
      <c r="P14" s="62">
        <f t="shared" si="1"/>
        <v>510</v>
      </c>
      <c r="Q14" s="43"/>
      <c r="R14" s="43">
        <f>AVERAGE(Q11:Q13)</f>
        <v>98.429319371727743</v>
      </c>
      <c r="S14" s="43">
        <f>STDEV(Q11:Q13)</f>
        <v>2.7204986506317459</v>
      </c>
      <c r="T14" s="44"/>
      <c r="U14" s="43">
        <f>AVERAGE(T11:T13)</f>
        <v>96.858638743455501</v>
      </c>
      <c r="V14" s="45">
        <f>STDEV(T11:T13)</f>
        <v>5.4409973012634909</v>
      </c>
      <c r="W14" s="79"/>
      <c r="X14" s="80"/>
    </row>
    <row r="15" spans="1:24" x14ac:dyDescent="0.25">
      <c r="A15" s="39"/>
      <c r="B15" s="58">
        <v>1</v>
      </c>
      <c r="C15" s="59">
        <v>23</v>
      </c>
      <c r="D15" s="58">
        <v>45</v>
      </c>
      <c r="E15" s="58">
        <v>41</v>
      </c>
      <c r="F15" s="60">
        <v>46</v>
      </c>
      <c r="G15" s="58">
        <v>68</v>
      </c>
      <c r="H15" s="58">
        <v>120</v>
      </c>
      <c r="I15" s="58" t="s">
        <v>310</v>
      </c>
      <c r="J15" s="33">
        <f t="shared" si="2"/>
        <v>778</v>
      </c>
      <c r="K15" s="34">
        <f t="shared" si="0"/>
        <v>50.642673521850902</v>
      </c>
      <c r="L15" s="35">
        <v>394</v>
      </c>
      <c r="M15" s="59">
        <v>384</v>
      </c>
      <c r="N15" s="60">
        <v>0</v>
      </c>
      <c r="O15" s="35">
        <f t="shared" si="3"/>
        <v>384</v>
      </c>
      <c r="P15" s="60">
        <f t="shared" si="1"/>
        <v>192</v>
      </c>
      <c r="Q15" s="36">
        <f>M15/O15*100</f>
        <v>100</v>
      </c>
      <c r="R15" s="36"/>
      <c r="S15" s="36"/>
      <c r="T15" s="37">
        <f>(P15-N15)/P15*100</f>
        <v>100</v>
      </c>
      <c r="U15" s="36"/>
      <c r="V15" s="40"/>
      <c r="W15" s="33"/>
      <c r="X15" s="40"/>
    </row>
    <row r="16" spans="1:24" x14ac:dyDescent="0.25">
      <c r="A16" s="39"/>
      <c r="B16" s="58">
        <v>2</v>
      </c>
      <c r="C16" s="59">
        <v>30</v>
      </c>
      <c r="D16" s="58">
        <v>30</v>
      </c>
      <c r="E16" s="58">
        <v>30</v>
      </c>
      <c r="F16" s="60">
        <v>30</v>
      </c>
      <c r="G16" s="58">
        <v>60</v>
      </c>
      <c r="H16" s="58">
        <v>60</v>
      </c>
      <c r="I16" s="58" t="s">
        <v>310</v>
      </c>
      <c r="J16" s="33">
        <f t="shared" si="2"/>
        <v>430</v>
      </c>
      <c r="K16" s="34">
        <f t="shared" si="0"/>
        <v>51.395348837209298</v>
      </c>
      <c r="L16" s="35">
        <v>221</v>
      </c>
      <c r="M16" s="59">
        <v>209</v>
      </c>
      <c r="N16" s="60">
        <v>0</v>
      </c>
      <c r="O16" s="35">
        <f t="shared" si="3"/>
        <v>209</v>
      </c>
      <c r="P16" s="60">
        <f t="shared" si="1"/>
        <v>104.5</v>
      </c>
      <c r="Q16" s="36">
        <f>M16/O16*100</f>
        <v>100</v>
      </c>
      <c r="R16" s="36"/>
      <c r="S16" s="36"/>
      <c r="T16" s="37">
        <f>(P16-N16)/P16*100</f>
        <v>100</v>
      </c>
      <c r="U16" s="36"/>
      <c r="V16" s="40"/>
      <c r="W16" s="33"/>
      <c r="X16" s="40"/>
    </row>
    <row r="17" spans="1:24" x14ac:dyDescent="0.25">
      <c r="A17" s="39"/>
      <c r="B17" s="58">
        <v>3</v>
      </c>
      <c r="C17" s="59">
        <v>60</v>
      </c>
      <c r="D17" s="58">
        <v>57</v>
      </c>
      <c r="E17" s="58">
        <v>60</v>
      </c>
      <c r="F17" s="60">
        <v>61</v>
      </c>
      <c r="G17" s="58">
        <v>70</v>
      </c>
      <c r="H17" s="58">
        <v>90</v>
      </c>
      <c r="I17" s="58" t="s">
        <v>310</v>
      </c>
      <c r="J17" s="33">
        <f t="shared" si="2"/>
        <v>768</v>
      </c>
      <c r="K17" s="34">
        <f t="shared" si="0"/>
        <v>52.213541666666664</v>
      </c>
      <c r="L17" s="67">
        <v>401</v>
      </c>
      <c r="M17" s="59">
        <v>367</v>
      </c>
      <c r="N17" s="60">
        <v>0</v>
      </c>
      <c r="O17" s="35">
        <f t="shared" si="3"/>
        <v>367</v>
      </c>
      <c r="P17" s="60">
        <f t="shared" si="1"/>
        <v>183.5</v>
      </c>
      <c r="Q17" s="36">
        <f>M17/O17*100</f>
        <v>100</v>
      </c>
      <c r="R17" s="36"/>
      <c r="S17" s="36"/>
      <c r="T17" s="37">
        <f>(P17-N17)/P17*100</f>
        <v>100</v>
      </c>
      <c r="U17" s="36"/>
      <c r="V17" s="40"/>
      <c r="W17" s="33"/>
      <c r="X17" s="40"/>
    </row>
    <row r="18" spans="1:24" s="25" customFormat="1" x14ac:dyDescent="0.25">
      <c r="A18" s="53"/>
      <c r="B18" s="56" t="s">
        <v>309</v>
      </c>
      <c r="C18" s="61"/>
      <c r="D18" s="56"/>
      <c r="E18" s="56"/>
      <c r="F18" s="62"/>
      <c r="G18" s="56"/>
      <c r="H18" s="56"/>
      <c r="I18" s="56" t="s">
        <v>310</v>
      </c>
      <c r="J18" s="30">
        <f>SUM(J15:J17)</f>
        <v>1976</v>
      </c>
      <c r="K18" s="41">
        <f t="shared" si="0"/>
        <v>51.417004048582996</v>
      </c>
      <c r="L18" s="42">
        <f>SUM(L15:L17)</f>
        <v>1016</v>
      </c>
      <c r="M18" s="30">
        <f>SUM(M15:M17)</f>
        <v>960</v>
      </c>
      <c r="N18" s="29">
        <f>SUM(N15:N17)</f>
        <v>0</v>
      </c>
      <c r="O18" s="42">
        <f>SUM(O15:O17)</f>
        <v>960</v>
      </c>
      <c r="P18" s="62">
        <f t="shared" si="1"/>
        <v>480</v>
      </c>
      <c r="Q18" s="43"/>
      <c r="R18" s="43">
        <f>AVERAGE(Q15:Q17)</f>
        <v>100</v>
      </c>
      <c r="S18" s="43">
        <f>STDEV(Q15:Q17)</f>
        <v>0</v>
      </c>
      <c r="T18" s="44"/>
      <c r="U18" s="43">
        <f>AVERAGE(T15:T17)</f>
        <v>100</v>
      </c>
      <c r="V18" s="45">
        <f>STDEV(T15:T17)</f>
        <v>0</v>
      </c>
      <c r="W18" s="81">
        <f>AVERAGE(T11:T17)</f>
        <v>98.429319371727743</v>
      </c>
      <c r="X18" s="80">
        <f>STDEV(T11:T17)</f>
        <v>3.8473660881411189</v>
      </c>
    </row>
    <row r="19" spans="1:24" ht="15" x14ac:dyDescent="0.25">
      <c r="A19" s="31" t="s">
        <v>312</v>
      </c>
      <c r="B19" s="58">
        <v>1</v>
      </c>
      <c r="C19" s="33">
        <v>30</v>
      </c>
      <c r="D19" s="35">
        <v>30</v>
      </c>
      <c r="E19" s="35">
        <v>30</v>
      </c>
      <c r="F19" s="38">
        <v>30</v>
      </c>
      <c r="G19" s="58">
        <v>90</v>
      </c>
      <c r="H19" s="58">
        <v>65</v>
      </c>
      <c r="I19" s="58" t="s">
        <v>308</v>
      </c>
      <c r="J19" s="33">
        <f t="shared" si="2"/>
        <v>417</v>
      </c>
      <c r="K19" s="35" t="s">
        <v>285</v>
      </c>
      <c r="L19" s="35" t="s">
        <v>285</v>
      </c>
      <c r="M19" s="59">
        <v>407</v>
      </c>
      <c r="N19" s="60">
        <v>10</v>
      </c>
      <c r="O19" s="35">
        <f t="shared" si="3"/>
        <v>417</v>
      </c>
      <c r="P19" s="60">
        <f t="shared" si="1"/>
        <v>208.5</v>
      </c>
      <c r="Q19" s="36">
        <f>M19/O19*100</f>
        <v>97.601918465227826</v>
      </c>
      <c r="R19" s="36"/>
      <c r="S19" s="36"/>
      <c r="T19" s="37">
        <f>(P19-N19)/P19*100</f>
        <v>95.203836930455637</v>
      </c>
      <c r="U19" s="36"/>
      <c r="V19" s="40"/>
      <c r="W19" s="47"/>
      <c r="X19" s="52"/>
    </row>
    <row r="20" spans="1:24" x14ac:dyDescent="0.25">
      <c r="A20" s="39"/>
      <c r="B20" s="58">
        <v>2</v>
      </c>
      <c r="C20" s="59">
        <v>35</v>
      </c>
      <c r="D20" s="58">
        <v>38</v>
      </c>
      <c r="E20" s="35">
        <v>36</v>
      </c>
      <c r="F20" s="38">
        <v>36</v>
      </c>
      <c r="G20" s="58">
        <v>44</v>
      </c>
      <c r="H20" s="58">
        <v>64</v>
      </c>
      <c r="I20" s="58" t="s">
        <v>308</v>
      </c>
      <c r="J20" s="33">
        <f t="shared" si="2"/>
        <v>1328</v>
      </c>
      <c r="K20" s="35" t="s">
        <v>285</v>
      </c>
      <c r="L20" s="35" t="s">
        <v>285</v>
      </c>
      <c r="M20" s="33">
        <v>1173</v>
      </c>
      <c r="N20" s="38">
        <v>155</v>
      </c>
      <c r="O20" s="35">
        <f t="shared" si="3"/>
        <v>1328</v>
      </c>
      <c r="P20" s="60">
        <f t="shared" si="1"/>
        <v>664</v>
      </c>
      <c r="Q20" s="36">
        <f>M20/O20*100</f>
        <v>88.328313253012041</v>
      </c>
      <c r="R20" s="36"/>
      <c r="S20" s="36"/>
      <c r="T20" s="37">
        <f>(P20-N20)/P20*100</f>
        <v>76.656626506024097</v>
      </c>
      <c r="U20" s="36"/>
      <c r="V20" s="40"/>
      <c r="W20" s="33"/>
      <c r="X20" s="40"/>
    </row>
    <row r="21" spans="1:24" x14ac:dyDescent="0.25">
      <c r="A21" s="39"/>
      <c r="B21" s="58">
        <v>3</v>
      </c>
      <c r="C21" s="59">
        <v>60</v>
      </c>
      <c r="D21" s="58">
        <v>56</v>
      </c>
      <c r="E21" s="58">
        <v>60</v>
      </c>
      <c r="F21" s="60">
        <v>69</v>
      </c>
      <c r="G21" s="58">
        <v>84</v>
      </c>
      <c r="H21" s="58">
        <v>92</v>
      </c>
      <c r="I21" s="58" t="s">
        <v>308</v>
      </c>
      <c r="J21" s="33">
        <f t="shared" si="2"/>
        <v>413</v>
      </c>
      <c r="K21" s="35" t="s">
        <v>285</v>
      </c>
      <c r="L21" s="35" t="s">
        <v>285</v>
      </c>
      <c r="M21" s="59">
        <v>378</v>
      </c>
      <c r="N21" s="60">
        <v>35</v>
      </c>
      <c r="O21" s="35">
        <f t="shared" si="3"/>
        <v>413</v>
      </c>
      <c r="P21" s="60">
        <f t="shared" si="1"/>
        <v>206.5</v>
      </c>
      <c r="Q21" s="36">
        <f>M21/O21*100</f>
        <v>91.525423728813564</v>
      </c>
      <c r="R21" s="36"/>
      <c r="S21" s="36"/>
      <c r="T21" s="37">
        <f>(P21-N21)/P21*100</f>
        <v>83.050847457627114</v>
      </c>
      <c r="U21" s="36"/>
      <c r="V21" s="40"/>
      <c r="W21" s="33"/>
      <c r="X21" s="40"/>
    </row>
    <row r="22" spans="1:24" s="25" customFormat="1" x14ac:dyDescent="0.25">
      <c r="A22" s="39"/>
      <c r="B22" s="56" t="s">
        <v>309</v>
      </c>
      <c r="C22" s="61"/>
      <c r="D22" s="56"/>
      <c r="E22" s="56"/>
      <c r="F22" s="62"/>
      <c r="G22" s="56"/>
      <c r="H22" s="56"/>
      <c r="I22" s="56" t="s">
        <v>308</v>
      </c>
      <c r="J22" s="30">
        <f>SUM(J19:J21)</f>
        <v>2158</v>
      </c>
      <c r="K22" s="54" t="s">
        <v>285</v>
      </c>
      <c r="L22" s="54" t="s">
        <v>285</v>
      </c>
      <c r="M22" s="30">
        <f>SUM(M19:M21)</f>
        <v>1958</v>
      </c>
      <c r="N22" s="29">
        <f>SUM(N19:N21)</f>
        <v>200</v>
      </c>
      <c r="O22" s="42">
        <f>SUM(O19:O21)</f>
        <v>2158</v>
      </c>
      <c r="P22" s="62">
        <f t="shared" si="1"/>
        <v>1079</v>
      </c>
      <c r="Q22" s="43"/>
      <c r="R22" s="43">
        <f>AVERAGE(Q19:Q21)</f>
        <v>92.485218482351158</v>
      </c>
      <c r="S22" s="43">
        <f>STDEV(Q19:Q21)</f>
        <v>4.7107157507853987</v>
      </c>
      <c r="T22" s="44"/>
      <c r="U22" s="43">
        <f>AVERAGE(T19:T21)</f>
        <v>84.970436964702287</v>
      </c>
      <c r="V22" s="45">
        <f>STDEV(T19:T21)</f>
        <v>9.421431501570785</v>
      </c>
      <c r="W22" s="79"/>
      <c r="X22" s="80"/>
    </row>
    <row r="23" spans="1:24" x14ac:dyDescent="0.25">
      <c r="A23" s="39"/>
      <c r="B23" s="58">
        <v>1</v>
      </c>
      <c r="C23" s="59"/>
      <c r="D23" s="58"/>
      <c r="E23" s="58">
        <v>9</v>
      </c>
      <c r="F23" s="60">
        <v>15</v>
      </c>
      <c r="G23" s="58">
        <v>14</v>
      </c>
      <c r="H23" s="58">
        <v>20</v>
      </c>
      <c r="I23" s="58" t="s">
        <v>310</v>
      </c>
      <c r="J23" s="33">
        <f>SUM(L23:N23)</f>
        <v>931</v>
      </c>
      <c r="K23" s="35" t="s">
        <v>285</v>
      </c>
      <c r="L23" s="35" t="s">
        <v>285</v>
      </c>
      <c r="M23" s="59">
        <v>864</v>
      </c>
      <c r="N23" s="60">
        <v>67</v>
      </c>
      <c r="O23" s="35">
        <f>M23+N23</f>
        <v>931</v>
      </c>
      <c r="P23" s="60">
        <f t="shared" si="1"/>
        <v>465.5</v>
      </c>
      <c r="Q23" s="36">
        <f>M23/O23*100</f>
        <v>92.803437164339414</v>
      </c>
      <c r="R23" s="36"/>
      <c r="S23" s="36"/>
      <c r="T23" s="37">
        <f>(P23-N23)/P23*100</f>
        <v>85.606874328678842</v>
      </c>
      <c r="U23" s="36"/>
      <c r="V23" s="40"/>
      <c r="W23" s="33"/>
      <c r="X23" s="40"/>
    </row>
    <row r="24" spans="1:24" x14ac:dyDescent="0.25">
      <c r="A24" s="39"/>
      <c r="B24" s="58">
        <v>2</v>
      </c>
      <c r="C24" s="59">
        <v>35</v>
      </c>
      <c r="D24" s="58">
        <v>38</v>
      </c>
      <c r="E24" s="35">
        <v>36</v>
      </c>
      <c r="F24" s="38">
        <v>36</v>
      </c>
      <c r="G24" s="58">
        <v>27</v>
      </c>
      <c r="H24" s="58">
        <v>57</v>
      </c>
      <c r="I24" s="58" t="s">
        <v>310</v>
      </c>
      <c r="J24" s="33">
        <f>SUM(L24:N24)</f>
        <v>305</v>
      </c>
      <c r="K24" s="35" t="s">
        <v>285</v>
      </c>
      <c r="L24" s="35" t="s">
        <v>285</v>
      </c>
      <c r="M24" s="33">
        <v>294</v>
      </c>
      <c r="N24" s="38">
        <v>11</v>
      </c>
      <c r="O24" s="35">
        <f>M24+N24</f>
        <v>305</v>
      </c>
      <c r="P24" s="60">
        <f t="shared" si="1"/>
        <v>152.5</v>
      </c>
      <c r="Q24" s="36">
        <f>M24/O24*100</f>
        <v>96.393442622950815</v>
      </c>
      <c r="R24" s="36"/>
      <c r="S24" s="36"/>
      <c r="T24" s="37">
        <f>(P24-N24)/P24*100</f>
        <v>92.786885245901644</v>
      </c>
      <c r="U24" s="36"/>
      <c r="V24" s="40"/>
      <c r="W24" s="33"/>
      <c r="X24" s="40"/>
    </row>
    <row r="25" spans="1:24" x14ac:dyDescent="0.25">
      <c r="A25" s="39"/>
      <c r="B25" s="58">
        <v>3</v>
      </c>
      <c r="C25" s="59">
        <v>60</v>
      </c>
      <c r="D25" s="58">
        <v>56</v>
      </c>
      <c r="E25" s="58">
        <v>60</v>
      </c>
      <c r="F25" s="60">
        <v>69</v>
      </c>
      <c r="G25" s="58">
        <v>86</v>
      </c>
      <c r="H25" s="58">
        <v>94</v>
      </c>
      <c r="I25" s="58" t="s">
        <v>310</v>
      </c>
      <c r="J25" s="33">
        <f t="shared" si="2"/>
        <v>872</v>
      </c>
      <c r="K25" s="67" t="s">
        <v>285</v>
      </c>
      <c r="L25" s="67" t="s">
        <v>285</v>
      </c>
      <c r="M25" s="59">
        <v>843</v>
      </c>
      <c r="N25" s="60">
        <v>29</v>
      </c>
      <c r="O25" s="35">
        <f t="shared" si="3"/>
        <v>872</v>
      </c>
      <c r="P25" s="60">
        <f t="shared" si="1"/>
        <v>436</v>
      </c>
      <c r="Q25" s="36">
        <f>M25/O25*100</f>
        <v>96.674311926605512</v>
      </c>
      <c r="R25" s="36"/>
      <c r="S25" s="36"/>
      <c r="T25" s="37">
        <f>(P25-N25)/P25*100</f>
        <v>93.348623853211009</v>
      </c>
      <c r="U25" s="36"/>
      <c r="V25" s="40"/>
      <c r="W25" s="33"/>
      <c r="X25" s="40"/>
    </row>
    <row r="26" spans="1:24" s="25" customFormat="1" x14ac:dyDescent="0.25">
      <c r="A26" s="39"/>
      <c r="B26" s="56" t="s">
        <v>309</v>
      </c>
      <c r="C26" s="61"/>
      <c r="D26" s="56"/>
      <c r="E26" s="56"/>
      <c r="F26" s="62"/>
      <c r="G26" s="56"/>
      <c r="H26" s="56"/>
      <c r="I26" s="56" t="s">
        <v>310</v>
      </c>
      <c r="J26" s="30">
        <f>SUM(J23:J25)</f>
        <v>2108</v>
      </c>
      <c r="K26" s="54" t="s">
        <v>285</v>
      </c>
      <c r="L26" s="54" t="s">
        <v>285</v>
      </c>
      <c r="M26" s="30">
        <f>SUM(M23:M25)</f>
        <v>2001</v>
      </c>
      <c r="N26" s="29">
        <f>SUM(N23:N25)</f>
        <v>107</v>
      </c>
      <c r="O26" s="42">
        <f>SUM(O23:O25)</f>
        <v>2108</v>
      </c>
      <c r="P26" s="62">
        <f t="shared" si="1"/>
        <v>1054</v>
      </c>
      <c r="Q26" s="43"/>
      <c r="R26" s="43">
        <f>AVERAGE(Q23:Q25)</f>
        <v>95.290397237965252</v>
      </c>
      <c r="S26" s="43">
        <f>STDEV(Q23:Q25)</f>
        <v>2.1583442026911799</v>
      </c>
      <c r="T26" s="44"/>
      <c r="U26" s="43">
        <f>AVERAGE(T23:T25)</f>
        <v>90.580794475930489</v>
      </c>
      <c r="V26" s="45">
        <f>STDEV(T23:T25)</f>
        <v>4.3166884053823509</v>
      </c>
      <c r="W26" s="82">
        <f>AVERAGE(T19:T25)</f>
        <v>87.775615720316395</v>
      </c>
      <c r="X26" s="83">
        <f>STDEV(T19:T25)</f>
        <v>7.2389019576396771</v>
      </c>
    </row>
    <row r="27" spans="1:24" x14ac:dyDescent="0.25">
      <c r="A27" s="22" t="s">
        <v>286</v>
      </c>
      <c r="B27" s="63">
        <v>1</v>
      </c>
      <c r="C27" s="64">
        <v>45</v>
      </c>
      <c r="D27" s="63">
        <v>30</v>
      </c>
      <c r="E27" s="63">
        <v>30</v>
      </c>
      <c r="F27" s="65">
        <v>45</v>
      </c>
      <c r="G27" s="63">
        <v>24</v>
      </c>
      <c r="H27" s="63">
        <v>55</v>
      </c>
      <c r="I27" s="63" t="s">
        <v>308</v>
      </c>
      <c r="J27" s="47">
        <f t="shared" si="2"/>
        <v>142</v>
      </c>
      <c r="K27" s="49" t="s">
        <v>285</v>
      </c>
      <c r="L27" s="49" t="s">
        <v>285</v>
      </c>
      <c r="M27" s="47">
        <v>141</v>
      </c>
      <c r="N27" s="55">
        <v>1</v>
      </c>
      <c r="O27" s="49">
        <f t="shared" si="3"/>
        <v>142</v>
      </c>
      <c r="P27" s="65">
        <f t="shared" si="1"/>
        <v>71</v>
      </c>
      <c r="Q27" s="50">
        <f>M27/O27*100</f>
        <v>99.295774647887328</v>
      </c>
      <c r="R27" s="50"/>
      <c r="S27" s="50"/>
      <c r="T27" s="51">
        <f>(P27-N27)/P27*100</f>
        <v>98.591549295774655</v>
      </c>
      <c r="U27" s="50"/>
      <c r="V27" s="52"/>
      <c r="W27" s="33"/>
      <c r="X27" s="40"/>
    </row>
    <row r="28" spans="1:24" x14ac:dyDescent="0.25">
      <c r="A28" s="32"/>
      <c r="B28" s="58">
        <v>2</v>
      </c>
      <c r="C28" s="59">
        <v>45</v>
      </c>
      <c r="D28" s="58">
        <v>30</v>
      </c>
      <c r="E28" s="58">
        <v>30</v>
      </c>
      <c r="F28" s="60">
        <v>45</v>
      </c>
      <c r="G28" s="58">
        <v>35</v>
      </c>
      <c r="H28" s="58">
        <v>27</v>
      </c>
      <c r="I28" s="58" t="s">
        <v>308</v>
      </c>
      <c r="J28" s="33">
        <f t="shared" si="2"/>
        <v>68</v>
      </c>
      <c r="K28" s="35" t="s">
        <v>285</v>
      </c>
      <c r="L28" s="35" t="s">
        <v>285</v>
      </c>
      <c r="M28" s="59">
        <v>67</v>
      </c>
      <c r="N28" s="60">
        <v>1</v>
      </c>
      <c r="O28" s="35">
        <f t="shared" si="3"/>
        <v>68</v>
      </c>
      <c r="P28" s="60">
        <f t="shared" si="1"/>
        <v>34</v>
      </c>
      <c r="Q28" s="36">
        <f>M28/O28*100</f>
        <v>98.529411764705884</v>
      </c>
      <c r="R28" s="36"/>
      <c r="S28" s="36"/>
      <c r="T28" s="37">
        <f>(P28-N28)/P28*100</f>
        <v>97.058823529411768</v>
      </c>
      <c r="U28" s="36"/>
      <c r="V28" s="40"/>
      <c r="W28" s="33"/>
      <c r="X28" s="40"/>
    </row>
    <row r="29" spans="1:24" x14ac:dyDescent="0.25">
      <c r="A29" s="32"/>
      <c r="B29" s="58">
        <v>3</v>
      </c>
      <c r="C29" s="59">
        <v>99</v>
      </c>
      <c r="D29" s="58">
        <v>76</v>
      </c>
      <c r="E29" s="58">
        <v>65</v>
      </c>
      <c r="F29" s="60">
        <v>154</v>
      </c>
      <c r="G29" s="58">
        <v>96</v>
      </c>
      <c r="H29" s="58">
        <v>66</v>
      </c>
      <c r="I29" s="58" t="s">
        <v>308</v>
      </c>
      <c r="J29" s="33">
        <f t="shared" si="2"/>
        <v>75</v>
      </c>
      <c r="K29" s="35" t="s">
        <v>285</v>
      </c>
      <c r="L29" s="35" t="s">
        <v>285</v>
      </c>
      <c r="M29" s="33">
        <v>72</v>
      </c>
      <c r="N29" s="38">
        <v>3</v>
      </c>
      <c r="O29" s="35">
        <f t="shared" si="3"/>
        <v>75</v>
      </c>
      <c r="P29" s="60">
        <f t="shared" si="1"/>
        <v>37.5</v>
      </c>
      <c r="Q29" s="36">
        <f>M29/O29*100</f>
        <v>96</v>
      </c>
      <c r="R29" s="36"/>
      <c r="S29" s="36"/>
      <c r="T29" s="37">
        <f>(P29-N29)/P29*100</f>
        <v>92</v>
      </c>
      <c r="U29" s="36"/>
      <c r="V29" s="40"/>
      <c r="W29" s="33"/>
      <c r="X29" s="40"/>
    </row>
    <row r="30" spans="1:24" s="25" customFormat="1" x14ac:dyDescent="0.25">
      <c r="A30" s="39"/>
      <c r="B30" s="56" t="s">
        <v>309</v>
      </c>
      <c r="C30" s="61"/>
      <c r="D30" s="56"/>
      <c r="E30" s="56"/>
      <c r="F30" s="62"/>
      <c r="G30" s="56"/>
      <c r="H30" s="56"/>
      <c r="I30" s="56" t="s">
        <v>308</v>
      </c>
      <c r="J30" s="30">
        <f>SUM(J27:J29)</f>
        <v>285</v>
      </c>
      <c r="K30" s="54" t="s">
        <v>285</v>
      </c>
      <c r="L30" s="54" t="s">
        <v>285</v>
      </c>
      <c r="M30" s="30">
        <f>SUM(M27:M29)</f>
        <v>280</v>
      </c>
      <c r="N30" s="29">
        <f>SUM(N27:N29)</f>
        <v>5</v>
      </c>
      <c r="O30" s="42">
        <f>SUM(O27:O29)</f>
        <v>285</v>
      </c>
      <c r="P30" s="62">
        <f t="shared" si="1"/>
        <v>142.5</v>
      </c>
      <c r="Q30" s="43"/>
      <c r="R30" s="43">
        <f>AVERAGE(Q27:Q29)</f>
        <v>97.941728804197737</v>
      </c>
      <c r="S30" s="43">
        <f>STDEV(Q27:Q29)</f>
        <v>1.7246915895220003</v>
      </c>
      <c r="T30" s="44"/>
      <c r="U30" s="43">
        <f>AVERAGE(T27:T29)</f>
        <v>95.883457608395474</v>
      </c>
      <c r="V30" s="45">
        <f>STDEV(T27:T29)</f>
        <v>3.4493831790440006</v>
      </c>
      <c r="W30" s="81"/>
      <c r="X30" s="80"/>
    </row>
    <row r="31" spans="1:24" x14ac:dyDescent="0.25">
      <c r="A31" s="32"/>
      <c r="B31" s="58">
        <v>1</v>
      </c>
      <c r="C31" s="59">
        <v>45</v>
      </c>
      <c r="D31" s="58">
        <v>30</v>
      </c>
      <c r="E31" s="58">
        <v>30</v>
      </c>
      <c r="F31" s="60">
        <v>45</v>
      </c>
      <c r="G31" s="58">
        <v>36</v>
      </c>
      <c r="H31" s="58">
        <v>33</v>
      </c>
      <c r="I31" s="58" t="s">
        <v>310</v>
      </c>
      <c r="J31" s="33">
        <f t="shared" si="2"/>
        <v>70</v>
      </c>
      <c r="K31" s="35" t="s">
        <v>285</v>
      </c>
      <c r="L31" s="35" t="s">
        <v>285</v>
      </c>
      <c r="M31" s="33">
        <v>70</v>
      </c>
      <c r="N31" s="38">
        <v>0</v>
      </c>
      <c r="O31" s="35">
        <f t="shared" si="3"/>
        <v>70</v>
      </c>
      <c r="P31" s="60">
        <f t="shared" si="1"/>
        <v>35</v>
      </c>
      <c r="Q31" s="36">
        <f>M31/O31*100</f>
        <v>100</v>
      </c>
      <c r="R31" s="36"/>
      <c r="S31" s="36"/>
      <c r="T31" s="37">
        <f>(P31-N31)/P31*100</f>
        <v>100</v>
      </c>
      <c r="U31" s="36"/>
      <c r="V31" s="40"/>
      <c r="W31" s="33"/>
      <c r="X31" s="40"/>
    </row>
    <row r="32" spans="1:24" x14ac:dyDescent="0.25">
      <c r="A32" s="32"/>
      <c r="B32" s="58">
        <v>2</v>
      </c>
      <c r="C32" s="59">
        <v>45</v>
      </c>
      <c r="D32" s="58">
        <v>30</v>
      </c>
      <c r="E32" s="58">
        <v>30</v>
      </c>
      <c r="F32" s="60">
        <v>45</v>
      </c>
      <c r="G32" s="58">
        <v>13</v>
      </c>
      <c r="H32" s="58">
        <v>60</v>
      </c>
      <c r="I32" s="58" t="s">
        <v>310</v>
      </c>
      <c r="J32" s="33">
        <f t="shared" si="2"/>
        <v>71</v>
      </c>
      <c r="K32" s="35" t="s">
        <v>285</v>
      </c>
      <c r="L32" s="35" t="s">
        <v>285</v>
      </c>
      <c r="M32" s="59">
        <v>71</v>
      </c>
      <c r="N32" s="60">
        <v>0</v>
      </c>
      <c r="O32" s="35">
        <f t="shared" si="3"/>
        <v>71</v>
      </c>
      <c r="P32" s="60">
        <f t="shared" si="1"/>
        <v>35.5</v>
      </c>
      <c r="Q32" s="36">
        <f>M32/O32*100</f>
        <v>100</v>
      </c>
      <c r="R32" s="36"/>
      <c r="S32" s="36"/>
      <c r="T32" s="37">
        <f>(P32-N32)/P32*100</f>
        <v>100</v>
      </c>
      <c r="U32" s="36"/>
      <c r="V32" s="40"/>
      <c r="W32" s="33"/>
      <c r="X32" s="40"/>
    </row>
    <row r="33" spans="1:24" x14ac:dyDescent="0.25">
      <c r="A33" s="32"/>
      <c r="B33" s="58">
        <v>3</v>
      </c>
      <c r="C33" s="59">
        <v>99</v>
      </c>
      <c r="D33" s="58">
        <v>76</v>
      </c>
      <c r="E33" s="58">
        <v>65</v>
      </c>
      <c r="F33" s="60">
        <v>154</v>
      </c>
      <c r="G33" s="58">
        <v>64</v>
      </c>
      <c r="H33" s="58">
        <v>89</v>
      </c>
      <c r="I33" s="58" t="s">
        <v>310</v>
      </c>
      <c r="J33" s="33">
        <f t="shared" si="2"/>
        <v>90</v>
      </c>
      <c r="K33" s="35" t="s">
        <v>285</v>
      </c>
      <c r="L33" s="35" t="s">
        <v>285</v>
      </c>
      <c r="M33" s="59">
        <v>82</v>
      </c>
      <c r="N33" s="60">
        <v>8</v>
      </c>
      <c r="O33" s="35">
        <f t="shared" si="3"/>
        <v>90</v>
      </c>
      <c r="P33" s="60">
        <f t="shared" si="1"/>
        <v>45</v>
      </c>
      <c r="Q33" s="36">
        <f>M33/O33*100</f>
        <v>91.111111111111114</v>
      </c>
      <c r="R33" s="36"/>
      <c r="S33" s="36"/>
      <c r="T33" s="37">
        <f>(P33-N33)/P33*100</f>
        <v>82.222222222222214</v>
      </c>
      <c r="U33" s="36"/>
      <c r="V33" s="40"/>
      <c r="W33" s="33"/>
      <c r="X33" s="40"/>
    </row>
    <row r="34" spans="1:24" s="25" customFormat="1" x14ac:dyDescent="0.25">
      <c r="A34" s="53"/>
      <c r="B34" s="56" t="s">
        <v>309</v>
      </c>
      <c r="C34" s="61"/>
      <c r="D34" s="56"/>
      <c r="E34" s="56"/>
      <c r="F34" s="62"/>
      <c r="G34" s="56"/>
      <c r="H34" s="56"/>
      <c r="I34" s="56" t="s">
        <v>310</v>
      </c>
      <c r="J34" s="30">
        <f>SUM(J31:J33)</f>
        <v>231</v>
      </c>
      <c r="K34" s="54" t="s">
        <v>285</v>
      </c>
      <c r="L34" s="54" t="s">
        <v>285</v>
      </c>
      <c r="M34" s="30">
        <f>SUM(M31:M33)</f>
        <v>223</v>
      </c>
      <c r="N34" s="29">
        <f>SUM(N31:N33)</f>
        <v>8</v>
      </c>
      <c r="O34" s="42">
        <f>SUM(O31:O33)</f>
        <v>231</v>
      </c>
      <c r="P34" s="62">
        <f t="shared" si="1"/>
        <v>115.5</v>
      </c>
      <c r="Q34" s="43"/>
      <c r="R34" s="43">
        <f>AVERAGE(Q31:Q33)</f>
        <v>97.037037037037024</v>
      </c>
      <c r="S34" s="43">
        <f>STDEV(Q31:Q33)</f>
        <v>5.1320023927966716</v>
      </c>
      <c r="T34" s="44"/>
      <c r="U34" s="43">
        <f>AVERAGE(T31:T33)</f>
        <v>94.074074074074076</v>
      </c>
      <c r="V34" s="45">
        <f>STDEV(T31:T33)</f>
        <v>10.264004785593352</v>
      </c>
      <c r="W34" s="82">
        <f>AVERAGE(T27:T33)</f>
        <v>94.978765841234761</v>
      </c>
      <c r="X34" s="83">
        <f>STDEV(T27:T33)</f>
        <v>6.9196369886074214</v>
      </c>
    </row>
  </sheetData>
  <mergeCells count="6">
    <mergeCell ref="W1:X1"/>
    <mergeCell ref="C1:F1"/>
    <mergeCell ref="G1:I1"/>
    <mergeCell ref="M1:N1"/>
    <mergeCell ref="Q1:S1"/>
    <mergeCell ref="T1:V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01E41-6420-4318-8EB6-57E1B0339C51}">
  <dimension ref="A1:I14"/>
  <sheetViews>
    <sheetView workbookViewId="0">
      <selection activeCell="G22" sqref="G22"/>
    </sheetView>
  </sheetViews>
  <sheetFormatPr defaultRowHeight="14.25" x14ac:dyDescent="0.2"/>
  <cols>
    <col min="1" max="2" width="9.140625" style="2"/>
    <col min="3" max="3" width="12.28515625" style="2" bestFit="1" customWidth="1"/>
    <col min="4" max="4" width="9.7109375" style="2" bestFit="1" customWidth="1"/>
    <col min="5" max="5" width="12.28515625" style="2" bestFit="1" customWidth="1"/>
    <col min="6" max="6" width="9.7109375" style="2" bestFit="1" customWidth="1"/>
    <col min="7" max="7" width="19.5703125" style="2" bestFit="1" customWidth="1"/>
    <col min="8" max="8" width="17.42578125" style="2" bestFit="1" customWidth="1"/>
    <col min="9" max="9" width="19.42578125" style="2" bestFit="1" customWidth="1"/>
    <col min="10" max="16384" width="9.140625" style="2"/>
  </cols>
  <sheetData>
    <row r="1" spans="1:9" x14ac:dyDescent="0.2">
      <c r="A1" s="85"/>
      <c r="B1" s="86"/>
      <c r="C1" s="112" t="s">
        <v>356</v>
      </c>
      <c r="D1" s="113"/>
      <c r="E1" s="114" t="s">
        <v>357</v>
      </c>
      <c r="F1" s="114"/>
      <c r="G1" s="112" t="s">
        <v>357</v>
      </c>
      <c r="H1" s="114"/>
      <c r="I1" s="115"/>
    </row>
    <row r="2" spans="1:9" x14ac:dyDescent="0.2">
      <c r="A2" s="87"/>
      <c r="B2" s="9"/>
      <c r="C2" s="88" t="s">
        <v>358</v>
      </c>
      <c r="D2" s="89" t="s">
        <v>359</v>
      </c>
      <c r="E2" s="7" t="s">
        <v>358</v>
      </c>
      <c r="F2" s="90" t="s">
        <v>359</v>
      </c>
      <c r="G2" s="91" t="s">
        <v>363</v>
      </c>
      <c r="H2" s="92" t="s">
        <v>364</v>
      </c>
      <c r="I2" s="93" t="s">
        <v>365</v>
      </c>
    </row>
    <row r="3" spans="1:9" x14ac:dyDescent="0.2">
      <c r="A3" s="94" t="s">
        <v>10</v>
      </c>
      <c r="B3" s="86" t="s">
        <v>360</v>
      </c>
      <c r="C3" s="85">
        <v>96.78</v>
      </c>
      <c r="D3" s="95">
        <v>3.22</v>
      </c>
      <c r="E3" s="86">
        <v>289387</v>
      </c>
      <c r="F3" s="86">
        <v>9625</v>
      </c>
      <c r="G3" s="85">
        <v>9625</v>
      </c>
      <c r="H3" s="96">
        <v>0</v>
      </c>
      <c r="I3" s="95">
        <v>0</v>
      </c>
    </row>
    <row r="4" spans="1:9" x14ac:dyDescent="0.2">
      <c r="A4" s="97"/>
      <c r="B4" s="9" t="s">
        <v>8</v>
      </c>
      <c r="C4" s="87">
        <v>96.34</v>
      </c>
      <c r="D4" s="98">
        <v>3.66</v>
      </c>
      <c r="E4" s="9">
        <v>312976</v>
      </c>
      <c r="F4" s="99">
        <v>11903</v>
      </c>
      <c r="G4" s="87">
        <v>11899</v>
      </c>
      <c r="H4" s="100">
        <v>1</v>
      </c>
      <c r="I4" s="98">
        <v>3</v>
      </c>
    </row>
    <row r="5" spans="1:9" x14ac:dyDescent="0.2">
      <c r="A5" s="97"/>
      <c r="B5" s="9" t="s">
        <v>308</v>
      </c>
      <c r="C5" s="87">
        <v>82.76</v>
      </c>
      <c r="D5" s="98">
        <v>17.239999999999998</v>
      </c>
      <c r="E5" s="9">
        <v>250284</v>
      </c>
      <c r="F5" s="99">
        <v>52124</v>
      </c>
      <c r="G5" s="87">
        <v>48960</v>
      </c>
      <c r="H5" s="100">
        <v>482</v>
      </c>
      <c r="I5" s="98">
        <v>2682</v>
      </c>
    </row>
    <row r="6" spans="1:9" x14ac:dyDescent="0.2">
      <c r="A6" s="91"/>
      <c r="B6" s="101" t="s">
        <v>310</v>
      </c>
      <c r="C6" s="102">
        <v>26.28</v>
      </c>
      <c r="D6" s="103">
        <v>73.72</v>
      </c>
      <c r="E6" s="101">
        <v>95495</v>
      </c>
      <c r="F6" s="101">
        <v>267925</v>
      </c>
      <c r="G6" s="102">
        <v>200698</v>
      </c>
      <c r="H6" s="104">
        <v>21778</v>
      </c>
      <c r="I6" s="103">
        <v>45449</v>
      </c>
    </row>
    <row r="7" spans="1:9" x14ac:dyDescent="0.2">
      <c r="A7" s="97" t="s">
        <v>361</v>
      </c>
      <c r="B7" s="9" t="s">
        <v>360</v>
      </c>
      <c r="C7" s="87">
        <v>99.45</v>
      </c>
      <c r="D7" s="98">
        <v>0.55000000000000004</v>
      </c>
      <c r="E7" s="9">
        <v>243179</v>
      </c>
      <c r="F7" s="99">
        <v>1348</v>
      </c>
      <c r="G7" s="87">
        <v>0</v>
      </c>
      <c r="H7" s="100">
        <v>1156</v>
      </c>
      <c r="I7" s="98">
        <v>192</v>
      </c>
    </row>
    <row r="8" spans="1:9" x14ac:dyDescent="0.2">
      <c r="A8" s="97"/>
      <c r="B8" s="9" t="s">
        <v>8</v>
      </c>
      <c r="C8" s="87">
        <v>99.43</v>
      </c>
      <c r="D8" s="98">
        <v>0.56999999999999995</v>
      </c>
      <c r="E8" s="9">
        <v>274151</v>
      </c>
      <c r="F8" s="99">
        <v>1561</v>
      </c>
      <c r="G8" s="87">
        <v>0</v>
      </c>
      <c r="H8" s="100">
        <v>1387</v>
      </c>
      <c r="I8" s="98">
        <v>174</v>
      </c>
    </row>
    <row r="9" spans="1:9" x14ac:dyDescent="0.2">
      <c r="A9" s="97"/>
      <c r="B9" s="9" t="s">
        <v>308</v>
      </c>
      <c r="C9" s="87">
        <v>62.8</v>
      </c>
      <c r="D9" s="98">
        <v>37.200000000000003</v>
      </c>
      <c r="E9" s="9">
        <v>141155</v>
      </c>
      <c r="F9" s="99">
        <v>83604</v>
      </c>
      <c r="G9" s="87">
        <v>0</v>
      </c>
      <c r="H9" s="100">
        <v>57218</v>
      </c>
      <c r="I9" s="98">
        <v>26386</v>
      </c>
    </row>
    <row r="10" spans="1:9" x14ac:dyDescent="0.2">
      <c r="A10" s="97"/>
      <c r="B10" s="9" t="s">
        <v>310</v>
      </c>
      <c r="C10" s="87">
        <v>7.48</v>
      </c>
      <c r="D10" s="98">
        <v>92.52</v>
      </c>
      <c r="E10" s="9">
        <v>17001</v>
      </c>
      <c r="F10" s="99">
        <v>210222</v>
      </c>
      <c r="G10" s="87">
        <v>0</v>
      </c>
      <c r="H10" s="100">
        <v>70874</v>
      </c>
      <c r="I10" s="98">
        <v>139348</v>
      </c>
    </row>
    <row r="11" spans="1:9" x14ac:dyDescent="0.2">
      <c r="A11" s="94" t="s">
        <v>362</v>
      </c>
      <c r="B11" s="86" t="s">
        <v>360</v>
      </c>
      <c r="C11" s="85">
        <v>99.9</v>
      </c>
      <c r="D11" s="95">
        <v>0.1</v>
      </c>
      <c r="E11" s="86">
        <v>462461</v>
      </c>
      <c r="F11" s="86">
        <v>443</v>
      </c>
      <c r="G11" s="85">
        <v>0</v>
      </c>
      <c r="H11" s="96">
        <v>333</v>
      </c>
      <c r="I11" s="95">
        <v>110</v>
      </c>
    </row>
    <row r="12" spans="1:9" x14ac:dyDescent="0.2">
      <c r="A12" s="87"/>
      <c r="B12" s="9" t="s">
        <v>8</v>
      </c>
      <c r="C12" s="87">
        <v>99.79</v>
      </c>
      <c r="D12" s="98">
        <v>0.21</v>
      </c>
      <c r="E12" s="9">
        <v>203826</v>
      </c>
      <c r="F12" s="99">
        <v>432</v>
      </c>
      <c r="G12" s="87">
        <v>0</v>
      </c>
      <c r="H12" s="100">
        <v>321</v>
      </c>
      <c r="I12" s="98">
        <v>111</v>
      </c>
    </row>
    <row r="13" spans="1:9" x14ac:dyDescent="0.2">
      <c r="A13" s="87"/>
      <c r="B13" s="9" t="s">
        <v>308</v>
      </c>
      <c r="C13" s="87">
        <v>88.78</v>
      </c>
      <c r="D13" s="98">
        <v>11.22</v>
      </c>
      <c r="E13" s="9">
        <v>162119</v>
      </c>
      <c r="F13" s="99">
        <v>20487</v>
      </c>
      <c r="G13" s="87">
        <v>0</v>
      </c>
      <c r="H13" s="100">
        <v>4539</v>
      </c>
      <c r="I13" s="98">
        <v>15948</v>
      </c>
    </row>
    <row r="14" spans="1:9" x14ac:dyDescent="0.2">
      <c r="A14" s="102"/>
      <c r="B14" s="101" t="s">
        <v>310</v>
      </c>
      <c r="C14" s="102">
        <v>14</v>
      </c>
      <c r="D14" s="103">
        <v>86</v>
      </c>
      <c r="E14" s="101">
        <v>25592</v>
      </c>
      <c r="F14" s="101">
        <v>157155</v>
      </c>
      <c r="G14" s="102">
        <v>0</v>
      </c>
      <c r="H14" s="104">
        <v>49344</v>
      </c>
      <c r="I14" s="103">
        <v>107811</v>
      </c>
    </row>
  </sheetData>
  <mergeCells count="3">
    <mergeCell ref="C1:D1"/>
    <mergeCell ref="E1:F1"/>
    <mergeCell ref="G1:I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8473E-8908-4B5F-9561-E205E8257ADC}">
  <dimension ref="A1:AI67"/>
  <sheetViews>
    <sheetView workbookViewId="0">
      <selection sqref="A1:XFD1048576"/>
    </sheetView>
  </sheetViews>
  <sheetFormatPr defaultColWidth="14.28515625" defaultRowHeight="12.75" x14ac:dyDescent="0.2"/>
  <cols>
    <col min="1" max="6" width="7.42578125" style="76" customWidth="1"/>
    <col min="7" max="7" width="5" style="76" customWidth="1"/>
    <col min="8" max="11" width="7.42578125" style="76" customWidth="1"/>
    <col min="12" max="12" width="4.140625" style="76" customWidth="1"/>
    <col min="13" max="21" width="7.42578125" style="76" customWidth="1"/>
    <col min="22" max="22" width="4" style="76" customWidth="1"/>
    <col min="23" max="26" width="7.42578125" style="76" customWidth="1"/>
    <col min="27" max="27" width="3.7109375" style="76" customWidth="1"/>
    <col min="28" max="35" width="7.42578125" style="76" customWidth="1"/>
    <col min="36" max="16384" width="14.28515625" style="76"/>
  </cols>
  <sheetData>
    <row r="1" spans="1:35" ht="15.75" x14ac:dyDescent="0.25">
      <c r="A1" s="118" t="s">
        <v>307</v>
      </c>
      <c r="B1" s="117"/>
      <c r="C1" s="117"/>
      <c r="D1" s="117"/>
      <c r="E1" s="117"/>
      <c r="F1" s="117"/>
      <c r="H1" s="118" t="s">
        <v>312</v>
      </c>
      <c r="I1" s="117"/>
      <c r="J1" s="117"/>
      <c r="K1" s="117"/>
      <c r="M1" s="118" t="s">
        <v>320</v>
      </c>
      <c r="N1" s="117"/>
      <c r="P1" s="116" t="s">
        <v>318</v>
      </c>
      <c r="Q1" s="117"/>
      <c r="R1" s="117"/>
      <c r="S1" s="117"/>
      <c r="T1" s="117"/>
      <c r="U1" s="117"/>
      <c r="W1" s="116" t="s">
        <v>286</v>
      </c>
      <c r="X1" s="117"/>
      <c r="Y1" s="117"/>
      <c r="Z1" s="117"/>
      <c r="AB1" s="116" t="s">
        <v>319</v>
      </c>
      <c r="AC1" s="117"/>
      <c r="AD1" s="117"/>
      <c r="AE1" s="117"/>
      <c r="AF1" s="117"/>
      <c r="AG1" s="117"/>
      <c r="AH1" s="117"/>
      <c r="AI1" s="117"/>
    </row>
    <row r="2" spans="1:35" x14ac:dyDescent="0.2">
      <c r="A2" s="116" t="s">
        <v>314</v>
      </c>
      <c r="B2" s="116"/>
      <c r="C2" s="116" t="s">
        <v>315</v>
      </c>
      <c r="D2" s="116"/>
      <c r="E2" s="116" t="s">
        <v>316</v>
      </c>
      <c r="F2" s="116"/>
      <c r="G2" s="68"/>
      <c r="H2" s="116" t="s">
        <v>314</v>
      </c>
      <c r="I2" s="116"/>
      <c r="J2" s="116" t="s">
        <v>315</v>
      </c>
      <c r="K2" s="116"/>
      <c r="L2" s="68"/>
      <c r="M2" s="116" t="s">
        <v>314</v>
      </c>
      <c r="N2" s="116"/>
      <c r="P2" s="116" t="s">
        <v>314</v>
      </c>
      <c r="Q2" s="116"/>
      <c r="R2" s="116" t="s">
        <v>315</v>
      </c>
      <c r="S2" s="116"/>
      <c r="T2" s="116" t="s">
        <v>316</v>
      </c>
      <c r="U2" s="116"/>
      <c r="V2" s="68"/>
      <c r="W2" s="116" t="s">
        <v>314</v>
      </c>
      <c r="X2" s="116"/>
      <c r="Y2" s="116" t="s">
        <v>315</v>
      </c>
      <c r="Z2" s="116"/>
      <c r="AA2" s="68"/>
      <c r="AB2" s="116" t="s">
        <v>314</v>
      </c>
      <c r="AC2" s="116"/>
      <c r="AD2" s="116" t="s">
        <v>315</v>
      </c>
      <c r="AE2" s="116"/>
      <c r="AF2" s="116" t="s">
        <v>316</v>
      </c>
      <c r="AG2" s="116"/>
      <c r="AH2" s="116" t="s">
        <v>317</v>
      </c>
      <c r="AI2" s="116"/>
    </row>
    <row r="3" spans="1:35" x14ac:dyDescent="0.2">
      <c r="A3" s="74" t="s">
        <v>273</v>
      </c>
      <c r="B3" s="74" t="s">
        <v>351</v>
      </c>
      <c r="C3" s="74" t="s">
        <v>273</v>
      </c>
      <c r="D3" s="74" t="s">
        <v>351</v>
      </c>
      <c r="E3" s="74" t="s">
        <v>273</v>
      </c>
      <c r="F3" s="74" t="s">
        <v>351</v>
      </c>
      <c r="G3" s="75"/>
      <c r="H3" s="74" t="s">
        <v>273</v>
      </c>
      <c r="I3" s="74" t="s">
        <v>351</v>
      </c>
      <c r="J3" s="74" t="s">
        <v>273</v>
      </c>
      <c r="K3" s="74" t="s">
        <v>351</v>
      </c>
      <c r="L3" s="75"/>
      <c r="M3" s="74" t="s">
        <v>273</v>
      </c>
      <c r="N3" s="74" t="s">
        <v>351</v>
      </c>
      <c r="P3" s="74" t="s">
        <v>273</v>
      </c>
      <c r="Q3" s="74" t="s">
        <v>351</v>
      </c>
      <c r="R3" s="74" t="s">
        <v>273</v>
      </c>
      <c r="S3" s="74" t="s">
        <v>351</v>
      </c>
      <c r="T3" s="74" t="s">
        <v>273</v>
      </c>
      <c r="U3" s="74" t="s">
        <v>351</v>
      </c>
      <c r="V3" s="68"/>
      <c r="W3" s="74" t="s">
        <v>273</v>
      </c>
      <c r="X3" s="74" t="s">
        <v>351</v>
      </c>
      <c r="Y3" s="74" t="s">
        <v>273</v>
      </c>
      <c r="Z3" s="74" t="s">
        <v>351</v>
      </c>
      <c r="AA3" s="68"/>
      <c r="AB3" s="74" t="s">
        <v>273</v>
      </c>
      <c r="AC3" s="74" t="s">
        <v>351</v>
      </c>
      <c r="AD3" s="74" t="s">
        <v>273</v>
      </c>
      <c r="AE3" s="74" t="s">
        <v>351</v>
      </c>
      <c r="AF3" s="74" t="s">
        <v>273</v>
      </c>
      <c r="AG3" s="74" t="s">
        <v>351</v>
      </c>
      <c r="AH3" s="74" t="s">
        <v>273</v>
      </c>
      <c r="AI3" s="74" t="s">
        <v>351</v>
      </c>
    </row>
    <row r="4" spans="1:35" x14ac:dyDescent="0.2">
      <c r="A4" s="77">
        <v>1</v>
      </c>
      <c r="B4" s="77">
        <v>2</v>
      </c>
      <c r="C4" s="77">
        <v>1</v>
      </c>
      <c r="D4" s="77">
        <v>0</v>
      </c>
      <c r="E4" s="77">
        <v>7</v>
      </c>
      <c r="F4" s="77">
        <v>0</v>
      </c>
      <c r="G4" s="78"/>
      <c r="H4" s="77">
        <v>1</v>
      </c>
      <c r="I4" s="77">
        <v>4</v>
      </c>
      <c r="J4" s="77">
        <v>7</v>
      </c>
      <c r="K4" s="77">
        <v>0</v>
      </c>
      <c r="L4" s="78"/>
      <c r="M4" s="77">
        <v>0</v>
      </c>
      <c r="N4" s="77">
        <v>32</v>
      </c>
      <c r="P4" s="77">
        <v>1</v>
      </c>
      <c r="Q4" s="77">
        <v>0</v>
      </c>
      <c r="R4" s="77">
        <v>7</v>
      </c>
      <c r="S4" s="77">
        <v>0</v>
      </c>
      <c r="T4" s="77">
        <v>0</v>
      </c>
      <c r="U4" s="77">
        <v>230</v>
      </c>
      <c r="V4" s="77"/>
      <c r="W4" s="77">
        <v>0</v>
      </c>
      <c r="X4" s="77">
        <v>0</v>
      </c>
      <c r="Y4" s="77">
        <v>0</v>
      </c>
      <c r="Z4" s="77">
        <v>5</v>
      </c>
      <c r="AA4" s="77"/>
      <c r="AB4" s="77">
        <v>0</v>
      </c>
      <c r="AC4" s="77">
        <v>0</v>
      </c>
      <c r="AD4" s="77">
        <v>35</v>
      </c>
      <c r="AE4" s="77">
        <v>61</v>
      </c>
      <c r="AF4" s="77">
        <v>0</v>
      </c>
      <c r="AG4" s="77">
        <v>2</v>
      </c>
      <c r="AH4" s="77">
        <v>0</v>
      </c>
      <c r="AI4" s="77">
        <v>68</v>
      </c>
    </row>
    <row r="5" spans="1:35" x14ac:dyDescent="0.2">
      <c r="A5" s="77">
        <v>34</v>
      </c>
      <c r="B5" s="77">
        <v>3</v>
      </c>
      <c r="C5" s="77">
        <v>0</v>
      </c>
      <c r="D5" s="77">
        <v>0</v>
      </c>
      <c r="E5" s="77">
        <v>2</v>
      </c>
      <c r="F5" s="77">
        <v>0</v>
      </c>
      <c r="G5" s="77"/>
      <c r="H5" s="77">
        <v>34</v>
      </c>
      <c r="I5" s="77">
        <v>7</v>
      </c>
      <c r="J5" s="77">
        <v>2</v>
      </c>
      <c r="K5" s="77">
        <v>0</v>
      </c>
      <c r="L5" s="77"/>
      <c r="M5" s="77">
        <v>0</v>
      </c>
      <c r="N5" s="77">
        <v>7</v>
      </c>
      <c r="P5" s="77">
        <v>0</v>
      </c>
      <c r="Q5" s="77">
        <v>0</v>
      </c>
      <c r="R5" s="77">
        <v>2</v>
      </c>
      <c r="S5" s="77">
        <v>0</v>
      </c>
      <c r="T5" s="77">
        <v>348</v>
      </c>
      <c r="U5" s="77">
        <v>200</v>
      </c>
      <c r="V5" s="77"/>
      <c r="W5" s="77">
        <v>0</v>
      </c>
      <c r="X5" s="77">
        <v>0</v>
      </c>
      <c r="Y5" s="77">
        <v>0</v>
      </c>
      <c r="Z5" s="77">
        <v>0</v>
      </c>
      <c r="AA5" s="77"/>
      <c r="AB5" s="77">
        <v>0</v>
      </c>
      <c r="AC5" s="77">
        <v>13</v>
      </c>
      <c r="AD5" s="77">
        <v>9</v>
      </c>
      <c r="AE5" s="77">
        <v>0</v>
      </c>
      <c r="AF5" s="77">
        <v>0</v>
      </c>
      <c r="AG5" s="77">
        <v>1</v>
      </c>
      <c r="AH5" s="77">
        <v>0</v>
      </c>
      <c r="AI5" s="77">
        <v>126</v>
      </c>
    </row>
    <row r="6" spans="1:35" x14ac:dyDescent="0.2">
      <c r="A6" s="77">
        <v>1</v>
      </c>
      <c r="B6" s="77">
        <v>6</v>
      </c>
      <c r="C6" s="77">
        <v>0</v>
      </c>
      <c r="D6" s="77">
        <v>0</v>
      </c>
      <c r="E6" s="77">
        <v>46</v>
      </c>
      <c r="F6" s="77">
        <v>0</v>
      </c>
      <c r="G6" s="77"/>
      <c r="H6" s="77">
        <v>1</v>
      </c>
      <c r="I6" s="77">
        <v>8</v>
      </c>
      <c r="J6" s="77">
        <v>46</v>
      </c>
      <c r="K6" s="77">
        <v>0</v>
      </c>
      <c r="L6" s="77"/>
      <c r="M6" s="77">
        <v>6</v>
      </c>
      <c r="N6" s="77">
        <v>70</v>
      </c>
      <c r="P6" s="77">
        <v>0</v>
      </c>
      <c r="Q6" s="77">
        <v>4</v>
      </c>
      <c r="R6" s="77">
        <v>46</v>
      </c>
      <c r="S6" s="77">
        <v>10</v>
      </c>
      <c r="T6" s="77">
        <v>166</v>
      </c>
      <c r="U6" s="77">
        <v>348</v>
      </c>
      <c r="V6" s="77"/>
      <c r="W6" s="77">
        <v>6</v>
      </c>
      <c r="X6" s="77">
        <v>0</v>
      </c>
      <c r="Y6" s="77">
        <v>0</v>
      </c>
      <c r="Z6" s="77">
        <v>0</v>
      </c>
      <c r="AA6" s="77"/>
      <c r="AB6" s="77">
        <v>6</v>
      </c>
      <c r="AC6" s="77">
        <v>0</v>
      </c>
      <c r="AD6" s="77">
        <v>0</v>
      </c>
      <c r="AE6" s="77">
        <v>0</v>
      </c>
      <c r="AF6" s="77">
        <v>3</v>
      </c>
      <c r="AG6" s="77">
        <v>5</v>
      </c>
      <c r="AH6" s="77">
        <v>0</v>
      </c>
      <c r="AI6" s="77">
        <v>187</v>
      </c>
    </row>
    <row r="7" spans="1:35" x14ac:dyDescent="0.2">
      <c r="A7" s="77">
        <v>2</v>
      </c>
      <c r="B7" s="77">
        <v>3</v>
      </c>
      <c r="C7" s="77">
        <v>2</v>
      </c>
      <c r="D7" s="77">
        <v>6</v>
      </c>
      <c r="E7" s="77">
        <v>2</v>
      </c>
      <c r="F7" s="77">
        <v>0</v>
      </c>
      <c r="G7" s="77"/>
      <c r="H7" s="77">
        <v>2</v>
      </c>
      <c r="I7" s="77">
        <v>2</v>
      </c>
      <c r="J7" s="77">
        <v>2</v>
      </c>
      <c r="K7" s="77">
        <v>0</v>
      </c>
      <c r="L7" s="77"/>
      <c r="M7" s="77">
        <v>0</v>
      </c>
      <c r="N7" s="77">
        <v>0</v>
      </c>
      <c r="P7" s="77">
        <v>2</v>
      </c>
      <c r="Q7" s="77">
        <v>6</v>
      </c>
      <c r="R7" s="77">
        <v>2</v>
      </c>
      <c r="S7" s="77">
        <v>4</v>
      </c>
      <c r="T7" s="77">
        <v>99</v>
      </c>
      <c r="U7" s="77">
        <v>56</v>
      </c>
      <c r="V7" s="77"/>
      <c r="W7" s="77">
        <v>0</v>
      </c>
      <c r="X7" s="77">
        <v>0</v>
      </c>
      <c r="Y7" s="77">
        <v>0</v>
      </c>
      <c r="Z7" s="77">
        <v>0</v>
      </c>
      <c r="AA7" s="77"/>
      <c r="AB7" s="77">
        <v>0</v>
      </c>
      <c r="AC7" s="77">
        <v>0</v>
      </c>
      <c r="AD7" s="77">
        <v>19</v>
      </c>
      <c r="AE7" s="77">
        <v>0</v>
      </c>
      <c r="AF7" s="77">
        <v>39</v>
      </c>
      <c r="AG7" s="77">
        <v>14</v>
      </c>
      <c r="AH7" s="77">
        <v>0</v>
      </c>
      <c r="AI7" s="77">
        <v>0</v>
      </c>
    </row>
    <row r="8" spans="1:35" x14ac:dyDescent="0.2">
      <c r="A8" s="77">
        <v>0</v>
      </c>
      <c r="B8" s="77">
        <v>1</v>
      </c>
      <c r="C8" s="77">
        <v>0</v>
      </c>
      <c r="D8" s="77">
        <v>1</v>
      </c>
      <c r="E8" s="77">
        <v>0</v>
      </c>
      <c r="F8" s="77">
        <v>0</v>
      </c>
      <c r="G8" s="77"/>
      <c r="H8" s="77">
        <v>0</v>
      </c>
      <c r="I8" s="77">
        <v>1</v>
      </c>
      <c r="J8" s="77">
        <v>0</v>
      </c>
      <c r="K8" s="77">
        <v>0</v>
      </c>
      <c r="L8" s="77"/>
      <c r="M8" s="77">
        <v>25</v>
      </c>
      <c r="N8" s="77">
        <v>0</v>
      </c>
      <c r="P8" s="77">
        <v>0</v>
      </c>
      <c r="Q8" s="77">
        <v>0</v>
      </c>
      <c r="R8" s="77">
        <v>0</v>
      </c>
      <c r="S8" s="77">
        <v>2</v>
      </c>
      <c r="T8" s="77">
        <v>17</v>
      </c>
      <c r="U8" s="77">
        <v>166</v>
      </c>
      <c r="V8" s="77"/>
      <c r="W8" s="77">
        <v>25</v>
      </c>
      <c r="X8" s="77">
        <v>0</v>
      </c>
      <c r="Y8" s="77">
        <v>0</v>
      </c>
      <c r="Z8" s="77">
        <v>0</v>
      </c>
      <c r="AA8" s="77"/>
      <c r="AB8" s="77">
        <v>25</v>
      </c>
      <c r="AC8" s="77">
        <v>0</v>
      </c>
      <c r="AD8" s="77">
        <v>0</v>
      </c>
      <c r="AE8" s="77">
        <v>48</v>
      </c>
      <c r="AF8" s="77">
        <v>0</v>
      </c>
      <c r="AG8" s="77">
        <v>7</v>
      </c>
      <c r="AH8" s="77">
        <v>0</v>
      </c>
      <c r="AI8" s="77">
        <v>0</v>
      </c>
    </row>
    <row r="9" spans="1:35" x14ac:dyDescent="0.2">
      <c r="A9" s="77">
        <v>8</v>
      </c>
      <c r="B9" s="77">
        <v>3</v>
      </c>
      <c r="C9" s="77">
        <v>0</v>
      </c>
      <c r="D9" s="77">
        <v>0</v>
      </c>
      <c r="E9" s="77">
        <v>1</v>
      </c>
      <c r="F9" s="77">
        <v>0</v>
      </c>
      <c r="G9" s="77"/>
      <c r="H9" s="77">
        <v>8</v>
      </c>
      <c r="I9" s="77">
        <v>52</v>
      </c>
      <c r="J9" s="77">
        <v>1</v>
      </c>
      <c r="K9" s="77">
        <v>0</v>
      </c>
      <c r="L9" s="77"/>
      <c r="M9" s="77">
        <v>1</v>
      </c>
      <c r="N9" s="77">
        <v>0</v>
      </c>
      <c r="P9" s="77">
        <v>0</v>
      </c>
      <c r="Q9" s="77">
        <v>0</v>
      </c>
      <c r="R9" s="77">
        <v>1</v>
      </c>
      <c r="S9" s="77">
        <v>1</v>
      </c>
      <c r="T9" s="77">
        <v>81</v>
      </c>
      <c r="U9" s="77">
        <v>380</v>
      </c>
      <c r="V9" s="77"/>
      <c r="W9" s="77">
        <v>1</v>
      </c>
      <c r="X9" s="77">
        <v>0</v>
      </c>
      <c r="Y9" s="77">
        <v>0</v>
      </c>
      <c r="Z9" s="77">
        <v>0</v>
      </c>
      <c r="AA9" s="77"/>
      <c r="AB9" s="77">
        <v>1</v>
      </c>
      <c r="AC9" s="77">
        <v>0</v>
      </c>
      <c r="AD9" s="77">
        <v>1</v>
      </c>
      <c r="AE9" s="77">
        <v>0</v>
      </c>
      <c r="AF9" s="77">
        <v>2</v>
      </c>
      <c r="AG9" s="77">
        <v>9</v>
      </c>
      <c r="AH9" s="77">
        <v>0</v>
      </c>
      <c r="AI9" s="77">
        <v>0</v>
      </c>
    </row>
    <row r="10" spans="1:35" x14ac:dyDescent="0.2">
      <c r="A10" s="77">
        <v>22</v>
      </c>
      <c r="B10" s="77">
        <v>0</v>
      </c>
      <c r="C10" s="77">
        <v>14</v>
      </c>
      <c r="D10" s="77">
        <v>0</v>
      </c>
      <c r="E10" s="77">
        <v>0</v>
      </c>
      <c r="F10" s="77">
        <v>208</v>
      </c>
      <c r="G10" s="77"/>
      <c r="H10" s="77">
        <v>22</v>
      </c>
      <c r="I10" s="77">
        <v>13</v>
      </c>
      <c r="J10" s="77">
        <v>0</v>
      </c>
      <c r="K10" s="77">
        <v>0</v>
      </c>
      <c r="L10" s="77"/>
      <c r="M10" s="77">
        <v>100</v>
      </c>
      <c r="N10" s="77">
        <v>6</v>
      </c>
      <c r="P10" s="77">
        <v>14</v>
      </c>
      <c r="Q10" s="77">
        <v>59</v>
      </c>
      <c r="R10" s="77">
        <v>0</v>
      </c>
      <c r="S10" s="77">
        <v>47</v>
      </c>
      <c r="T10" s="77">
        <v>106</v>
      </c>
      <c r="U10" s="77">
        <v>0</v>
      </c>
      <c r="V10" s="77"/>
      <c r="W10" s="77">
        <v>100</v>
      </c>
      <c r="X10" s="77">
        <v>1</v>
      </c>
      <c r="Y10" s="77">
        <v>0</v>
      </c>
      <c r="Z10" s="77">
        <v>0</v>
      </c>
      <c r="AA10" s="77"/>
      <c r="AB10" s="77">
        <v>100</v>
      </c>
      <c r="AC10" s="77">
        <v>0</v>
      </c>
      <c r="AD10" s="77">
        <v>8</v>
      </c>
      <c r="AE10" s="77">
        <v>0</v>
      </c>
      <c r="AF10" s="77">
        <v>0</v>
      </c>
      <c r="AG10" s="77">
        <v>29</v>
      </c>
      <c r="AH10" s="77">
        <v>0</v>
      </c>
      <c r="AI10" s="77">
        <v>0</v>
      </c>
    </row>
    <row r="11" spans="1:35" x14ac:dyDescent="0.2">
      <c r="A11" s="77">
        <v>1</v>
      </c>
      <c r="B11" s="77">
        <v>0</v>
      </c>
      <c r="C11" s="77">
        <v>0</v>
      </c>
      <c r="D11" s="77">
        <v>0</v>
      </c>
      <c r="E11" s="77">
        <v>6</v>
      </c>
      <c r="F11" s="77">
        <v>0</v>
      </c>
      <c r="G11" s="77"/>
      <c r="H11" s="77">
        <v>1</v>
      </c>
      <c r="I11" s="77">
        <v>7</v>
      </c>
      <c r="J11" s="77">
        <v>6</v>
      </c>
      <c r="K11" s="77">
        <v>0</v>
      </c>
      <c r="L11" s="77"/>
      <c r="M11" s="77">
        <v>0</v>
      </c>
      <c r="N11" s="77">
        <v>56</v>
      </c>
      <c r="P11" s="77">
        <v>0</v>
      </c>
      <c r="Q11" s="77">
        <v>86</v>
      </c>
      <c r="R11" s="77">
        <v>6</v>
      </c>
      <c r="S11" s="77">
        <v>13</v>
      </c>
      <c r="T11" s="77">
        <v>0</v>
      </c>
      <c r="U11" s="77">
        <v>332</v>
      </c>
      <c r="V11" s="77"/>
      <c r="W11" s="77">
        <v>0</v>
      </c>
      <c r="X11" s="77">
        <v>0</v>
      </c>
      <c r="Y11" s="77">
        <v>18</v>
      </c>
      <c r="Z11" s="77">
        <v>0</v>
      </c>
      <c r="AA11" s="77"/>
      <c r="AB11" s="77">
        <v>0</v>
      </c>
      <c r="AC11" s="77">
        <v>0</v>
      </c>
      <c r="AD11" s="77">
        <v>0</v>
      </c>
      <c r="AE11" s="77">
        <v>0</v>
      </c>
      <c r="AF11" s="77">
        <v>2</v>
      </c>
      <c r="AG11" s="77">
        <v>0</v>
      </c>
      <c r="AH11" s="77">
        <v>18</v>
      </c>
      <c r="AI11" s="77">
        <v>15</v>
      </c>
    </row>
    <row r="12" spans="1:35" x14ac:dyDescent="0.2">
      <c r="A12" s="77">
        <v>1</v>
      </c>
      <c r="B12" s="77">
        <v>0</v>
      </c>
      <c r="C12" s="77">
        <v>42</v>
      </c>
      <c r="D12" s="77">
        <v>0</v>
      </c>
      <c r="E12" s="77">
        <v>4</v>
      </c>
      <c r="F12" s="77">
        <v>0</v>
      </c>
      <c r="G12" s="77"/>
      <c r="H12" s="77">
        <v>1</v>
      </c>
      <c r="I12" s="77">
        <v>15</v>
      </c>
      <c r="J12" s="77">
        <v>4</v>
      </c>
      <c r="K12" s="77">
        <v>0</v>
      </c>
      <c r="L12" s="77"/>
      <c r="M12" s="77">
        <v>0</v>
      </c>
      <c r="N12" s="77">
        <v>7</v>
      </c>
      <c r="P12" s="77">
        <v>42</v>
      </c>
      <c r="Q12" s="77">
        <v>0</v>
      </c>
      <c r="R12" s="77">
        <v>4</v>
      </c>
      <c r="S12" s="77">
        <v>43</v>
      </c>
      <c r="T12" s="77">
        <v>0</v>
      </c>
      <c r="U12" s="77">
        <v>240</v>
      </c>
      <c r="V12" s="77"/>
      <c r="W12" s="77">
        <v>0</v>
      </c>
      <c r="X12" s="77">
        <v>0</v>
      </c>
      <c r="Y12" s="77">
        <v>30</v>
      </c>
      <c r="Z12" s="77">
        <v>0</v>
      </c>
      <c r="AA12" s="77"/>
      <c r="AB12" s="77">
        <v>0</v>
      </c>
      <c r="AC12" s="77">
        <v>0</v>
      </c>
      <c r="AD12" s="77">
        <v>5</v>
      </c>
      <c r="AE12" s="77">
        <v>22</v>
      </c>
      <c r="AF12" s="77">
        <v>0</v>
      </c>
      <c r="AG12" s="77">
        <v>0</v>
      </c>
      <c r="AH12" s="77">
        <v>30</v>
      </c>
      <c r="AI12" s="77">
        <v>245</v>
      </c>
    </row>
    <row r="13" spans="1:35" x14ac:dyDescent="0.2">
      <c r="A13" s="77">
        <v>15</v>
      </c>
      <c r="B13" s="77">
        <v>0</v>
      </c>
      <c r="C13" s="77">
        <v>3</v>
      </c>
      <c r="D13" s="77">
        <v>0</v>
      </c>
      <c r="E13" s="77">
        <v>0</v>
      </c>
      <c r="F13" s="77">
        <v>0</v>
      </c>
      <c r="G13" s="77"/>
      <c r="H13" s="77">
        <v>15</v>
      </c>
      <c r="I13" s="77">
        <v>17</v>
      </c>
      <c r="J13" s="77">
        <v>0</v>
      </c>
      <c r="K13" s="77">
        <v>0</v>
      </c>
      <c r="L13" s="77"/>
      <c r="M13" s="77">
        <v>49</v>
      </c>
      <c r="N13" s="77">
        <v>2</v>
      </c>
      <c r="P13" s="77">
        <v>3</v>
      </c>
      <c r="Q13" s="77">
        <v>0</v>
      </c>
      <c r="R13" s="77">
        <v>0</v>
      </c>
      <c r="S13" s="77">
        <v>77</v>
      </c>
      <c r="T13" s="77">
        <v>46</v>
      </c>
      <c r="U13" s="77">
        <v>0</v>
      </c>
      <c r="V13" s="77"/>
      <c r="W13" s="77">
        <v>49</v>
      </c>
      <c r="X13" s="77">
        <v>3</v>
      </c>
      <c r="Y13" s="77">
        <v>0</v>
      </c>
      <c r="Z13" s="77">
        <v>0</v>
      </c>
      <c r="AA13" s="77"/>
      <c r="AB13" s="77">
        <v>49</v>
      </c>
      <c r="AC13" s="77">
        <v>1</v>
      </c>
      <c r="AD13" s="77">
        <v>0</v>
      </c>
      <c r="AE13" s="77">
        <v>1</v>
      </c>
      <c r="AF13" s="77">
        <v>0</v>
      </c>
      <c r="AG13" s="77">
        <v>0</v>
      </c>
      <c r="AH13" s="77">
        <v>0</v>
      </c>
      <c r="AI13" s="77">
        <v>0</v>
      </c>
    </row>
    <row r="14" spans="1:35" x14ac:dyDescent="0.2">
      <c r="A14" s="77">
        <v>8</v>
      </c>
      <c r="B14" s="77">
        <v>0</v>
      </c>
      <c r="C14" s="77">
        <v>1</v>
      </c>
      <c r="D14" s="77">
        <v>0</v>
      </c>
      <c r="E14" s="77">
        <v>7</v>
      </c>
      <c r="F14" s="77">
        <v>1</v>
      </c>
      <c r="G14" s="77"/>
      <c r="H14" s="77">
        <v>8</v>
      </c>
      <c r="I14" s="77">
        <v>2</v>
      </c>
      <c r="J14" s="77">
        <v>7</v>
      </c>
      <c r="K14" s="77">
        <v>0</v>
      </c>
      <c r="L14" s="77"/>
      <c r="M14" s="77">
        <v>0</v>
      </c>
      <c r="N14" s="77">
        <v>0</v>
      </c>
      <c r="P14" s="77">
        <v>1</v>
      </c>
      <c r="Q14" s="77">
        <v>3</v>
      </c>
      <c r="R14" s="77">
        <v>7</v>
      </c>
      <c r="S14" s="77">
        <v>19</v>
      </c>
      <c r="T14" s="77">
        <v>31</v>
      </c>
      <c r="U14" s="77">
        <v>0</v>
      </c>
      <c r="V14" s="77"/>
      <c r="W14" s="77">
        <v>0</v>
      </c>
      <c r="X14" s="77">
        <v>0</v>
      </c>
      <c r="Y14" s="77">
        <v>158</v>
      </c>
      <c r="Z14" s="77">
        <v>0</v>
      </c>
      <c r="AA14" s="77"/>
      <c r="AB14" s="77">
        <v>0</v>
      </c>
      <c r="AC14" s="77">
        <v>0</v>
      </c>
      <c r="AD14" s="77">
        <v>0</v>
      </c>
      <c r="AE14" s="77">
        <v>19</v>
      </c>
      <c r="AF14" s="77">
        <v>7</v>
      </c>
      <c r="AG14" s="77">
        <v>0</v>
      </c>
      <c r="AH14" s="77">
        <v>158</v>
      </c>
      <c r="AI14" s="77">
        <v>54</v>
      </c>
    </row>
    <row r="15" spans="1:35" x14ac:dyDescent="0.2">
      <c r="A15" s="77">
        <v>1</v>
      </c>
      <c r="B15" s="77">
        <v>0</v>
      </c>
      <c r="C15" s="77">
        <v>0</v>
      </c>
      <c r="D15" s="77">
        <v>0</v>
      </c>
      <c r="E15" s="77">
        <v>0</v>
      </c>
      <c r="F15" s="77">
        <v>0</v>
      </c>
      <c r="G15" s="77"/>
      <c r="H15" s="77">
        <v>1</v>
      </c>
      <c r="I15" s="77">
        <v>0</v>
      </c>
      <c r="J15" s="77">
        <v>0</v>
      </c>
      <c r="K15" s="77">
        <v>0</v>
      </c>
      <c r="L15" s="77"/>
      <c r="M15" s="77">
        <v>2</v>
      </c>
      <c r="N15" s="77">
        <v>32</v>
      </c>
      <c r="P15" s="77">
        <v>0</v>
      </c>
      <c r="Q15" s="77">
        <v>0</v>
      </c>
      <c r="R15" s="77">
        <v>0</v>
      </c>
      <c r="S15" s="77">
        <v>0</v>
      </c>
      <c r="T15" s="77">
        <v>0</v>
      </c>
      <c r="U15" s="77">
        <v>2</v>
      </c>
      <c r="V15" s="77"/>
      <c r="W15" s="77">
        <v>2</v>
      </c>
      <c r="X15" s="77">
        <v>0</v>
      </c>
      <c r="Y15" s="77">
        <v>23</v>
      </c>
      <c r="Z15" s="77">
        <v>0</v>
      </c>
      <c r="AA15" s="77"/>
      <c r="AB15" s="77">
        <v>2</v>
      </c>
      <c r="AC15" s="77">
        <v>0</v>
      </c>
      <c r="AD15" s="77">
        <v>0</v>
      </c>
      <c r="AE15" s="77">
        <v>0</v>
      </c>
      <c r="AF15" s="77">
        <v>48</v>
      </c>
      <c r="AG15" s="77">
        <v>0</v>
      </c>
      <c r="AH15" s="77">
        <v>23</v>
      </c>
      <c r="AI15" s="77">
        <v>0</v>
      </c>
    </row>
    <row r="16" spans="1:35" x14ac:dyDescent="0.2">
      <c r="A16" s="77">
        <v>1</v>
      </c>
      <c r="B16" s="77">
        <v>0</v>
      </c>
      <c r="C16" s="77">
        <v>0</v>
      </c>
      <c r="D16" s="77">
        <v>0</v>
      </c>
      <c r="E16" s="77">
        <v>0</v>
      </c>
      <c r="F16" s="77">
        <v>3</v>
      </c>
      <c r="G16" s="77"/>
      <c r="H16" s="77">
        <v>1</v>
      </c>
      <c r="I16" s="77">
        <v>0</v>
      </c>
      <c r="J16" s="77">
        <v>0</v>
      </c>
      <c r="K16" s="77">
        <v>0</v>
      </c>
      <c r="L16" s="77"/>
      <c r="M16" s="77">
        <v>0</v>
      </c>
      <c r="N16" s="77">
        <v>0</v>
      </c>
      <c r="P16" s="77">
        <v>0</v>
      </c>
      <c r="Q16" s="77">
        <v>0</v>
      </c>
      <c r="R16" s="77">
        <v>0</v>
      </c>
      <c r="S16" s="77">
        <v>0</v>
      </c>
      <c r="T16" s="77">
        <v>0</v>
      </c>
      <c r="U16" s="77">
        <v>226</v>
      </c>
      <c r="V16" s="77"/>
      <c r="W16" s="77">
        <v>0</v>
      </c>
      <c r="X16" s="77">
        <v>1</v>
      </c>
      <c r="Y16" s="77">
        <v>4</v>
      </c>
      <c r="Z16" s="77">
        <v>0</v>
      </c>
      <c r="AA16" s="77"/>
      <c r="AB16" s="77">
        <v>0</v>
      </c>
      <c r="AC16" s="77">
        <v>0</v>
      </c>
      <c r="AE16" s="77">
        <v>0</v>
      </c>
      <c r="AF16" s="77">
        <v>0</v>
      </c>
      <c r="AG16" s="77">
        <v>0</v>
      </c>
      <c r="AH16" s="77">
        <v>4</v>
      </c>
      <c r="AI16" s="77">
        <v>0</v>
      </c>
    </row>
    <row r="17" spans="1:35" x14ac:dyDescent="0.2">
      <c r="A17" s="77">
        <v>1</v>
      </c>
      <c r="B17" s="77">
        <v>0</v>
      </c>
      <c r="C17" s="77">
        <v>2</v>
      </c>
      <c r="D17" s="77">
        <v>0</v>
      </c>
      <c r="E17" s="77">
        <v>0</v>
      </c>
      <c r="F17" s="77">
        <v>3</v>
      </c>
      <c r="G17" s="77"/>
      <c r="H17" s="77">
        <v>1</v>
      </c>
      <c r="I17" s="77">
        <v>0</v>
      </c>
      <c r="J17" s="77">
        <v>0</v>
      </c>
      <c r="K17" s="77">
        <v>0</v>
      </c>
      <c r="L17" s="77"/>
      <c r="M17" s="77">
        <v>0</v>
      </c>
      <c r="N17" s="77">
        <v>33</v>
      </c>
      <c r="P17" s="77">
        <v>2</v>
      </c>
      <c r="Q17" s="77">
        <v>0</v>
      </c>
      <c r="R17" s="77">
        <v>0</v>
      </c>
      <c r="S17" s="77">
        <v>92</v>
      </c>
      <c r="T17" s="77">
        <v>1</v>
      </c>
      <c r="U17" s="77">
        <v>0</v>
      </c>
      <c r="V17" s="77"/>
      <c r="W17" s="77">
        <v>0</v>
      </c>
      <c r="X17" s="77">
        <v>0</v>
      </c>
      <c r="Y17" s="77">
        <v>14</v>
      </c>
      <c r="Z17" s="77">
        <v>0</v>
      </c>
      <c r="AA17" s="77"/>
      <c r="AB17" s="77">
        <v>0</v>
      </c>
      <c r="AC17" s="77">
        <v>0</v>
      </c>
      <c r="AF17" s="77">
        <v>0</v>
      </c>
      <c r="AG17" s="77">
        <v>0</v>
      </c>
      <c r="AH17" s="77">
        <v>14</v>
      </c>
      <c r="AI17" s="77">
        <v>0</v>
      </c>
    </row>
    <row r="18" spans="1:35" x14ac:dyDescent="0.2">
      <c r="A18" s="77">
        <v>0</v>
      </c>
      <c r="B18" s="77">
        <v>0</v>
      </c>
      <c r="C18" s="77">
        <v>0</v>
      </c>
      <c r="D18" s="77">
        <v>0</v>
      </c>
      <c r="E18" s="77">
        <v>0</v>
      </c>
      <c r="F18" s="77">
        <v>0</v>
      </c>
      <c r="G18" s="77"/>
      <c r="H18" s="77">
        <v>0</v>
      </c>
      <c r="I18" s="77">
        <v>0</v>
      </c>
      <c r="J18" s="77">
        <v>0</v>
      </c>
      <c r="K18" s="77">
        <v>0</v>
      </c>
      <c r="L18" s="77"/>
      <c r="M18" s="77">
        <v>0</v>
      </c>
      <c r="N18" s="77">
        <v>0</v>
      </c>
      <c r="P18" s="77">
        <v>0</v>
      </c>
      <c r="Q18" s="77">
        <v>10</v>
      </c>
      <c r="R18" s="77">
        <v>0</v>
      </c>
      <c r="S18" s="77">
        <v>2</v>
      </c>
      <c r="T18" s="77">
        <v>0</v>
      </c>
      <c r="U18" s="77">
        <v>2</v>
      </c>
      <c r="V18" s="77"/>
      <c r="W18" s="77">
        <v>0</v>
      </c>
      <c r="X18" s="77">
        <v>3</v>
      </c>
      <c r="Y18" s="77">
        <v>0</v>
      </c>
      <c r="Z18" s="77">
        <v>0</v>
      </c>
      <c r="AA18" s="77"/>
      <c r="AB18" s="77">
        <v>0</v>
      </c>
      <c r="AC18" s="77">
        <v>0</v>
      </c>
      <c r="AF18" s="77">
        <v>5</v>
      </c>
      <c r="AG18" s="77">
        <v>0</v>
      </c>
      <c r="AH18" s="77">
        <v>0</v>
      </c>
      <c r="AI18" s="77">
        <v>0</v>
      </c>
    </row>
    <row r="19" spans="1:35" x14ac:dyDescent="0.2">
      <c r="A19" s="77">
        <v>0</v>
      </c>
      <c r="B19" s="77">
        <v>0</v>
      </c>
      <c r="C19" s="77">
        <v>0</v>
      </c>
      <c r="D19" s="77">
        <v>0</v>
      </c>
      <c r="E19" s="77">
        <v>0</v>
      </c>
      <c r="F19" s="77">
        <v>0</v>
      </c>
      <c r="G19" s="77"/>
      <c r="H19" s="77">
        <v>0</v>
      </c>
      <c r="I19" s="77">
        <v>0</v>
      </c>
      <c r="J19" s="77">
        <v>0</v>
      </c>
      <c r="K19" s="77">
        <v>0</v>
      </c>
      <c r="L19" s="77"/>
      <c r="M19" s="77">
        <v>0</v>
      </c>
      <c r="N19" s="77">
        <v>2</v>
      </c>
      <c r="P19" s="77">
        <v>0</v>
      </c>
      <c r="Q19" s="77">
        <v>2</v>
      </c>
      <c r="R19" s="77">
        <v>0</v>
      </c>
      <c r="S19" s="77">
        <v>10</v>
      </c>
      <c r="T19" s="77">
        <v>0</v>
      </c>
      <c r="U19" s="77">
        <v>0</v>
      </c>
      <c r="V19" s="77"/>
      <c r="W19" s="77">
        <v>0</v>
      </c>
      <c r="X19" s="77">
        <v>0</v>
      </c>
      <c r="Y19" s="77">
        <v>0</v>
      </c>
      <c r="Z19" s="77">
        <v>0</v>
      </c>
      <c r="AA19" s="77"/>
      <c r="AB19" s="77">
        <v>0</v>
      </c>
      <c r="AC19" s="77">
        <v>0</v>
      </c>
      <c r="AF19" s="77">
        <v>0</v>
      </c>
      <c r="AG19" s="77">
        <v>0</v>
      </c>
      <c r="AH19" s="77">
        <v>0</v>
      </c>
      <c r="AI19" s="77">
        <v>19</v>
      </c>
    </row>
    <row r="20" spans="1:35" x14ac:dyDescent="0.2">
      <c r="A20" s="77">
        <v>0</v>
      </c>
      <c r="B20" s="77">
        <v>0</v>
      </c>
      <c r="C20" s="77">
        <v>0</v>
      </c>
      <c r="D20" s="77">
        <v>0</v>
      </c>
      <c r="E20" s="77">
        <v>3</v>
      </c>
      <c r="F20" s="77">
        <v>0</v>
      </c>
      <c r="G20" s="77"/>
      <c r="H20" s="77">
        <v>0</v>
      </c>
      <c r="I20" s="77">
        <v>0</v>
      </c>
      <c r="J20" s="77">
        <v>3</v>
      </c>
      <c r="K20" s="77">
        <v>0</v>
      </c>
      <c r="L20" s="77"/>
      <c r="M20" s="77">
        <v>7</v>
      </c>
      <c r="N20" s="77">
        <v>77</v>
      </c>
      <c r="P20" s="77">
        <v>0</v>
      </c>
      <c r="Q20" s="77">
        <v>0</v>
      </c>
      <c r="R20" s="77">
        <v>3</v>
      </c>
      <c r="S20" s="77">
        <v>0</v>
      </c>
      <c r="T20" s="77">
        <v>47</v>
      </c>
      <c r="U20" s="77">
        <v>1</v>
      </c>
      <c r="V20" s="77"/>
      <c r="W20" s="77">
        <v>7</v>
      </c>
      <c r="X20" s="77">
        <v>0</v>
      </c>
      <c r="Y20" s="77">
        <v>0</v>
      </c>
      <c r="Z20" s="77">
        <v>0</v>
      </c>
      <c r="AA20" s="77"/>
      <c r="AB20" s="77">
        <v>7</v>
      </c>
      <c r="AC20" s="77">
        <v>0</v>
      </c>
      <c r="AF20" s="77">
        <v>4</v>
      </c>
      <c r="AG20" s="77">
        <v>0</v>
      </c>
      <c r="AH20" s="77">
        <v>0</v>
      </c>
      <c r="AI20" s="77">
        <v>0</v>
      </c>
    </row>
    <row r="21" spans="1:35" x14ac:dyDescent="0.2">
      <c r="A21" s="77">
        <v>0</v>
      </c>
      <c r="B21" s="77">
        <v>0</v>
      </c>
      <c r="C21" s="77">
        <v>4</v>
      </c>
      <c r="D21" s="77">
        <v>0</v>
      </c>
      <c r="E21" s="77">
        <v>0</v>
      </c>
      <c r="F21" s="77">
        <v>0</v>
      </c>
      <c r="G21" s="77"/>
      <c r="H21" s="77">
        <v>0</v>
      </c>
      <c r="I21" s="77">
        <v>0</v>
      </c>
      <c r="J21" s="77">
        <v>0</v>
      </c>
      <c r="K21" s="77">
        <v>0</v>
      </c>
      <c r="L21" s="77"/>
      <c r="M21" s="77">
        <v>0</v>
      </c>
      <c r="N21" s="77">
        <v>0</v>
      </c>
      <c r="P21" s="77">
        <v>4</v>
      </c>
      <c r="Q21" s="77">
        <v>6</v>
      </c>
      <c r="R21" s="77">
        <v>0</v>
      </c>
      <c r="S21" s="77">
        <v>5</v>
      </c>
      <c r="T21" s="77">
        <v>0</v>
      </c>
      <c r="U21" s="77">
        <v>0</v>
      </c>
      <c r="V21" s="77"/>
      <c r="W21" s="77">
        <v>0</v>
      </c>
      <c r="X21" s="77">
        <v>0</v>
      </c>
      <c r="Y21" s="77">
        <v>1</v>
      </c>
      <c r="Z21" s="77">
        <v>0</v>
      </c>
      <c r="AA21" s="77"/>
      <c r="AB21" s="77">
        <v>0</v>
      </c>
      <c r="AC21" s="77">
        <v>0</v>
      </c>
      <c r="AF21" s="77">
        <v>0</v>
      </c>
      <c r="AG21" s="77">
        <v>0</v>
      </c>
      <c r="AH21" s="77">
        <v>1</v>
      </c>
      <c r="AI21" s="77">
        <v>0</v>
      </c>
    </row>
    <row r="22" spans="1:35" x14ac:dyDescent="0.2">
      <c r="A22" s="77">
        <v>0</v>
      </c>
      <c r="B22" s="77">
        <v>0</v>
      </c>
      <c r="C22" s="77">
        <v>0</v>
      </c>
      <c r="D22" s="77">
        <v>0</v>
      </c>
      <c r="E22" s="77">
        <v>0</v>
      </c>
      <c r="F22" s="77">
        <v>6</v>
      </c>
      <c r="G22" s="77"/>
      <c r="H22" s="77">
        <v>0</v>
      </c>
      <c r="I22" s="77">
        <v>0</v>
      </c>
      <c r="J22" s="77">
        <v>0</v>
      </c>
      <c r="M22" s="77">
        <v>18</v>
      </c>
      <c r="N22" s="77">
        <v>3</v>
      </c>
      <c r="P22" s="77">
        <v>0</v>
      </c>
      <c r="Q22" s="77">
        <v>0</v>
      </c>
      <c r="R22" s="77">
        <v>0</v>
      </c>
      <c r="S22" s="77">
        <v>0</v>
      </c>
      <c r="T22" s="77">
        <v>0</v>
      </c>
      <c r="U22" s="77">
        <v>28</v>
      </c>
      <c r="V22" s="77"/>
      <c r="W22" s="77">
        <v>18</v>
      </c>
      <c r="X22" s="77">
        <v>0</v>
      </c>
      <c r="Y22" s="77">
        <v>1</v>
      </c>
      <c r="Z22" s="77"/>
      <c r="AA22" s="77"/>
      <c r="AB22" s="77">
        <v>18</v>
      </c>
      <c r="AC22" s="77">
        <v>0</v>
      </c>
      <c r="AF22" s="77">
        <v>0</v>
      </c>
      <c r="AG22" s="77">
        <v>0</v>
      </c>
      <c r="AH22" s="77">
        <v>1</v>
      </c>
      <c r="AI22" s="77">
        <v>0</v>
      </c>
    </row>
    <row r="23" spans="1:35" x14ac:dyDescent="0.2">
      <c r="A23" s="77">
        <v>0</v>
      </c>
      <c r="B23" s="77">
        <v>0</v>
      </c>
      <c r="C23" s="77">
        <v>0</v>
      </c>
      <c r="D23" s="77">
        <v>1</v>
      </c>
      <c r="E23" s="77">
        <v>0</v>
      </c>
      <c r="F23" s="77">
        <v>0</v>
      </c>
      <c r="G23" s="77"/>
      <c r="H23" s="77">
        <v>0</v>
      </c>
      <c r="I23" s="77">
        <v>0</v>
      </c>
      <c r="J23" s="77">
        <v>0</v>
      </c>
      <c r="M23" s="77">
        <v>0</v>
      </c>
      <c r="N23" s="77">
        <v>0</v>
      </c>
      <c r="P23" s="77">
        <v>0</v>
      </c>
      <c r="Q23" s="77">
        <v>0</v>
      </c>
      <c r="R23" s="77">
        <v>0</v>
      </c>
      <c r="S23" s="77">
        <v>0</v>
      </c>
      <c r="T23" s="77">
        <v>21</v>
      </c>
      <c r="U23" s="77">
        <v>204</v>
      </c>
      <c r="V23" s="77"/>
      <c r="W23" s="77">
        <v>0</v>
      </c>
      <c r="X23" s="77">
        <v>1</v>
      </c>
      <c r="Y23" s="77">
        <v>4</v>
      </c>
      <c r="Z23" s="77"/>
      <c r="AA23" s="77"/>
      <c r="AB23" s="77">
        <v>0</v>
      </c>
      <c r="AC23" s="77">
        <v>0</v>
      </c>
      <c r="AF23" s="77">
        <v>0</v>
      </c>
      <c r="AG23" s="77">
        <v>0</v>
      </c>
      <c r="AH23" s="77">
        <v>4</v>
      </c>
      <c r="AI23" s="77">
        <v>0</v>
      </c>
    </row>
    <row r="24" spans="1:35" x14ac:dyDescent="0.2">
      <c r="A24" s="77">
        <v>0</v>
      </c>
      <c r="B24" s="77">
        <v>0</v>
      </c>
      <c r="C24" s="77">
        <v>1</v>
      </c>
      <c r="D24" s="77"/>
      <c r="E24" s="77">
        <v>0</v>
      </c>
      <c r="F24" s="77">
        <v>0</v>
      </c>
      <c r="G24" s="77"/>
      <c r="H24" s="77">
        <v>0</v>
      </c>
      <c r="I24" s="77">
        <v>0</v>
      </c>
      <c r="J24" s="77">
        <v>0</v>
      </c>
      <c r="M24" s="77">
        <v>4</v>
      </c>
      <c r="N24" s="77">
        <v>0</v>
      </c>
      <c r="P24" s="77">
        <v>1</v>
      </c>
      <c r="Q24" s="77">
        <v>0</v>
      </c>
      <c r="R24" s="77">
        <v>0</v>
      </c>
      <c r="S24" s="77">
        <v>0</v>
      </c>
      <c r="T24" s="77">
        <v>0</v>
      </c>
      <c r="U24" s="77">
        <v>368</v>
      </c>
      <c r="V24" s="77"/>
      <c r="W24" s="77">
        <v>4</v>
      </c>
      <c r="X24" s="77">
        <v>5</v>
      </c>
      <c r="Y24" s="77">
        <v>21</v>
      </c>
      <c r="Z24" s="77"/>
      <c r="AA24" s="77"/>
      <c r="AB24" s="77">
        <v>4</v>
      </c>
      <c r="AC24" s="77">
        <v>0</v>
      </c>
      <c r="AF24" s="77">
        <v>0</v>
      </c>
      <c r="AG24" s="77">
        <v>0</v>
      </c>
      <c r="AH24" s="77">
        <v>21</v>
      </c>
      <c r="AI24" s="77">
        <v>0</v>
      </c>
    </row>
    <row r="25" spans="1:35" x14ac:dyDescent="0.2">
      <c r="A25" s="77">
        <v>0</v>
      </c>
      <c r="B25" s="77">
        <v>0</v>
      </c>
      <c r="C25" s="77">
        <v>0</v>
      </c>
      <c r="E25" s="77">
        <v>0</v>
      </c>
      <c r="F25" s="77">
        <v>59</v>
      </c>
      <c r="G25" s="77"/>
      <c r="H25" s="77">
        <v>0</v>
      </c>
      <c r="I25" s="77">
        <v>0</v>
      </c>
      <c r="J25" s="77">
        <v>0</v>
      </c>
      <c r="M25" s="77">
        <v>1</v>
      </c>
      <c r="N25" s="77">
        <v>6</v>
      </c>
      <c r="P25" s="77">
        <v>0</v>
      </c>
      <c r="R25" s="77">
        <v>0</v>
      </c>
      <c r="S25" s="77">
        <v>11</v>
      </c>
      <c r="T25" s="77">
        <v>0</v>
      </c>
      <c r="U25" s="77">
        <v>300</v>
      </c>
      <c r="V25" s="77"/>
      <c r="W25" s="77">
        <v>1</v>
      </c>
      <c r="X25" s="77">
        <v>6</v>
      </c>
      <c r="Y25" s="77">
        <v>0</v>
      </c>
      <c r="Z25" s="77"/>
      <c r="AA25" s="77"/>
      <c r="AB25" s="77">
        <v>1</v>
      </c>
      <c r="AC25" s="77">
        <v>1</v>
      </c>
      <c r="AF25" s="77">
        <v>0</v>
      </c>
      <c r="AG25" s="77">
        <v>0</v>
      </c>
      <c r="AH25" s="77">
        <v>0</v>
      </c>
      <c r="AI25" s="77">
        <v>8</v>
      </c>
    </row>
    <row r="26" spans="1:35" x14ac:dyDescent="0.2">
      <c r="A26" s="77">
        <v>0</v>
      </c>
      <c r="B26" s="77">
        <v>0</v>
      </c>
      <c r="C26" s="77">
        <v>0</v>
      </c>
      <c r="E26" s="77">
        <v>0</v>
      </c>
      <c r="F26" s="77">
        <v>0</v>
      </c>
      <c r="G26" s="77"/>
      <c r="H26" s="77">
        <v>0</v>
      </c>
      <c r="I26" s="77">
        <v>0</v>
      </c>
      <c r="J26" s="77">
        <v>0</v>
      </c>
      <c r="M26" s="77">
        <v>2</v>
      </c>
      <c r="N26" s="77">
        <v>0</v>
      </c>
      <c r="P26" s="77">
        <v>0</v>
      </c>
      <c r="R26" s="77">
        <v>0</v>
      </c>
      <c r="T26" s="77">
        <v>0</v>
      </c>
      <c r="U26" s="77">
        <v>0</v>
      </c>
      <c r="V26" s="77"/>
      <c r="W26" s="77">
        <v>2</v>
      </c>
      <c r="X26" s="77">
        <v>16</v>
      </c>
      <c r="Y26" s="77">
        <v>0</v>
      </c>
      <c r="Z26" s="77"/>
      <c r="AA26" s="77"/>
      <c r="AB26" s="77">
        <v>2</v>
      </c>
      <c r="AC26" s="77">
        <v>0</v>
      </c>
      <c r="AF26" s="77">
        <v>41</v>
      </c>
      <c r="AG26" s="77">
        <v>0</v>
      </c>
      <c r="AH26" s="77">
        <v>0</v>
      </c>
      <c r="AI26" s="77">
        <v>1</v>
      </c>
    </row>
    <row r="27" spans="1:35" x14ac:dyDescent="0.2">
      <c r="A27" s="77">
        <v>0</v>
      </c>
      <c r="B27" s="77">
        <v>0</v>
      </c>
      <c r="C27" s="77">
        <v>0</v>
      </c>
      <c r="E27" s="77">
        <v>0</v>
      </c>
      <c r="F27" s="77">
        <v>0</v>
      </c>
      <c r="G27" s="77"/>
      <c r="H27" s="77">
        <v>0</v>
      </c>
      <c r="I27" s="77">
        <v>0</v>
      </c>
      <c r="J27" s="77">
        <v>0</v>
      </c>
      <c r="M27" s="77">
        <v>0</v>
      </c>
      <c r="N27" s="77">
        <v>1</v>
      </c>
      <c r="P27" s="77">
        <v>0</v>
      </c>
      <c r="R27" s="77">
        <v>0</v>
      </c>
      <c r="T27" s="77">
        <v>0</v>
      </c>
      <c r="U27" s="77">
        <v>222</v>
      </c>
      <c r="V27" s="77"/>
      <c r="W27" s="77">
        <v>0</v>
      </c>
      <c r="X27" s="77">
        <v>0</v>
      </c>
      <c r="Y27" s="77">
        <v>23</v>
      </c>
      <c r="Z27" s="77"/>
      <c r="AA27" s="77"/>
      <c r="AB27" s="77">
        <v>0</v>
      </c>
      <c r="AF27" s="77">
        <v>0</v>
      </c>
      <c r="AG27" s="77">
        <v>0</v>
      </c>
      <c r="AH27" s="77">
        <v>23</v>
      </c>
      <c r="AI27" s="77">
        <v>25</v>
      </c>
    </row>
    <row r="28" spans="1:35" x14ac:dyDescent="0.2">
      <c r="A28" s="77">
        <v>0</v>
      </c>
      <c r="B28" s="77">
        <v>0</v>
      </c>
      <c r="C28" s="77">
        <v>10</v>
      </c>
      <c r="E28" s="77">
        <v>0</v>
      </c>
      <c r="F28" s="77">
        <v>0</v>
      </c>
      <c r="G28" s="77"/>
      <c r="H28" s="77">
        <v>0</v>
      </c>
      <c r="I28" s="77">
        <v>0</v>
      </c>
      <c r="J28" s="77">
        <v>0</v>
      </c>
      <c r="M28" s="77">
        <v>0</v>
      </c>
      <c r="N28" s="77">
        <v>73</v>
      </c>
      <c r="P28" s="77">
        <v>10</v>
      </c>
      <c r="R28" s="77">
        <v>0</v>
      </c>
      <c r="T28" s="77">
        <v>16</v>
      </c>
      <c r="U28" s="77">
        <v>225</v>
      </c>
      <c r="V28" s="77"/>
      <c r="W28" s="77">
        <v>0</v>
      </c>
      <c r="X28" s="77">
        <v>24</v>
      </c>
      <c r="Y28" s="77">
        <v>1</v>
      </c>
      <c r="Z28" s="77"/>
      <c r="AA28" s="77"/>
      <c r="AB28" s="77">
        <v>0</v>
      </c>
      <c r="AF28" s="77">
        <v>0</v>
      </c>
      <c r="AG28" s="77">
        <v>0</v>
      </c>
      <c r="AH28" s="77">
        <v>1</v>
      </c>
      <c r="AI28" s="77">
        <v>0</v>
      </c>
    </row>
    <row r="29" spans="1:35" x14ac:dyDescent="0.2">
      <c r="A29" s="77">
        <v>0</v>
      </c>
      <c r="B29" s="77">
        <v>0</v>
      </c>
      <c r="C29" s="77">
        <v>0</v>
      </c>
      <c r="E29" s="77">
        <v>0</v>
      </c>
      <c r="F29" s="77">
        <v>0</v>
      </c>
      <c r="G29" s="77"/>
      <c r="H29" s="77">
        <v>0</v>
      </c>
      <c r="I29" s="77">
        <v>0</v>
      </c>
      <c r="J29" s="77">
        <v>0</v>
      </c>
      <c r="M29" s="77">
        <v>43</v>
      </c>
      <c r="P29" s="77">
        <v>0</v>
      </c>
      <c r="R29" s="77">
        <v>0</v>
      </c>
      <c r="T29" s="77">
        <v>0</v>
      </c>
      <c r="U29" s="77">
        <v>150</v>
      </c>
      <c r="V29" s="77"/>
      <c r="W29" s="77">
        <v>43</v>
      </c>
      <c r="X29" s="77">
        <v>0</v>
      </c>
      <c r="Y29" s="77">
        <v>34</v>
      </c>
      <c r="Z29" s="77"/>
      <c r="AA29" s="77"/>
      <c r="AB29" s="77">
        <v>43</v>
      </c>
      <c r="AF29" s="77">
        <v>15</v>
      </c>
      <c r="AG29" s="77">
        <v>0</v>
      </c>
      <c r="AH29" s="77">
        <v>34</v>
      </c>
      <c r="AI29" s="77">
        <v>0</v>
      </c>
    </row>
    <row r="30" spans="1:35" x14ac:dyDescent="0.2">
      <c r="A30" s="77">
        <v>0</v>
      </c>
      <c r="B30" s="77">
        <v>0</v>
      </c>
      <c r="C30" s="77">
        <v>0</v>
      </c>
      <c r="E30" s="77">
        <v>1</v>
      </c>
      <c r="F30" s="77">
        <v>0</v>
      </c>
      <c r="G30" s="77"/>
      <c r="H30" s="77">
        <v>0</v>
      </c>
      <c r="I30" s="77">
        <v>0</v>
      </c>
      <c r="J30" s="77">
        <v>1</v>
      </c>
      <c r="M30" s="77">
        <v>27</v>
      </c>
      <c r="P30" s="77">
        <v>0</v>
      </c>
      <c r="R30" s="77">
        <v>1</v>
      </c>
      <c r="T30" s="77">
        <v>0</v>
      </c>
      <c r="U30" s="77">
        <v>94</v>
      </c>
      <c r="V30" s="77"/>
      <c r="W30" s="77">
        <v>27</v>
      </c>
      <c r="X30" s="77">
        <v>0</v>
      </c>
      <c r="Y30" s="77">
        <v>0</v>
      </c>
      <c r="Z30" s="77"/>
      <c r="AA30" s="77"/>
      <c r="AB30" s="77">
        <v>27</v>
      </c>
      <c r="AF30" s="77">
        <v>0</v>
      </c>
      <c r="AG30" s="77">
        <v>0</v>
      </c>
      <c r="AH30" s="77">
        <v>0</v>
      </c>
    </row>
    <row r="31" spans="1:35" x14ac:dyDescent="0.2">
      <c r="A31" s="77">
        <v>0</v>
      </c>
      <c r="B31" s="77">
        <v>0</v>
      </c>
      <c r="C31" s="77">
        <v>0</v>
      </c>
      <c r="E31" s="77">
        <v>5</v>
      </c>
      <c r="F31" s="77">
        <v>0</v>
      </c>
      <c r="G31" s="77"/>
      <c r="H31" s="77">
        <v>0</v>
      </c>
      <c r="I31" s="77">
        <v>0</v>
      </c>
      <c r="J31" s="77">
        <v>5</v>
      </c>
      <c r="M31" s="77">
        <v>6</v>
      </c>
      <c r="P31" s="77">
        <v>0</v>
      </c>
      <c r="R31" s="77">
        <v>5</v>
      </c>
      <c r="T31" s="77">
        <v>0</v>
      </c>
      <c r="U31" s="77">
        <v>129</v>
      </c>
      <c r="V31" s="77"/>
      <c r="W31" s="77">
        <v>6</v>
      </c>
      <c r="X31" s="77">
        <v>5</v>
      </c>
      <c r="Y31" s="77">
        <v>0</v>
      </c>
      <c r="Z31" s="77"/>
      <c r="AA31" s="77"/>
      <c r="AB31" s="77">
        <v>6</v>
      </c>
      <c r="AF31" s="77">
        <v>0</v>
      </c>
      <c r="AG31" s="77">
        <v>0</v>
      </c>
      <c r="AH31" s="77">
        <v>0</v>
      </c>
    </row>
    <row r="32" spans="1:35" x14ac:dyDescent="0.2">
      <c r="A32" s="77">
        <v>0</v>
      </c>
      <c r="B32" s="77">
        <v>0</v>
      </c>
      <c r="C32" s="77">
        <v>0</v>
      </c>
      <c r="E32" s="77">
        <v>0</v>
      </c>
      <c r="F32" s="77">
        <v>0</v>
      </c>
      <c r="G32" s="77"/>
      <c r="H32" s="77">
        <v>0</v>
      </c>
      <c r="I32" s="77">
        <v>0</v>
      </c>
      <c r="J32" s="77">
        <v>0</v>
      </c>
      <c r="M32" s="77">
        <v>0</v>
      </c>
      <c r="P32" s="77">
        <v>0</v>
      </c>
      <c r="R32" s="77">
        <v>0</v>
      </c>
      <c r="T32" s="77">
        <v>63</v>
      </c>
      <c r="U32" s="77">
        <v>56</v>
      </c>
      <c r="V32" s="77"/>
      <c r="W32" s="77">
        <v>0</v>
      </c>
      <c r="X32" s="77">
        <v>0</v>
      </c>
      <c r="Y32" s="77">
        <v>0</v>
      </c>
      <c r="Z32" s="77"/>
      <c r="AA32" s="77"/>
      <c r="AB32" s="77">
        <v>0</v>
      </c>
      <c r="AF32" s="77">
        <v>0</v>
      </c>
      <c r="AG32" s="77">
        <v>0</v>
      </c>
      <c r="AH32" s="77">
        <v>0</v>
      </c>
    </row>
    <row r="33" spans="1:34" x14ac:dyDescent="0.2">
      <c r="A33" s="77">
        <v>0</v>
      </c>
      <c r="B33" s="77">
        <v>0</v>
      </c>
      <c r="C33" s="77">
        <v>0</v>
      </c>
      <c r="E33" s="77">
        <v>0</v>
      </c>
      <c r="F33" s="77">
        <v>0</v>
      </c>
      <c r="G33" s="77"/>
      <c r="H33" s="77">
        <v>0</v>
      </c>
      <c r="I33" s="77">
        <v>0</v>
      </c>
      <c r="J33" s="77">
        <v>0</v>
      </c>
      <c r="M33" s="77">
        <v>6</v>
      </c>
      <c r="P33" s="77">
        <v>0</v>
      </c>
      <c r="R33" s="77">
        <v>0</v>
      </c>
      <c r="T33" s="77">
        <v>56</v>
      </c>
      <c r="U33" s="77">
        <v>67</v>
      </c>
      <c r="V33" s="77"/>
      <c r="W33" s="77">
        <v>6</v>
      </c>
      <c r="X33" s="77">
        <v>8</v>
      </c>
      <c r="Y33" s="77">
        <v>64</v>
      </c>
      <c r="Z33" s="77"/>
      <c r="AA33" s="77"/>
      <c r="AB33" s="77">
        <v>6</v>
      </c>
      <c r="AF33" s="77">
        <v>0</v>
      </c>
      <c r="AG33" s="77">
        <v>0</v>
      </c>
      <c r="AH33" s="77">
        <v>64</v>
      </c>
    </row>
    <row r="34" spans="1:34" x14ac:dyDescent="0.2">
      <c r="A34" s="77">
        <v>0</v>
      </c>
      <c r="B34" s="77">
        <v>0</v>
      </c>
      <c r="E34" s="77">
        <v>0</v>
      </c>
      <c r="F34" s="77">
        <v>12</v>
      </c>
      <c r="G34" s="77"/>
      <c r="H34" s="77">
        <v>0</v>
      </c>
      <c r="J34" s="77">
        <v>0</v>
      </c>
      <c r="M34" s="77">
        <v>40</v>
      </c>
      <c r="R34" s="77">
        <v>0</v>
      </c>
      <c r="T34" s="77">
        <v>91</v>
      </c>
      <c r="U34" s="77">
        <v>185</v>
      </c>
      <c r="V34" s="77"/>
      <c r="W34" s="77">
        <v>40</v>
      </c>
      <c r="X34" s="77">
        <v>0</v>
      </c>
      <c r="Y34" s="77">
        <v>56</v>
      </c>
      <c r="Z34" s="77"/>
      <c r="AA34" s="77"/>
      <c r="AB34" s="77">
        <v>40</v>
      </c>
      <c r="AF34" s="77">
        <v>0</v>
      </c>
      <c r="AG34" s="77">
        <v>0</v>
      </c>
      <c r="AH34" s="77">
        <v>56</v>
      </c>
    </row>
    <row r="35" spans="1:34" x14ac:dyDescent="0.2">
      <c r="B35" s="77">
        <v>0</v>
      </c>
      <c r="E35" s="77">
        <v>0</v>
      </c>
      <c r="F35" s="77">
        <v>0</v>
      </c>
      <c r="G35" s="77"/>
      <c r="J35" s="77">
        <v>0</v>
      </c>
      <c r="M35" s="77">
        <v>6</v>
      </c>
      <c r="R35" s="77">
        <v>0</v>
      </c>
      <c r="T35" s="77">
        <v>0</v>
      </c>
      <c r="U35" s="77">
        <v>173</v>
      </c>
      <c r="V35" s="77"/>
      <c r="W35" s="77">
        <v>6</v>
      </c>
      <c r="X35" s="77">
        <v>0</v>
      </c>
      <c r="Y35" s="77">
        <v>18</v>
      </c>
      <c r="Z35" s="77"/>
      <c r="AA35" s="77"/>
      <c r="AB35" s="77">
        <v>6</v>
      </c>
      <c r="AF35" s="77">
        <v>0</v>
      </c>
      <c r="AG35" s="77">
        <v>0</v>
      </c>
      <c r="AH35" s="77">
        <v>18</v>
      </c>
    </row>
    <row r="36" spans="1:34" x14ac:dyDescent="0.2">
      <c r="B36" s="77">
        <v>0</v>
      </c>
      <c r="E36" s="77"/>
      <c r="F36" s="77">
        <v>0</v>
      </c>
      <c r="G36" s="77"/>
      <c r="M36" s="77">
        <v>0</v>
      </c>
      <c r="T36" s="77">
        <v>0</v>
      </c>
      <c r="W36" s="77">
        <v>0</v>
      </c>
      <c r="X36" s="77">
        <v>7</v>
      </c>
      <c r="Y36" s="77">
        <v>215</v>
      </c>
      <c r="Z36" s="77"/>
      <c r="AA36" s="77"/>
      <c r="AB36" s="77">
        <v>0</v>
      </c>
      <c r="AF36" s="77">
        <v>0</v>
      </c>
      <c r="AG36" s="77">
        <v>0</v>
      </c>
      <c r="AH36" s="77">
        <v>215</v>
      </c>
    </row>
    <row r="37" spans="1:34" x14ac:dyDescent="0.2">
      <c r="B37" s="77">
        <v>0</v>
      </c>
      <c r="E37" s="77"/>
      <c r="F37" s="77">
        <v>0</v>
      </c>
      <c r="G37" s="77"/>
      <c r="M37" s="77">
        <v>40</v>
      </c>
      <c r="T37" s="77">
        <v>0</v>
      </c>
      <c r="W37" s="77">
        <v>40</v>
      </c>
      <c r="X37" s="77">
        <v>0</v>
      </c>
      <c r="Y37" s="77">
        <v>0</v>
      </c>
      <c r="Z37" s="77"/>
      <c r="AA37" s="77"/>
      <c r="AB37" s="77">
        <v>40</v>
      </c>
      <c r="AF37" s="77">
        <v>0</v>
      </c>
      <c r="AG37" s="77">
        <v>0</v>
      </c>
      <c r="AH37" s="77">
        <v>0</v>
      </c>
    </row>
    <row r="38" spans="1:34" x14ac:dyDescent="0.2">
      <c r="B38" s="77">
        <v>0</v>
      </c>
      <c r="E38" s="77"/>
      <c r="F38" s="77">
        <v>0</v>
      </c>
      <c r="G38" s="77"/>
      <c r="M38" s="77">
        <v>13</v>
      </c>
      <c r="T38" s="77">
        <v>0</v>
      </c>
      <c r="W38" s="77">
        <v>13</v>
      </c>
      <c r="X38" s="77">
        <v>25</v>
      </c>
      <c r="Y38" s="77">
        <v>0</v>
      </c>
      <c r="Z38" s="77"/>
      <c r="AA38" s="77"/>
      <c r="AB38" s="77">
        <v>13</v>
      </c>
      <c r="AF38" s="77">
        <v>0</v>
      </c>
      <c r="AG38" s="77">
        <v>0</v>
      </c>
      <c r="AH38" s="77">
        <v>0</v>
      </c>
    </row>
    <row r="39" spans="1:34" x14ac:dyDescent="0.2">
      <c r="B39" s="77">
        <v>0</v>
      </c>
      <c r="E39" s="77"/>
      <c r="F39" s="77">
        <v>0</v>
      </c>
      <c r="G39" s="77"/>
      <c r="M39" s="77">
        <v>4</v>
      </c>
      <c r="T39" s="77">
        <v>0</v>
      </c>
      <c r="W39" s="77">
        <v>4</v>
      </c>
      <c r="X39" s="77">
        <v>0</v>
      </c>
      <c r="Y39" s="77">
        <v>0</v>
      </c>
      <c r="Z39" s="77"/>
      <c r="AA39" s="77"/>
      <c r="AB39" s="77">
        <v>4</v>
      </c>
      <c r="AF39" s="77">
        <v>0</v>
      </c>
      <c r="AG39" s="77">
        <v>0</v>
      </c>
      <c r="AH39" s="77">
        <v>0</v>
      </c>
    </row>
    <row r="40" spans="1:34" x14ac:dyDescent="0.2">
      <c r="B40" s="77">
        <v>0</v>
      </c>
      <c r="E40" s="77"/>
      <c r="M40" s="77">
        <v>12</v>
      </c>
      <c r="T40" s="77">
        <v>4</v>
      </c>
      <c r="W40" s="77">
        <v>12</v>
      </c>
      <c r="X40" s="77">
        <v>1</v>
      </c>
      <c r="Y40" s="77">
        <v>34</v>
      </c>
      <c r="Z40" s="77"/>
      <c r="AA40" s="77"/>
      <c r="AB40" s="77">
        <v>12</v>
      </c>
      <c r="AF40" s="77">
        <v>0</v>
      </c>
      <c r="AG40" s="77">
        <v>0</v>
      </c>
      <c r="AH40" s="77">
        <v>34</v>
      </c>
    </row>
    <row r="41" spans="1:34" x14ac:dyDescent="0.2">
      <c r="B41" s="77">
        <v>0</v>
      </c>
      <c r="E41" s="77"/>
      <c r="T41" s="77">
        <v>9</v>
      </c>
      <c r="X41" s="77">
        <v>4</v>
      </c>
      <c r="Y41" s="77">
        <v>1</v>
      </c>
      <c r="Z41" s="77"/>
      <c r="AA41" s="77"/>
      <c r="AF41" s="77">
        <v>0</v>
      </c>
      <c r="AG41" s="77">
        <v>0</v>
      </c>
      <c r="AH41" s="77">
        <v>1</v>
      </c>
    </row>
    <row r="42" spans="1:34" x14ac:dyDescent="0.2">
      <c r="B42" s="77">
        <v>0</v>
      </c>
      <c r="E42" s="77"/>
      <c r="T42" s="77">
        <v>9</v>
      </c>
      <c r="X42" s="77">
        <v>0</v>
      </c>
      <c r="Y42" s="77">
        <v>0</v>
      </c>
      <c r="Z42" s="77"/>
      <c r="AA42" s="77"/>
      <c r="AF42" s="77">
        <v>0</v>
      </c>
      <c r="AG42" s="77">
        <v>0</v>
      </c>
      <c r="AH42" s="77">
        <v>0</v>
      </c>
    </row>
    <row r="43" spans="1:34" x14ac:dyDescent="0.2">
      <c r="B43" s="77">
        <v>0</v>
      </c>
      <c r="E43" s="77"/>
      <c r="T43" s="77">
        <v>9</v>
      </c>
      <c r="X43" s="77">
        <v>0</v>
      </c>
      <c r="Y43" s="77">
        <v>0</v>
      </c>
      <c r="Z43" s="77"/>
      <c r="AA43" s="77"/>
      <c r="AF43" s="77">
        <v>0</v>
      </c>
      <c r="AG43" s="77">
        <v>0</v>
      </c>
      <c r="AH43" s="77">
        <v>0</v>
      </c>
    </row>
    <row r="44" spans="1:34" x14ac:dyDescent="0.2">
      <c r="X44" s="77">
        <v>0</v>
      </c>
      <c r="Y44" s="77">
        <v>0</v>
      </c>
      <c r="Z44" s="77"/>
      <c r="AA44" s="77"/>
      <c r="AF44" s="77">
        <v>0</v>
      </c>
      <c r="AG44" s="77">
        <v>0</v>
      </c>
      <c r="AH44" s="77">
        <v>0</v>
      </c>
    </row>
    <row r="45" spans="1:34" x14ac:dyDescent="0.2">
      <c r="X45" s="77">
        <v>1</v>
      </c>
      <c r="Y45" s="77"/>
      <c r="Z45" s="77"/>
      <c r="AA45" s="77"/>
      <c r="AF45" s="77">
        <v>0</v>
      </c>
      <c r="AG45" s="77">
        <v>0</v>
      </c>
    </row>
    <row r="46" spans="1:34" x14ac:dyDescent="0.2">
      <c r="X46" s="77">
        <v>42</v>
      </c>
      <c r="Y46" s="77"/>
      <c r="Z46" s="77"/>
      <c r="AA46" s="77"/>
      <c r="AF46" s="77">
        <v>0</v>
      </c>
      <c r="AG46" s="77">
        <v>0</v>
      </c>
    </row>
    <row r="47" spans="1:34" x14ac:dyDescent="0.2">
      <c r="X47" s="77">
        <v>0</v>
      </c>
      <c r="Y47" s="77"/>
      <c r="Z47" s="77"/>
      <c r="AA47" s="77"/>
      <c r="AF47" s="77">
        <v>0</v>
      </c>
      <c r="AG47" s="77">
        <v>0</v>
      </c>
    </row>
    <row r="48" spans="1:34" x14ac:dyDescent="0.2">
      <c r="X48" s="77">
        <v>10</v>
      </c>
      <c r="Y48" s="77"/>
      <c r="Z48" s="77"/>
      <c r="AA48" s="77"/>
      <c r="AF48" s="77">
        <v>0</v>
      </c>
      <c r="AG48" s="77">
        <v>0</v>
      </c>
    </row>
    <row r="49" spans="24:33" x14ac:dyDescent="0.2">
      <c r="X49" s="77">
        <v>0</v>
      </c>
      <c r="Y49" s="77"/>
      <c r="Z49" s="77"/>
      <c r="AA49" s="77"/>
      <c r="AF49" s="77">
        <v>0</v>
      </c>
      <c r="AG49" s="77">
        <v>0</v>
      </c>
    </row>
    <row r="50" spans="24:33" x14ac:dyDescent="0.2">
      <c r="X50" s="77">
        <v>0</v>
      </c>
      <c r="Y50" s="77"/>
      <c r="Z50" s="77"/>
      <c r="AA50" s="77"/>
      <c r="AF50" s="77">
        <v>0</v>
      </c>
      <c r="AG50" s="77">
        <v>0</v>
      </c>
    </row>
    <row r="51" spans="24:33" x14ac:dyDescent="0.2">
      <c r="X51" s="77">
        <v>13</v>
      </c>
      <c r="Y51" s="77"/>
      <c r="Z51" s="77"/>
      <c r="AA51" s="77"/>
      <c r="AF51" s="77">
        <v>0</v>
      </c>
      <c r="AG51" s="77">
        <v>0</v>
      </c>
    </row>
    <row r="52" spans="24:33" x14ac:dyDescent="0.2">
      <c r="Y52" s="77"/>
      <c r="AF52" s="77">
        <v>0</v>
      </c>
      <c r="AG52" s="77">
        <v>0</v>
      </c>
    </row>
    <row r="53" spans="24:33" x14ac:dyDescent="0.2">
      <c r="Y53" s="77"/>
      <c r="AF53" s="77">
        <v>0</v>
      </c>
      <c r="AG53" s="77">
        <v>0</v>
      </c>
    </row>
    <row r="54" spans="24:33" x14ac:dyDescent="0.2">
      <c r="Y54" s="77"/>
      <c r="AG54" s="77">
        <v>0</v>
      </c>
    </row>
    <row r="55" spans="24:33" x14ac:dyDescent="0.2">
      <c r="Y55" s="77"/>
      <c r="AG55" s="77">
        <v>0</v>
      </c>
    </row>
    <row r="56" spans="24:33" x14ac:dyDescent="0.2">
      <c r="Y56" s="77"/>
      <c r="AG56" s="77">
        <v>0</v>
      </c>
    </row>
    <row r="57" spans="24:33" x14ac:dyDescent="0.2">
      <c r="Y57" s="77"/>
      <c r="AG57" s="77">
        <v>0</v>
      </c>
    </row>
    <row r="58" spans="24:33" x14ac:dyDescent="0.2">
      <c r="Y58" s="77"/>
      <c r="AG58" s="77">
        <v>0</v>
      </c>
    </row>
    <row r="59" spans="24:33" x14ac:dyDescent="0.2">
      <c r="Y59" s="77"/>
      <c r="AG59" s="77">
        <v>0</v>
      </c>
    </row>
    <row r="60" spans="24:33" x14ac:dyDescent="0.2">
      <c r="Y60" s="77"/>
      <c r="AG60" s="77">
        <v>0</v>
      </c>
    </row>
    <row r="61" spans="24:33" x14ac:dyDescent="0.2">
      <c r="Y61" s="77"/>
      <c r="AG61" s="77">
        <v>0</v>
      </c>
    </row>
    <row r="62" spans="24:33" x14ac:dyDescent="0.2">
      <c r="Y62" s="77"/>
      <c r="AG62" s="77">
        <v>0</v>
      </c>
    </row>
    <row r="63" spans="24:33" x14ac:dyDescent="0.2">
      <c r="Y63" s="77"/>
      <c r="AG63" s="77">
        <v>0</v>
      </c>
    </row>
    <row r="64" spans="24:33" x14ac:dyDescent="0.2">
      <c r="Y64" s="77"/>
      <c r="AG64" s="77">
        <v>0</v>
      </c>
    </row>
    <row r="65" spans="25:33" x14ac:dyDescent="0.2">
      <c r="Y65" s="77"/>
      <c r="AG65" s="77">
        <v>0</v>
      </c>
    </row>
    <row r="66" spans="25:33" x14ac:dyDescent="0.2">
      <c r="Y66" s="77"/>
      <c r="AG66" s="77">
        <v>0</v>
      </c>
    </row>
    <row r="67" spans="25:33" x14ac:dyDescent="0.2">
      <c r="Y67" s="77"/>
      <c r="AG67" s="77">
        <v>0</v>
      </c>
    </row>
  </sheetData>
  <mergeCells count="21">
    <mergeCell ref="AB1:AI1"/>
    <mergeCell ref="A1:F1"/>
    <mergeCell ref="H1:K1"/>
    <mergeCell ref="M1:N1"/>
    <mergeCell ref="P1:U1"/>
    <mergeCell ref="W1:Z1"/>
    <mergeCell ref="M2:N2"/>
    <mergeCell ref="A2:B2"/>
    <mergeCell ref="C2:D2"/>
    <mergeCell ref="E2:F2"/>
    <mergeCell ref="H2:I2"/>
    <mergeCell ref="J2:K2"/>
    <mergeCell ref="AD2:AE2"/>
    <mergeCell ref="AF2:AG2"/>
    <mergeCell ref="AH2:AI2"/>
    <mergeCell ref="P2:Q2"/>
    <mergeCell ref="R2:S2"/>
    <mergeCell ref="T2:U2"/>
    <mergeCell ref="W2:X2"/>
    <mergeCell ref="Y2:Z2"/>
    <mergeCell ref="AB2:AC2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Table S1</vt:lpstr>
      <vt:lpstr>Table S2</vt:lpstr>
      <vt:lpstr>Table S3</vt:lpstr>
      <vt:lpstr>Table S4</vt:lpstr>
      <vt:lpstr>Table S5</vt:lpstr>
      <vt:lpstr>Table S6</vt:lpstr>
      <vt:lpstr>Table 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hoermann</dc:creator>
  <cp:lastModifiedBy>astrid hoermann</cp:lastModifiedBy>
  <dcterms:created xsi:type="dcterms:W3CDTF">2020-04-20T14:56:27Z</dcterms:created>
  <dcterms:modified xsi:type="dcterms:W3CDTF">2021-02-13T10:38:09Z</dcterms:modified>
</cp:coreProperties>
</file>