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H:\Lara\2020\Adhesion paper\elife\3rdSubmission\Hochladen\Source data\"/>
    </mc:Choice>
  </mc:AlternateContent>
  <xr:revisionPtr revIDLastSave="0" documentId="13_ncr:1_{0C4B279A-0D3A-4038-8448-6590C6AAE739}" xr6:coauthVersionLast="36" xr6:coauthVersionMax="36" xr10:uidLastSave="{00000000-0000-0000-0000-000000000000}"/>
  <bookViews>
    <workbookView xWindow="0" yWindow="0" windowWidth="21885" windowHeight="113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19" i="1" l="1"/>
  <c r="L10" i="1" l="1"/>
  <c r="L11" i="1"/>
  <c r="M20" i="1"/>
  <c r="K9" i="1"/>
  <c r="M22" i="1"/>
  <c r="M21" i="1"/>
  <c r="J9" i="1"/>
  <c r="K20" i="1"/>
  <c r="K21" i="1"/>
  <c r="K22" i="1"/>
  <c r="K19" i="1"/>
  <c r="L22" i="1"/>
  <c r="L21" i="1"/>
  <c r="L20" i="1"/>
  <c r="L12" i="1"/>
  <c r="K12" i="1"/>
  <c r="J12" i="1"/>
  <c r="K11" i="1"/>
  <c r="J11" i="1"/>
  <c r="K10" i="1"/>
  <c r="J10" i="1"/>
</calcChain>
</file>

<file path=xl/sharedStrings.xml><?xml version="1.0" encoding="utf-8"?>
<sst xmlns="http://schemas.openxmlformats.org/spreadsheetml/2006/main" count="18" uniqueCount="11">
  <si>
    <t>p</t>
  </si>
  <si>
    <t>ave</t>
  </si>
  <si>
    <t>Wtins</t>
  </si>
  <si>
    <t>IMman1a</t>
  </si>
  <si>
    <t>IMxylt1A</t>
  </si>
  <si>
    <t>IMxylt1axIMman1a</t>
  </si>
  <si>
    <t>portion of 0.7µm beads adhere to flagella</t>
  </si>
  <si>
    <t>portion of 0.7µm beads motility</t>
  </si>
  <si>
    <t>sd</t>
  </si>
  <si>
    <t xml:space="preserve">Fig. 2A </t>
  </si>
  <si>
    <t xml:space="preserve">Fig. 2B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</si>
</sst>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>
    <font>
      <sz val="11"/>
      <color theme="1"/>
      <name val="Calibri"/>
      <charset val="13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>
      <alignment horizontal="center"/>
    </xf>
    <xf numFmtId="164" fontId="0" fillId="0" borderId="0" xfId="0" applyNumberFormat="1" applyFont="1" applyFill="1" applyAlignment="1"/>
    <xf numFmtId="2" fontId="0" fillId="0" borderId="0" xfId="0" applyNumberFormat="1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N23"/>
  <sheetViews>
    <sheetView tabSelected="1" workbookViewId="0">
      <selection activeCell="F27" sqref="F27"/>
    </sheetView>
  </sheetViews>
  <sheetFormatPr baseColWidth="10" defaultColWidth="9" defaultRowHeight="15"/>
  <sheetData>
    <row r="6" spans="3:12">
      <c r="C6" t="s">
        <v>9</v>
      </c>
    </row>
    <row r="7" spans="3:12">
      <c r="C7" s="1" t="s">
        <v>6</v>
      </c>
      <c r="D7" s="1"/>
      <c r="E7" s="1"/>
      <c r="F7" s="1"/>
      <c r="G7" s="1"/>
      <c r="H7" s="1"/>
      <c r="I7" s="1"/>
      <c r="J7" s="1"/>
      <c r="K7" s="1"/>
      <c r="L7" s="1"/>
    </row>
    <row r="8" spans="3:12">
      <c r="C8" s="1"/>
      <c r="D8" s="1"/>
      <c r="E8" s="1"/>
      <c r="F8" s="1"/>
      <c r="G8" s="1"/>
      <c r="H8" s="1"/>
      <c r="I8" s="1"/>
      <c r="J8" s="1" t="s">
        <v>1</v>
      </c>
      <c r="K8" s="1" t="s">
        <v>8</v>
      </c>
      <c r="L8" s="1" t="s">
        <v>0</v>
      </c>
    </row>
    <row r="9" spans="3:12">
      <c r="C9" s="2" t="s">
        <v>2</v>
      </c>
      <c r="D9" s="1">
        <v>50</v>
      </c>
      <c r="E9" s="1">
        <v>48</v>
      </c>
      <c r="F9" s="1">
        <v>57.6</v>
      </c>
      <c r="G9" s="1">
        <v>57.2</v>
      </c>
      <c r="H9" s="1">
        <v>46.1</v>
      </c>
      <c r="I9" s="1"/>
      <c r="J9" s="4">
        <f>AVERAGE(D9:H9)</f>
        <v>51.780000000000008</v>
      </c>
      <c r="K9" s="3">
        <f>_xlfn.STDEV.S(D9:H9)</f>
        <v>5.314320276385307</v>
      </c>
      <c r="L9" s="3"/>
    </row>
    <row r="10" spans="3:12">
      <c r="C10" s="2" t="s">
        <v>3</v>
      </c>
      <c r="D10" s="1">
        <v>45</v>
      </c>
      <c r="E10" s="1">
        <v>42.4</v>
      </c>
      <c r="F10" s="1">
        <v>48.9</v>
      </c>
      <c r="G10" s="1">
        <v>45.9</v>
      </c>
      <c r="H10" s="1">
        <v>46</v>
      </c>
      <c r="I10" s="1"/>
      <c r="J10" s="4">
        <f t="shared" ref="J10:J12" si="0">AVERAGE(D10:H10)</f>
        <v>45.64</v>
      </c>
      <c r="K10" s="3">
        <f t="shared" ref="K10:K12" si="1">_xlfn.STDEV.S(D10:H10)</f>
        <v>2.3308796622734516</v>
      </c>
      <c r="L10" s="3">
        <f>TTEST(D9:H9,D10:H10,2,2)</f>
        <v>4.553567679595448E-2</v>
      </c>
    </row>
    <row r="11" spans="3:12">
      <c r="C11" s="2" t="s">
        <v>4</v>
      </c>
      <c r="D11" s="1">
        <v>20</v>
      </c>
      <c r="E11" s="1">
        <v>27.3</v>
      </c>
      <c r="F11" s="1">
        <v>33.299999999999997</v>
      </c>
      <c r="G11" s="1">
        <v>40.4</v>
      </c>
      <c r="H11" s="1">
        <v>43.2</v>
      </c>
      <c r="I11" s="1"/>
      <c r="J11" s="4">
        <f t="shared" si="0"/>
        <v>32.839999999999996</v>
      </c>
      <c r="K11" s="3">
        <f t="shared" si="1"/>
        <v>9.4901527911830854</v>
      </c>
      <c r="L11" s="3">
        <f>TTEST(D9:H9,D11:H11,2,2)</f>
        <v>4.5851664732521865E-3</v>
      </c>
    </row>
    <row r="12" spans="3:12">
      <c r="C12" s="2" t="s">
        <v>5</v>
      </c>
      <c r="D12" s="1">
        <v>17</v>
      </c>
      <c r="E12" s="1">
        <v>31.7</v>
      </c>
      <c r="F12" s="1">
        <v>27.3</v>
      </c>
      <c r="G12" s="1">
        <v>28.5</v>
      </c>
      <c r="H12" s="1">
        <v>28.8</v>
      </c>
      <c r="I12" s="1"/>
      <c r="J12" s="4">
        <f t="shared" si="0"/>
        <v>26.660000000000004</v>
      </c>
      <c r="K12" s="3">
        <f t="shared" si="1"/>
        <v>5.6367543852823498</v>
      </c>
      <c r="L12" s="3">
        <f>TTEST(D9:H9,D12:H12,2,2)</f>
        <v>8.8001379074345386E-5</v>
      </c>
    </row>
    <row r="13" spans="3:12">
      <c r="C13" s="1"/>
      <c r="D13" s="1"/>
      <c r="E13" s="1"/>
      <c r="F13" s="1"/>
      <c r="G13" s="1"/>
      <c r="H13" s="1"/>
      <c r="I13" s="1"/>
      <c r="J13" s="1"/>
      <c r="K13" s="1"/>
      <c r="L13" s="1"/>
    </row>
    <row r="16" spans="3:12">
      <c r="C16" t="s">
        <v>10</v>
      </c>
    </row>
    <row r="17" spans="3:14">
      <c r="C17" t="s">
        <v>7</v>
      </c>
    </row>
    <row r="18" spans="3:14">
      <c r="C18" s="1"/>
      <c r="D18" s="1"/>
      <c r="E18" s="1"/>
      <c r="F18" s="1"/>
      <c r="G18" s="1"/>
      <c r="H18" s="1"/>
      <c r="I18" s="1"/>
      <c r="J18" s="1"/>
      <c r="K18" s="1" t="s">
        <v>1</v>
      </c>
      <c r="L18" s="1" t="s">
        <v>8</v>
      </c>
      <c r="M18" s="1" t="s">
        <v>0</v>
      </c>
      <c r="N18" s="1"/>
    </row>
    <row r="19" spans="3:14">
      <c r="C19" s="2" t="s">
        <v>2</v>
      </c>
      <c r="D19" s="1">
        <v>32.799999999999997</v>
      </c>
      <c r="E19" s="1">
        <v>40.700000000000003</v>
      </c>
      <c r="F19" s="1">
        <v>35.799999999999997</v>
      </c>
      <c r="G19" s="1">
        <v>36</v>
      </c>
      <c r="H19" s="1">
        <v>31.4</v>
      </c>
      <c r="I19" s="1">
        <v>41.9</v>
      </c>
      <c r="J19" s="1"/>
      <c r="K19" s="3">
        <f>AVERAGE(D19:I19)</f>
        <v>36.433333333333337</v>
      </c>
      <c r="L19" s="3">
        <f>_xlfn.STDEV.S(D19:I19)</f>
        <v>4.1764418667887933</v>
      </c>
      <c r="M19" s="3"/>
      <c r="N19" s="1"/>
    </row>
    <row r="20" spans="3:14">
      <c r="C20" s="2" t="s">
        <v>3</v>
      </c>
      <c r="D20" s="1">
        <v>29.8</v>
      </c>
      <c r="E20" s="1">
        <v>33.1</v>
      </c>
      <c r="F20" s="1">
        <v>29</v>
      </c>
      <c r="G20" s="1">
        <v>17.5</v>
      </c>
      <c r="H20" s="1">
        <v>16</v>
      </c>
      <c r="I20" s="1">
        <v>14.3</v>
      </c>
      <c r="J20" s="1"/>
      <c r="K20" s="3">
        <f t="shared" ref="K20:K22" si="2">AVERAGE(D20:I20)</f>
        <v>23.283333333333335</v>
      </c>
      <c r="L20" s="3">
        <f>_xlfn.STDEV.S(D20:I20)</f>
        <v>8.2305325870606083</v>
      </c>
      <c r="M20" s="3">
        <f>TTEST(D19:I19,D20:I20,2,2)</f>
        <v>5.8233163023214182E-3</v>
      </c>
      <c r="N20" s="1"/>
    </row>
    <row r="21" spans="3:14">
      <c r="C21" s="2" t="s">
        <v>4</v>
      </c>
      <c r="D21" s="1">
        <v>30</v>
      </c>
      <c r="E21" s="1"/>
      <c r="F21" s="1">
        <v>32.799999999999997</v>
      </c>
      <c r="G21" s="1">
        <v>27</v>
      </c>
      <c r="H21" s="1">
        <v>26.7</v>
      </c>
      <c r="I21" s="1"/>
      <c r="J21" s="1"/>
      <c r="K21" s="3">
        <f t="shared" si="2"/>
        <v>29.125</v>
      </c>
      <c r="L21" s="3">
        <f>_xlfn.STDEV.S(D21:I21)</f>
        <v>2.8674901917879327</v>
      </c>
      <c r="M21" s="3">
        <f>TTEST(D19:I19,D21:H21,2,2)</f>
        <v>1.6370351997058819E-2</v>
      </c>
      <c r="N21" s="1"/>
    </row>
    <row r="22" spans="3:14">
      <c r="C22" s="2" t="s">
        <v>5</v>
      </c>
      <c r="D22" s="1">
        <v>30.6</v>
      </c>
      <c r="E22" s="1">
        <v>28</v>
      </c>
      <c r="F22" s="1">
        <v>30</v>
      </c>
      <c r="G22" s="1">
        <v>26</v>
      </c>
      <c r="H22" s="1">
        <v>25</v>
      </c>
      <c r="I22" s="1"/>
      <c r="J22" s="1"/>
      <c r="K22" s="3">
        <f t="shared" si="2"/>
        <v>27.919999999999998</v>
      </c>
      <c r="L22" s="3">
        <f>_xlfn.STDEV.S(D22:I22)</f>
        <v>2.4355697485393439</v>
      </c>
      <c r="M22" s="3">
        <f>TTEST(D19:I19,D22:H22,2,2)</f>
        <v>3.0898089380982613E-3</v>
      </c>
      <c r="N22" s="1"/>
    </row>
    <row r="23" spans="3:1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徐庆楠</dc:creator>
  <cp:lastModifiedBy>Lara Melanie Hoepfner</cp:lastModifiedBy>
  <dcterms:created xsi:type="dcterms:W3CDTF">2015-06-05T18:17:00Z</dcterms:created>
  <dcterms:modified xsi:type="dcterms:W3CDTF">2020-12-07T09:06:44Z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