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167380\Dropbox\z8\figure\elife\"/>
    </mc:Choice>
  </mc:AlternateContent>
  <bookViews>
    <workbookView xWindow="1335" yWindow="765" windowWidth="32085" windowHeight="16935"/>
  </bookViews>
  <sheets>
    <sheet name="Figure 2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2" l="1"/>
  <c r="H23" i="2"/>
  <c r="G23" i="2"/>
  <c r="F23" i="2"/>
  <c r="E23" i="2"/>
  <c r="D23" i="2"/>
  <c r="I22" i="2"/>
  <c r="H22" i="2"/>
  <c r="G22" i="2"/>
  <c r="F22" i="2"/>
  <c r="E22" i="2"/>
  <c r="D18" i="2"/>
  <c r="D22" i="2"/>
  <c r="D19" i="2" l="1"/>
  <c r="E19" i="2"/>
  <c r="F19" i="2"/>
  <c r="G19" i="2"/>
  <c r="H19" i="2"/>
  <c r="D20" i="2"/>
  <c r="E20" i="2"/>
  <c r="F20" i="2"/>
  <c r="G20" i="2"/>
  <c r="H20" i="2"/>
  <c r="D21" i="2"/>
  <c r="E21" i="2"/>
  <c r="F21" i="2"/>
  <c r="G21" i="2"/>
  <c r="H21" i="2"/>
  <c r="E18" i="2"/>
  <c r="F18" i="2"/>
  <c r="G18" i="2"/>
  <c r="H18" i="2"/>
  <c r="I9" i="2"/>
  <c r="I10" i="2"/>
  <c r="I11" i="2"/>
  <c r="I8" i="2"/>
  <c r="H9" i="2"/>
  <c r="H10" i="2"/>
  <c r="H11" i="2"/>
  <c r="H8" i="2"/>
  <c r="G9" i="2"/>
  <c r="G10" i="2"/>
  <c r="G11" i="2"/>
  <c r="G8" i="2"/>
  <c r="F9" i="2"/>
  <c r="F10" i="2"/>
  <c r="F11" i="2"/>
  <c r="F8" i="2"/>
  <c r="E9" i="2"/>
  <c r="E10" i="2"/>
  <c r="E11" i="2"/>
  <c r="E8" i="2"/>
  <c r="D9" i="2"/>
  <c r="D10" i="2"/>
  <c r="D11" i="2"/>
  <c r="D8" i="2"/>
  <c r="H14" i="2"/>
  <c r="H15" i="2"/>
  <c r="H16" i="2"/>
  <c r="H13" i="2"/>
  <c r="G14" i="2"/>
  <c r="G15" i="2"/>
  <c r="G16" i="2"/>
  <c r="G13" i="2"/>
  <c r="F14" i="2"/>
  <c r="F15" i="2"/>
  <c r="F16" i="2"/>
  <c r="F13" i="2"/>
  <c r="E14" i="2"/>
  <c r="E15" i="2"/>
  <c r="E16" i="2"/>
  <c r="E13" i="2"/>
  <c r="D14" i="2"/>
  <c r="D15" i="2"/>
  <c r="D16" i="2"/>
  <c r="D13" i="2"/>
  <c r="H17" i="2"/>
  <c r="G17" i="2"/>
  <c r="F17" i="2"/>
  <c r="E17" i="2"/>
  <c r="D17" i="2"/>
  <c r="O8" i="2"/>
  <c r="O9" i="2"/>
  <c r="O10" i="2"/>
  <c r="O11" i="2"/>
  <c r="O12" i="2"/>
  <c r="I7" i="2" l="1"/>
  <c r="H7" i="2"/>
  <c r="G7" i="2"/>
  <c r="F7" i="2"/>
  <c r="E7" i="2"/>
  <c r="D7" i="2"/>
</calcChain>
</file>

<file path=xl/sharedStrings.xml><?xml version="1.0" encoding="utf-8"?>
<sst xmlns="http://schemas.openxmlformats.org/spreadsheetml/2006/main" count="32" uniqueCount="17">
  <si>
    <t>WT</t>
  </si>
  <si>
    <t>D110N D224N</t>
  </si>
  <si>
    <t>△HCH</t>
  </si>
  <si>
    <t>H106A H220A</t>
  </si>
  <si>
    <t>H137A H345A</t>
  </si>
  <si>
    <t>empty</t>
  </si>
  <si>
    <t>Average rate</t>
  </si>
  <si>
    <t>uptake rate1</t>
  </si>
  <si>
    <t>uptake rate2</t>
  </si>
  <si>
    <t>uptake rate3</t>
  </si>
  <si>
    <t>uptake rate4</t>
  </si>
  <si>
    <t>/actin</t>
  </si>
  <si>
    <t>normalized to protein expression</t>
  </si>
  <si>
    <t>% of WT average</t>
  </si>
  <si>
    <t>actin level</t>
  </si>
  <si>
    <t>protein of interest level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</si>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</sst>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2i'!$D$23:$I$23</c:f>
                <c:numCache>
                  <c:formatCode>General</c:formatCode>
                  <c:ptCount val="6"/>
                  <c:pt idx="0">
                    <c:v>8.708062604720547E-2</c:v>
                  </c:pt>
                  <c:pt idx="1">
                    <c:v>3.4356732460201829E-2</c:v>
                  </c:pt>
                  <c:pt idx="2">
                    <c:v>8.8454783592415348E-2</c:v>
                  </c:pt>
                  <c:pt idx="3">
                    <c:v>3.868602092113603E-2</c:v>
                  </c:pt>
                  <c:pt idx="4">
                    <c:v>3.523209463643414E-2</c:v>
                  </c:pt>
                  <c:pt idx="5">
                    <c:v>6.6492232399692014E-2</c:v>
                  </c:pt>
                </c:numCache>
              </c:numRef>
            </c:plus>
            <c:minus>
              <c:numRef>
                <c:f>'Figure 2i'!$D$23:$I$23</c:f>
                <c:numCache>
                  <c:formatCode>General</c:formatCode>
                  <c:ptCount val="6"/>
                  <c:pt idx="0">
                    <c:v>8.708062604720547E-2</c:v>
                  </c:pt>
                  <c:pt idx="1">
                    <c:v>3.4356732460201829E-2</c:v>
                  </c:pt>
                  <c:pt idx="2">
                    <c:v>8.8454783592415348E-2</c:v>
                  </c:pt>
                  <c:pt idx="3">
                    <c:v>3.868602092113603E-2</c:v>
                  </c:pt>
                  <c:pt idx="4">
                    <c:v>3.523209463643414E-2</c:v>
                  </c:pt>
                  <c:pt idx="5">
                    <c:v>6.6492232399692014E-2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2i'!$D$2:$I$2</c:f>
              <c:strCache>
                <c:ptCount val="6"/>
                <c:pt idx="0">
                  <c:v>WT</c:v>
                </c:pt>
                <c:pt idx="1">
                  <c:v>D110N D224N</c:v>
                </c:pt>
                <c:pt idx="2">
                  <c:v>△HCH</c:v>
                </c:pt>
                <c:pt idx="3">
                  <c:v>H106A H220A</c:v>
                </c:pt>
                <c:pt idx="4">
                  <c:v>H137A H345A</c:v>
                </c:pt>
                <c:pt idx="5">
                  <c:v>empty</c:v>
                </c:pt>
              </c:strCache>
            </c:strRef>
          </c:cat>
          <c:val>
            <c:numRef>
              <c:f>'Figure 2i'!$D$22:$I$22</c:f>
              <c:numCache>
                <c:formatCode>General</c:formatCode>
                <c:ptCount val="6"/>
                <c:pt idx="0">
                  <c:v>0.95726591911938597</c:v>
                </c:pt>
                <c:pt idx="1">
                  <c:v>0.25375012139687458</c:v>
                </c:pt>
                <c:pt idx="2">
                  <c:v>0.35058177812394947</c:v>
                </c:pt>
                <c:pt idx="3">
                  <c:v>0.27006585176547621</c:v>
                </c:pt>
                <c:pt idx="4">
                  <c:v>0.45453417085135983</c:v>
                </c:pt>
                <c:pt idx="5">
                  <c:v>0.15851401699793283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F-4F4E-A20A-2A171FCAE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029344"/>
        <c:axId val="1358611584"/>
      </c:barChart>
      <c:catAx>
        <c:axId val="156802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8611584"/>
        <c:crosses val="autoZero"/>
        <c:auto val="1"/>
        <c:lblAlgn val="ctr"/>
        <c:lblOffset val="100"/>
        <c:noMultiLvlLbl val="0"/>
      </c:catAx>
      <c:valAx>
        <c:axId val="135861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029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25</xdr:row>
      <xdr:rowOff>177800</xdr:rowOff>
    </xdr:from>
    <xdr:to>
      <xdr:col>7</xdr:col>
      <xdr:colOff>1047750</xdr:colOff>
      <xdr:row>39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1D7067-5200-8B46-BA5E-5B5FA9228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tabSelected="1" topLeftCell="A5" workbookViewId="0">
      <selection activeCell="J30" sqref="J30"/>
    </sheetView>
  </sheetViews>
  <sheetFormatPr defaultColWidth="11" defaultRowHeight="15.75" x14ac:dyDescent="0.25"/>
  <cols>
    <col min="2" max="2" width="27.875" customWidth="1"/>
    <col min="3" max="3" width="28" customWidth="1"/>
    <col min="7" max="7" width="14.5" customWidth="1"/>
    <col min="8" max="8" width="14.875" customWidth="1"/>
    <col min="10" max="10" width="15.375" customWidth="1"/>
    <col min="11" max="11" width="21.875" customWidth="1"/>
  </cols>
  <sheetData>
    <row r="2" spans="2:15" x14ac:dyDescent="0.25"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K2" t="s">
        <v>14</v>
      </c>
      <c r="L2">
        <v>6127</v>
      </c>
    </row>
    <row r="3" spans="2:15" x14ac:dyDescent="0.25">
      <c r="C3" t="s">
        <v>7</v>
      </c>
      <c r="D3">
        <v>6.6387499999999999</v>
      </c>
      <c r="E3">
        <v>1.5911</v>
      </c>
      <c r="F3">
        <v>1.9770099999999999</v>
      </c>
      <c r="G3">
        <v>1.46949</v>
      </c>
      <c r="H3">
        <v>3.2698299999999998</v>
      </c>
      <c r="I3">
        <v>0.88683999999999996</v>
      </c>
      <c r="L3">
        <v>7137</v>
      </c>
    </row>
    <row r="4" spans="2:15" x14ac:dyDescent="0.25">
      <c r="C4" t="s">
        <v>8</v>
      </c>
      <c r="D4">
        <v>6.37235</v>
      </c>
      <c r="E4">
        <v>1.5246</v>
      </c>
      <c r="F4">
        <v>2.33847</v>
      </c>
      <c r="G4">
        <v>2.0795300000000001</v>
      </c>
      <c r="H4">
        <v>2.80585</v>
      </c>
      <c r="I4">
        <v>1.6771199999999999</v>
      </c>
      <c r="L4">
        <v>6822</v>
      </c>
    </row>
    <row r="5" spans="2:15" x14ac:dyDescent="0.25">
      <c r="C5" t="s">
        <v>9</v>
      </c>
      <c r="D5">
        <v>6.5230399999999999</v>
      </c>
      <c r="E5">
        <v>1.5133099999999999</v>
      </c>
      <c r="F5">
        <v>2.9400599999999999</v>
      </c>
      <c r="G5">
        <v>1.78684</v>
      </c>
      <c r="H5">
        <v>2.7695599999999998</v>
      </c>
      <c r="I5">
        <v>0.76795999999999998</v>
      </c>
      <c r="L5">
        <v>6764</v>
      </c>
    </row>
    <row r="6" spans="2:15" x14ac:dyDescent="0.25">
      <c r="C6" t="s">
        <v>10</v>
      </c>
      <c r="D6">
        <v>5.3985200000000004</v>
      </c>
      <c r="E6">
        <v>1.9855</v>
      </c>
      <c r="F6">
        <v>1.6280399999999999</v>
      </c>
      <c r="G6">
        <v>1.7020599999999999</v>
      </c>
      <c r="H6">
        <v>3.0078900000000002</v>
      </c>
      <c r="I6">
        <v>0.79666000000000003</v>
      </c>
      <c r="L6">
        <v>6670</v>
      </c>
    </row>
    <row r="7" spans="2:15" x14ac:dyDescent="0.25">
      <c r="C7" t="s">
        <v>6</v>
      </c>
      <c r="D7">
        <f>AVERAGE(D2:D5)</f>
        <v>6.5113799999999999</v>
      </c>
      <c r="E7">
        <f t="shared" ref="E7:I7" si="0">AVERAGE(E2:E5)</f>
        <v>1.5430033333333333</v>
      </c>
      <c r="F7">
        <f t="shared" si="0"/>
        <v>2.4185133333333333</v>
      </c>
      <c r="G7">
        <f t="shared" si="0"/>
        <v>1.7786200000000001</v>
      </c>
      <c r="H7">
        <f t="shared" si="0"/>
        <v>2.9484133333333333</v>
      </c>
      <c r="I7">
        <f t="shared" si="0"/>
        <v>1.1106399999999998</v>
      </c>
    </row>
    <row r="8" spans="2:15" x14ac:dyDescent="0.25">
      <c r="B8" t="s">
        <v>13</v>
      </c>
      <c r="C8" t="s">
        <v>7</v>
      </c>
      <c r="D8">
        <f t="shared" ref="D8:I8" si="1">D3/6.51138</f>
        <v>1.0195611375775948</v>
      </c>
      <c r="E8">
        <f t="shared" si="1"/>
        <v>0.24435680301257184</v>
      </c>
      <c r="F8">
        <f t="shared" si="1"/>
        <v>0.30362380939217187</v>
      </c>
      <c r="G8">
        <f t="shared" si="1"/>
        <v>0.22568027054172848</v>
      </c>
      <c r="H8">
        <f t="shared" si="1"/>
        <v>0.50217158267525464</v>
      </c>
      <c r="I8">
        <f t="shared" si="1"/>
        <v>0.13619847098464533</v>
      </c>
      <c r="K8" t="s">
        <v>15</v>
      </c>
      <c r="L8">
        <v>15941</v>
      </c>
      <c r="N8" t="s">
        <v>11</v>
      </c>
      <c r="O8">
        <f>L8/L2</f>
        <v>2.6017626897339645</v>
      </c>
    </row>
    <row r="9" spans="2:15" x14ac:dyDescent="0.25">
      <c r="C9" t="s">
        <v>8</v>
      </c>
      <c r="D9">
        <f t="shared" ref="D9:I11" si="2">D4/6.51138</f>
        <v>0.97864815139033512</v>
      </c>
      <c r="E9">
        <f t="shared" si="2"/>
        <v>0.23414391419330463</v>
      </c>
      <c r="F9">
        <f t="shared" si="2"/>
        <v>0.35913585138634208</v>
      </c>
      <c r="G9">
        <f t="shared" si="2"/>
        <v>0.31936855167414591</v>
      </c>
      <c r="H9">
        <f t="shared" si="2"/>
        <v>0.43091479839911045</v>
      </c>
      <c r="I9">
        <f t="shared" si="2"/>
        <v>0.25756752024916374</v>
      </c>
      <c r="L9">
        <v>18584</v>
      </c>
      <c r="O9">
        <f>L9/L3</f>
        <v>2.6038951940591284</v>
      </c>
    </row>
    <row r="10" spans="2:15" x14ac:dyDescent="0.25">
      <c r="C10" t="s">
        <v>9</v>
      </c>
      <c r="D10">
        <f t="shared" si="2"/>
        <v>1.0017907110320701</v>
      </c>
      <c r="E10">
        <f t="shared" si="2"/>
        <v>0.23241002675316139</v>
      </c>
      <c r="F10">
        <f t="shared" si="2"/>
        <v>0.45152640454097287</v>
      </c>
      <c r="G10">
        <f t="shared" si="2"/>
        <v>0.27441801891457723</v>
      </c>
      <c r="H10">
        <f t="shared" si="2"/>
        <v>0.42534147907202463</v>
      </c>
      <c r="I10">
        <f t="shared" si="2"/>
        <v>0.11794120447585611</v>
      </c>
      <c r="L10">
        <v>17268</v>
      </c>
      <c r="O10">
        <f>L10/L4</f>
        <v>2.5312225153913808</v>
      </c>
    </row>
    <row r="11" spans="2:15" x14ac:dyDescent="0.25">
      <c r="C11" t="s">
        <v>10</v>
      </c>
      <c r="D11">
        <f t="shared" si="2"/>
        <v>0.82908999321188448</v>
      </c>
      <c r="E11">
        <f t="shared" si="2"/>
        <v>0.30492768046097757</v>
      </c>
      <c r="F11">
        <f t="shared" si="2"/>
        <v>0.25002994756871816</v>
      </c>
      <c r="G11">
        <f t="shared" si="2"/>
        <v>0.26139773749957768</v>
      </c>
      <c r="H11">
        <f t="shared" si="2"/>
        <v>0.46194355113662544</v>
      </c>
      <c r="I11">
        <f t="shared" si="2"/>
        <v>0.12234887228206617</v>
      </c>
      <c r="L11">
        <v>17608</v>
      </c>
      <c r="O11">
        <f>L11/L5</f>
        <v>2.6031933767001774</v>
      </c>
    </row>
    <row r="12" spans="2:15" x14ac:dyDescent="0.25">
      <c r="L12">
        <v>17375</v>
      </c>
      <c r="O12">
        <f>L12/L6</f>
        <v>2.6049475262368817</v>
      </c>
    </row>
    <row r="13" spans="2:15" x14ac:dyDescent="0.25">
      <c r="B13" t="s">
        <v>12</v>
      </c>
      <c r="C13" t="s">
        <v>7</v>
      </c>
      <c r="D13">
        <f>D3/2.60176</f>
        <v>2.5516381218867226</v>
      </c>
      <c r="E13">
        <f>E3/2.60389</f>
        <v>0.61104731766702902</v>
      </c>
      <c r="F13">
        <f>F3/2.53122</f>
        <v>0.78105024454610827</v>
      </c>
      <c r="G13">
        <f>G3/2.60319</f>
        <v>0.56449586853053368</v>
      </c>
      <c r="H13">
        <f>H3/2.60494</f>
        <v>1.2552419633465646</v>
      </c>
    </row>
    <row r="14" spans="2:15" x14ac:dyDescent="0.25">
      <c r="C14" t="s">
        <v>8</v>
      </c>
      <c r="D14">
        <f>D4/2.60176</f>
        <v>2.4492458950864031</v>
      </c>
      <c r="E14">
        <f>E4/2.60389</f>
        <v>0.5855086044341351</v>
      </c>
      <c r="F14">
        <f>F4/2.53122</f>
        <v>0.92385094934458489</v>
      </c>
      <c r="G14">
        <f>G4/2.60319</f>
        <v>0.79883911662229801</v>
      </c>
      <c r="H14">
        <f>H4/2.60494</f>
        <v>1.0771265365037199</v>
      </c>
    </row>
    <row r="15" spans="2:15" x14ac:dyDescent="0.25">
      <c r="C15" t="s">
        <v>9</v>
      </c>
      <c r="D15">
        <f>D5/2.60176</f>
        <v>2.5071643810343764</v>
      </c>
      <c r="E15">
        <f>E5/2.60389</f>
        <v>0.58117278379655057</v>
      </c>
      <c r="F15">
        <f>F5/2.53122</f>
        <v>1.1615189513357196</v>
      </c>
      <c r="G15">
        <f>G5/2.60319</f>
        <v>0.68640398895201649</v>
      </c>
      <c r="H15">
        <f>H5/2.60494</f>
        <v>1.0631953135196972</v>
      </c>
    </row>
    <row r="16" spans="2:15" x14ac:dyDescent="0.25">
      <c r="C16" t="s">
        <v>10</v>
      </c>
      <c r="D16">
        <f>D6/2.60176</f>
        <v>2.0749492651128469</v>
      </c>
      <c r="E16">
        <f>E6/2.60389</f>
        <v>0.76251300938211686</v>
      </c>
      <c r="F16">
        <f>F6/2.53122</f>
        <v>0.64318391921682039</v>
      </c>
      <c r="G16">
        <f>G6/2.60319</f>
        <v>0.65383625474898099</v>
      </c>
      <c r="H16">
        <f>H6/2.60494</f>
        <v>1.1546868641888106</v>
      </c>
    </row>
    <row r="17" spans="2:9" x14ac:dyDescent="0.25">
      <c r="C17" t="s">
        <v>6</v>
      </c>
      <c r="D17">
        <f>D7/O8</f>
        <v>2.5026802120318674</v>
      </c>
      <c r="E17">
        <f>E7/O9</f>
        <v>0.59257505327163151</v>
      </c>
      <c r="F17">
        <f>F7/O10</f>
        <v>0.95547243224461431</v>
      </c>
      <c r="G17">
        <f>G7/O11</f>
        <v>0.68324543843707408</v>
      </c>
      <c r="H17">
        <f>H7/O12</f>
        <v>1.1318513342925658</v>
      </c>
    </row>
    <row r="18" spans="2:9" x14ac:dyDescent="0.25">
      <c r="B18" t="s">
        <v>13</v>
      </c>
      <c r="C18" t="s">
        <v>7</v>
      </c>
      <c r="D18">
        <f>D13/2.5027</f>
        <v>1.0195541302939715</v>
      </c>
      <c r="E18">
        <f t="shared" ref="E18:H18" si="3">E13/2.5027</f>
        <v>0.24415523940825071</v>
      </c>
      <c r="F18">
        <f t="shared" si="3"/>
        <v>0.31208304812646676</v>
      </c>
      <c r="G18">
        <f t="shared" si="3"/>
        <v>0.22555474828406669</v>
      </c>
      <c r="H18">
        <f t="shared" si="3"/>
        <v>0.5015551058243356</v>
      </c>
      <c r="I18">
        <v>0.13619847098464533</v>
      </c>
    </row>
    <row r="19" spans="2:9" x14ac:dyDescent="0.25">
      <c r="C19" t="s">
        <v>8</v>
      </c>
      <c r="D19">
        <f t="shared" ref="D19:H19" si="4">D14/2.5027</f>
        <v>0.97864142529524245</v>
      </c>
      <c r="E19">
        <f t="shared" si="4"/>
        <v>0.23395077493672239</v>
      </c>
      <c r="F19">
        <f t="shared" si="4"/>
        <v>0.36914170669460378</v>
      </c>
      <c r="G19">
        <f t="shared" si="4"/>
        <v>0.319190920454828</v>
      </c>
      <c r="H19">
        <f t="shared" si="4"/>
        <v>0.4303857979397131</v>
      </c>
      <c r="I19">
        <v>0.25756752024916374</v>
      </c>
    </row>
    <row r="20" spans="2:9" x14ac:dyDescent="0.25">
      <c r="C20" t="s">
        <v>9</v>
      </c>
      <c r="D20">
        <f t="shared" ref="D20:H20" si="5">D15/2.5027</f>
        <v>1.0017838258817984</v>
      </c>
      <c r="E20">
        <f t="shared" si="5"/>
        <v>0.23221831773546595</v>
      </c>
      <c r="F20">
        <f t="shared" si="5"/>
        <v>0.46410634568095244</v>
      </c>
      <c r="G20">
        <f t="shared" si="5"/>
        <v>0.274265388960729</v>
      </c>
      <c r="H20">
        <f t="shared" si="5"/>
        <v>0.42481932054169386</v>
      </c>
      <c r="I20">
        <v>0.11794120447585611</v>
      </c>
    </row>
    <row r="21" spans="2:9" x14ac:dyDescent="0.25">
      <c r="C21" t="s">
        <v>10</v>
      </c>
      <c r="D21">
        <f t="shared" ref="D21:H21" si="6">D16/2.5027</f>
        <v>0.8290842950065318</v>
      </c>
      <c r="E21">
        <f t="shared" si="6"/>
        <v>0.30467615350705912</v>
      </c>
      <c r="F21">
        <f t="shared" si="6"/>
        <v>0.25699601199377486</v>
      </c>
      <c r="G21">
        <f t="shared" si="6"/>
        <v>0.26125234936228114</v>
      </c>
      <c r="H21">
        <f t="shared" si="6"/>
        <v>0.4613764590996966</v>
      </c>
      <c r="I21">
        <v>0.12234887228206617</v>
      </c>
    </row>
    <row r="22" spans="2:9" x14ac:dyDescent="0.25">
      <c r="C22" t="s">
        <v>6</v>
      </c>
      <c r="D22">
        <f t="shared" ref="D22:I22" si="7">AVERAGE(D18:D21)</f>
        <v>0.95726591911938597</v>
      </c>
      <c r="E22">
        <f t="shared" si="7"/>
        <v>0.25375012139687458</v>
      </c>
      <c r="F22">
        <f t="shared" si="7"/>
        <v>0.35058177812394947</v>
      </c>
      <c r="G22">
        <f t="shared" si="7"/>
        <v>0.27006585176547621</v>
      </c>
      <c r="H22">
        <f t="shared" si="7"/>
        <v>0.45453417085135983</v>
      </c>
      <c r="I22">
        <f t="shared" si="7"/>
        <v>0.15851401699793283</v>
      </c>
    </row>
    <row r="23" spans="2:9" x14ac:dyDescent="0.25">
      <c r="C23" t="s">
        <v>16</v>
      </c>
      <c r="D23">
        <f t="shared" ref="D23:I23" si="8">STDEV(D18:D21)</f>
        <v>8.708062604720547E-2</v>
      </c>
      <c r="E23">
        <f t="shared" si="8"/>
        <v>3.4356732460201829E-2</v>
      </c>
      <c r="F23">
        <f t="shared" si="8"/>
        <v>8.8454783592415348E-2</v>
      </c>
      <c r="G23">
        <f t="shared" si="8"/>
        <v>3.868602092113603E-2</v>
      </c>
      <c r="H23">
        <f t="shared" si="8"/>
        <v>3.523209463643414E-2</v>
      </c>
      <c r="I23">
        <f t="shared" si="8"/>
        <v>6.6492232399692014E-2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Xiaochen Bai</cp:lastModifiedBy>
  <dcterms:created xsi:type="dcterms:W3CDTF">2020-07-09T18:27:50Z</dcterms:created>
  <dcterms:modified xsi:type="dcterms:W3CDTF">2020-07-13T18:45:37Z</dcterms:modified>
</cp:coreProperties>
</file>