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Google Drive/publications/2020. eLife/Neuron_Dev Cell_eLife/eLife/Source data/"/>
    </mc:Choice>
  </mc:AlternateContent>
  <xr:revisionPtr revIDLastSave="0" documentId="13_ncr:1_{D415E7C0-E41F-894B-9049-D15DBC88E53D}" xr6:coauthVersionLast="45" xr6:coauthVersionMax="45" xr10:uidLastSave="{00000000-0000-0000-0000-000000000000}"/>
  <bookViews>
    <workbookView xWindow="580" yWindow="460" windowWidth="23940" windowHeight="14460" activeTab="3" xr2:uid="{512C4E18-C054-804F-86A3-BDA83E1DA860}"/>
  </bookViews>
  <sheets>
    <sheet name="Figure 1H" sheetId="3" r:id="rId1"/>
    <sheet name="Figure 1H (clone size)" sheetId="5" r:id="rId2"/>
    <sheet name="Figure 1I-K" sheetId="2" r:id="rId3"/>
    <sheet name="Figure 1-figure supplement 1Q" sheetId="6" r:id="rId4"/>
  </sheets>
  <externalReferences>
    <externalReference r:id="rId5"/>
  </externalReferences>
  <definedNames>
    <definedName name="_xlchart.v1.0" hidden="1">'Figure 1H'!$A$2:$A$16</definedName>
    <definedName name="_xlchart.v1.1" hidden="1">'Figure 1H'!$B$2:$B$16</definedName>
    <definedName name="_xlchart.v1.10" hidden="1">'[1]Figure 1-figure 1 supplement 1Q'!$A$1:$A$12</definedName>
    <definedName name="_xlchart.v1.11" hidden="1">'[1]Figure 1-figure 1 supplement 1Q'!$B$1:$B$12</definedName>
    <definedName name="_xlchart.v1.2" hidden="1">'Figure 1H (clone size)'!$A$2:$A$15</definedName>
    <definedName name="_xlchart.v1.3" hidden="1">'Figure 1H (clone size)'!$B$2:$B$15</definedName>
    <definedName name="_xlchart.v1.4" hidden="1">'Figure 1I-K'!$F$2:$F$13</definedName>
    <definedName name="_xlchart.v1.5" hidden="1">'Figure 1I-K'!$G$2:$G$13</definedName>
    <definedName name="_xlchart.v1.6" hidden="1">'Figure 1I-K'!$M$2:$M$16</definedName>
    <definedName name="_xlchart.v1.7" hidden="1">'Figure 1I-K'!$N$2:$N$16</definedName>
    <definedName name="_xlchart.v1.8" hidden="1">'Figure 1I-K'!$T$2:$T$23</definedName>
    <definedName name="_xlchart.v1.9" hidden="1">'Figure 1I-K'!$U$2:$U$23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6" l="1"/>
  <c r="B15" i="6"/>
  <c r="B14" i="6"/>
  <c r="M17" i="5" l="1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8" i="5"/>
  <c r="N8" i="5" s="1"/>
  <c r="M7" i="5"/>
  <c r="N7" i="5" s="1"/>
  <c r="M6" i="5"/>
  <c r="N6" i="5" s="1"/>
  <c r="M5" i="5"/>
  <c r="N5" i="5" s="1"/>
  <c r="M4" i="5"/>
  <c r="N4" i="5" s="1"/>
  <c r="M3" i="5"/>
  <c r="N3" i="5" s="1"/>
  <c r="M2" i="5"/>
  <c r="N2" i="5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8" i="3"/>
  <c r="N8" i="3" s="1"/>
  <c r="M7" i="3"/>
  <c r="N7" i="3" s="1"/>
  <c r="M6" i="3"/>
  <c r="N6" i="3" s="1"/>
  <c r="M5" i="3"/>
  <c r="N5" i="3" s="1"/>
  <c r="M4" i="3"/>
  <c r="N4" i="3" s="1"/>
  <c r="M3" i="3"/>
  <c r="N3" i="3" s="1"/>
  <c r="M2" i="3"/>
  <c r="N2" i="3" s="1"/>
  <c r="A27" i="5" l="1"/>
  <c r="A28" i="3"/>
  <c r="A25" i="3"/>
  <c r="A24" i="3"/>
  <c r="N20" i="2" l="1"/>
  <c r="N19" i="2"/>
  <c r="G17" i="2"/>
  <c r="G16" i="2"/>
  <c r="U26" i="2"/>
  <c r="U27" i="2" l="1"/>
  <c r="U25" i="2"/>
  <c r="N18" i="2" l="1"/>
  <c r="G15" i="2"/>
  <c r="A25" i="5" l="1"/>
  <c r="B5" i="5" l="1"/>
  <c r="A24" i="5" s="1"/>
</calcChain>
</file>

<file path=xl/sharedStrings.xml><?xml version="1.0" encoding="utf-8"?>
<sst xmlns="http://schemas.openxmlformats.org/spreadsheetml/2006/main" count="302" uniqueCount="101">
  <si>
    <t>experiment</t>
  </si>
  <si>
    <t>703, 002</t>
  </si>
  <si>
    <t>703, 001</t>
  </si>
  <si>
    <t>704, 001</t>
  </si>
  <si>
    <t>704, 002</t>
  </si>
  <si>
    <t>704, 003</t>
  </si>
  <si>
    <t>704, 004</t>
  </si>
  <si>
    <t>704, 005</t>
  </si>
  <si>
    <t>702, 001</t>
  </si>
  <si>
    <t>condition</t>
  </si>
  <si>
    <t>wt</t>
  </si>
  <si>
    <t>babo</t>
  </si>
  <si>
    <t>702, 002</t>
  </si>
  <si>
    <t>702, 003, top</t>
  </si>
  <si>
    <t>702, 003, bot</t>
  </si>
  <si>
    <t>702, 004</t>
  </si>
  <si>
    <t>702, 005</t>
  </si>
  <si>
    <t>702, 006</t>
  </si>
  <si>
    <t>702, 007</t>
  </si>
  <si>
    <t>number of strong Mamo cells in clone</t>
  </si>
  <si>
    <t>number of strong Mamo cells outside MB</t>
  </si>
  <si>
    <t>total number of strong Mamo cells</t>
  </si>
  <si>
    <t>percentage of strong Mamo in clone</t>
  </si>
  <si>
    <t>percentage</t>
  </si>
  <si>
    <t>Control (41C07-Gal4)</t>
  </si>
  <si>
    <t>648, 007</t>
  </si>
  <si>
    <t>648, 003</t>
  </si>
  <si>
    <t>726, 002</t>
  </si>
  <si>
    <t>726, 001</t>
  </si>
  <si>
    <t>babo (41C07-Gal4)</t>
  </si>
  <si>
    <t>643, 019</t>
  </si>
  <si>
    <t>643, 015, top</t>
  </si>
  <si>
    <t>643, 015, bottom</t>
  </si>
  <si>
    <t>643, 011</t>
  </si>
  <si>
    <t>643, 007</t>
  </si>
  <si>
    <t>725, 001</t>
  </si>
  <si>
    <t>725, 002</t>
  </si>
  <si>
    <t>725, 003</t>
  </si>
  <si>
    <t>Control (44E04-Gal4)</t>
  </si>
  <si>
    <t>728, 001</t>
  </si>
  <si>
    <t>728, 002</t>
  </si>
  <si>
    <t>728, 003</t>
  </si>
  <si>
    <t>728, 004</t>
  </si>
  <si>
    <t>728, 005</t>
  </si>
  <si>
    <t>babo (44E04-Gal4)</t>
  </si>
  <si>
    <t>727, 005</t>
  </si>
  <si>
    <t>727, 004</t>
  </si>
  <si>
    <t>727, 003</t>
  </si>
  <si>
    <t>727, 002</t>
  </si>
  <si>
    <t>727, 001</t>
  </si>
  <si>
    <t>644 (same brain)</t>
  </si>
  <si>
    <t>babo (71G10-Gal4)</t>
  </si>
  <si>
    <t>729, 001</t>
  </si>
  <si>
    <t>729, 002</t>
  </si>
  <si>
    <t>729, 003</t>
  </si>
  <si>
    <t>GFP+, Trio+</t>
  </si>
  <si>
    <t>GFP+</t>
  </si>
  <si>
    <t>clone size</t>
  </si>
  <si>
    <t>`</t>
  </si>
  <si>
    <t>t.test</t>
  </si>
  <si>
    <t>control (71G10-Gal4)</t>
  </si>
  <si>
    <t>743, 001</t>
  </si>
  <si>
    <t>743, 002</t>
  </si>
  <si>
    <t>743, 003</t>
  </si>
  <si>
    <t>743, 004</t>
  </si>
  <si>
    <t>743, 005</t>
  </si>
  <si>
    <t>743, 006</t>
  </si>
  <si>
    <t>743, 007</t>
  </si>
  <si>
    <t>743, 008</t>
  </si>
  <si>
    <t>743, 009</t>
  </si>
  <si>
    <t>743. 010</t>
  </si>
  <si>
    <t>742, 001</t>
  </si>
  <si>
    <t>742, 002</t>
  </si>
  <si>
    <t>742, 003</t>
  </si>
  <si>
    <t>742, 005</t>
  </si>
  <si>
    <t>742, 004</t>
  </si>
  <si>
    <t>739, 001</t>
  </si>
  <si>
    <t>739, 002</t>
  </si>
  <si>
    <t>739, 003</t>
  </si>
  <si>
    <t>739, 004</t>
  </si>
  <si>
    <t>average wt</t>
  </si>
  <si>
    <t>average mt</t>
  </si>
  <si>
    <t>n/a</t>
  </si>
  <si>
    <t>wildtype</t>
  </si>
  <si>
    <t>babo-RNAi with OK107</t>
  </si>
  <si>
    <t>737, 004, bot</t>
  </si>
  <si>
    <t>737, 004, top</t>
  </si>
  <si>
    <t>737, 006, top</t>
  </si>
  <si>
    <t>737, 006, bot</t>
  </si>
  <si>
    <t>737, 005, top</t>
  </si>
  <si>
    <t>babo-RNAi</t>
  </si>
  <si>
    <t>737, 005, bot</t>
  </si>
  <si>
    <t>OK107-Gal4 RNAi control</t>
  </si>
  <si>
    <t>732, 003, top</t>
  </si>
  <si>
    <t>732, 003, bot</t>
  </si>
  <si>
    <t>732, 004, top</t>
  </si>
  <si>
    <t>732, 004, bot</t>
  </si>
  <si>
    <t>732, 005, top</t>
  </si>
  <si>
    <t>732, 005, bot</t>
  </si>
  <si>
    <t>avg wt</t>
  </si>
  <si>
    <t>avg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</si>
</sst>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A4D4AE32-8F25-1042-A33A-6C24C0F3AB51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Percentage of total α'β' neurons inside clone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Percentage of total α'β' neurons inside clone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boxWhisker" uniqueId="{AC2A59C2-033F-B84D-B294-2A9DFDFB0C0D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Clone size (GFP+ cells)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Clone size (GFP+ cells)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boxWhisker" uniqueId="{5EA1C2A2-F0AB-A248-A0EE-8B1F5FE41BAA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Number of α'β' neurons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Number of α'β' neurons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boxWhisker" uniqueId="{08677D3B-CC2C-A345-8A26-38A69A3BFD13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600" baseline="0">
                    <a:solidFill>
                      <a:schemeClr val="tx1"/>
                    </a:solidFill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  <a:effectLst/>
                  </a:rPr>
                  <a:t>Number of αβ neurons</a:t>
                </a:r>
                <a:endParaRPr lang="en-US" sz="1600" baseline="0">
                  <a:solidFill>
                    <a:schemeClr val="tx1"/>
                  </a:solidFill>
                  <a:effectLst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plotArea>
      <cx:plotAreaRegion>
        <cx:series layoutId="boxWhisker" uniqueId="{CBB85900-C44D-0E48-9185-75E9D9EE9A67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 b="1" i="0" baseline="0">
                    <a:solidFill>
                      <a:schemeClr val="tx1"/>
                    </a:solidFill>
                  </a:defRPr>
                </a:pPr>
                <a:r>
                  <a:rPr lang="en-US" sz="1600" b="1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Number of </a:t>
                </a:r>
                <a:r>
                  <a:rPr lang="en-US" sz="1600" b="0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𝛄</a:t>
                </a:r>
                <a:r>
                  <a:rPr lang="en-US" sz="1600" b="1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 neurons</a:t>
                </a: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plotArea>
      <cx:plotAreaRegion>
        <cx:series layoutId="boxWhisker" uniqueId="{D02A5EA5-FB56-FF41-AF5D-1AF4DB4CF4F9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US" sz="1800" b="1" i="0" baseline="0">
                    <a:effectLst/>
                  </a:rPr>
                  <a:t>Number of α'β' neurons</a:t>
                </a:r>
                <a:endParaRPr lang="en-US" sz="900">
                  <a:effectLst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5.xml"/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234950</xdr:colOff>
      <xdr:row>0</xdr:row>
      <xdr:rowOff>118533</xdr:rowOff>
    </xdr:from>
    <xdr:to>
      <xdr:col>6</xdr:col>
      <xdr:colOff>116417</xdr:colOff>
      <xdr:row>26</xdr:row>
      <xdr:rowOff>135467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DCC0DC5-655D-394E-B0CD-4166A04AE49B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50" y="118533"/>
              <a:ext cx="3183467" cy="53001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6350</xdr:rowOff>
    </xdr:from>
    <xdr:to>
      <xdr:col>6</xdr:col>
      <xdr:colOff>120650</xdr:colOff>
      <xdr:row>27</xdr:row>
      <xdr:rowOff>26670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67CDB83-4119-FB43-86C4-F7DD82ADBC76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3250" y="209550"/>
              <a:ext cx="3200400" cy="5303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31750</xdr:rowOff>
    </xdr:from>
    <xdr:to>
      <xdr:col>11</xdr:col>
      <xdr:colOff>75381</xdr:colOff>
      <xdr:row>27</xdr:row>
      <xdr:rowOff>9464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4CC847EE-590E-2E40-BA71-DC6CAFD6E151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73900" y="234950"/>
              <a:ext cx="3224981" cy="52609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196848</xdr:colOff>
      <xdr:row>1</xdr:row>
      <xdr:rowOff>16631</xdr:rowOff>
    </xdr:from>
    <xdr:to>
      <xdr:col>18</xdr:col>
      <xdr:colOff>119828</xdr:colOff>
      <xdr:row>26</xdr:row>
      <xdr:rowOff>199184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6AC65531-9627-544F-B519-FD882670B90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48" y="219831"/>
              <a:ext cx="3224980" cy="5262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223760</xdr:colOff>
      <xdr:row>1</xdr:row>
      <xdr:rowOff>57149</xdr:rowOff>
    </xdr:from>
    <xdr:to>
      <xdr:col>25</xdr:col>
      <xdr:colOff>146740</xdr:colOff>
      <xdr:row>27</xdr:row>
      <xdr:rowOff>34863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A6C3A41-57DC-BA46-A205-AC27E40C82B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02260" y="260349"/>
              <a:ext cx="3224980" cy="52609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</xdr:colOff>
      <xdr:row>0</xdr:row>
      <xdr:rowOff>114300</xdr:rowOff>
    </xdr:from>
    <xdr:to>
      <xdr:col>6</xdr:col>
      <xdr:colOff>350520</xdr:colOff>
      <xdr:row>26</xdr:row>
      <xdr:rowOff>134620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5ABCB46-9967-FD4C-88E9-0CE0DF66B7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52700" y="114300"/>
              <a:ext cx="3246120" cy="5303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Desktop/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unts (all conditions)"/>
      <sheetName val="Figure 1H"/>
      <sheetName val="Figure 1H (clone size)"/>
      <sheetName val="Figure 1I-K"/>
      <sheetName val="Figure 1-figure 1 supplement 1Q"/>
      <sheetName val="Figure 3B"/>
      <sheetName val="Figure 4E"/>
      <sheetName val="Figure 5-figure supplement 1P"/>
      <sheetName val="Figure 6E"/>
      <sheetName val="Figure 6N"/>
      <sheetName val="Figure 6-figure supplment 1J"/>
    </sheetNames>
    <sheetDataSet>
      <sheetData sheetId="0"/>
      <sheetData sheetId="1"/>
      <sheetData sheetId="2"/>
      <sheetData sheetId="3"/>
      <sheetData sheetId="4">
        <row r="1">
          <cell r="A1" t="str">
            <v>wildtype</v>
          </cell>
          <cell r="B1">
            <v>379</v>
          </cell>
        </row>
        <row r="2">
          <cell r="A2" t="str">
            <v>wildtype</v>
          </cell>
          <cell r="B2">
            <v>405</v>
          </cell>
        </row>
        <row r="3">
          <cell r="A3" t="str">
            <v>wildtype</v>
          </cell>
          <cell r="B3">
            <v>413</v>
          </cell>
        </row>
        <row r="4">
          <cell r="A4" t="str">
            <v>wildtype</v>
          </cell>
          <cell r="B4">
            <v>351</v>
          </cell>
        </row>
        <row r="5">
          <cell r="A5" t="str">
            <v>wildtype</v>
          </cell>
          <cell r="B5">
            <v>381</v>
          </cell>
        </row>
        <row r="6">
          <cell r="A6" t="str">
            <v>wildtype</v>
          </cell>
          <cell r="B6">
            <v>347</v>
          </cell>
        </row>
        <row r="7">
          <cell r="A7" t="str">
            <v>babo-RNAi</v>
          </cell>
          <cell r="B7">
            <v>358</v>
          </cell>
        </row>
        <row r="8">
          <cell r="A8" t="str">
            <v>babo-RNAi</v>
          </cell>
          <cell r="B8">
            <v>342</v>
          </cell>
        </row>
        <row r="9">
          <cell r="A9" t="str">
            <v>babo-RNAi</v>
          </cell>
          <cell r="B9">
            <v>312</v>
          </cell>
        </row>
        <row r="10">
          <cell r="A10" t="str">
            <v>babo-RNAi</v>
          </cell>
          <cell r="B10">
            <v>337</v>
          </cell>
        </row>
        <row r="11">
          <cell r="A11" t="str">
            <v>babo-RNAi</v>
          </cell>
          <cell r="B11">
            <v>337</v>
          </cell>
        </row>
        <row r="12">
          <cell r="A12" t="str">
            <v>babo-RNAi</v>
          </cell>
          <cell r="B12">
            <v>286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CBCA-16BF-0D43-8F0E-79BEE0F9C9F3}">
  <dimension ref="A1:P28"/>
  <sheetViews>
    <sheetView zoomScale="75" workbookViewId="0">
      <selection activeCell="J24" sqref="J24"/>
    </sheetView>
  </sheetViews>
  <sheetFormatPr baseColWidth="10" defaultRowHeight="16"/>
  <cols>
    <col min="1" max="1" width="13.33203125" bestFit="1" customWidth="1"/>
  </cols>
  <sheetData>
    <row r="1" spans="1:16">
      <c r="H1" t="s">
        <v>9</v>
      </c>
      <c r="I1" t="s">
        <v>19</v>
      </c>
      <c r="J1" t="s">
        <v>20</v>
      </c>
      <c r="K1" t="s">
        <v>21</v>
      </c>
      <c r="L1" t="s">
        <v>0</v>
      </c>
      <c r="M1" t="s">
        <v>22</v>
      </c>
      <c r="N1" t="s">
        <v>23</v>
      </c>
      <c r="P1" t="s">
        <v>57</v>
      </c>
    </row>
    <row r="2" spans="1:16">
      <c r="A2" t="s">
        <v>10</v>
      </c>
      <c r="B2">
        <v>27.06766917293233</v>
      </c>
      <c r="H2" t="s">
        <v>10</v>
      </c>
      <c r="I2">
        <v>108</v>
      </c>
      <c r="J2">
        <v>9</v>
      </c>
      <c r="K2">
        <v>408</v>
      </c>
      <c r="L2" t="s">
        <v>1</v>
      </c>
      <c r="M2">
        <f>I2/(K2-J2)</f>
        <v>0.27067669172932329</v>
      </c>
      <c r="N2">
        <f>M2*100</f>
        <v>27.06766917293233</v>
      </c>
      <c r="P2">
        <v>518</v>
      </c>
    </row>
    <row r="3" spans="1:16">
      <c r="A3" t="s">
        <v>10</v>
      </c>
      <c r="B3">
        <v>28.019323671497588</v>
      </c>
      <c r="H3" t="s">
        <v>10</v>
      </c>
      <c r="I3">
        <v>116</v>
      </c>
      <c r="J3">
        <v>8</v>
      </c>
      <c r="K3">
        <v>422</v>
      </c>
      <c r="L3" t="s">
        <v>2</v>
      </c>
      <c r="M3">
        <f>I3/(K3-J3)</f>
        <v>0.28019323671497587</v>
      </c>
      <c r="N3">
        <f t="shared" ref="N3:N17" si="0">M3*100</f>
        <v>28.019323671497588</v>
      </c>
      <c r="P3">
        <v>343</v>
      </c>
    </row>
    <row r="4" spans="1:16">
      <c r="A4" t="s">
        <v>10</v>
      </c>
      <c r="B4">
        <v>23.99103139013453</v>
      </c>
      <c r="H4" t="s">
        <v>10</v>
      </c>
      <c r="I4">
        <v>107</v>
      </c>
      <c r="J4">
        <v>6</v>
      </c>
      <c r="K4">
        <v>452</v>
      </c>
      <c r="L4" t="s">
        <v>3</v>
      </c>
      <c r="M4">
        <f>I4/(K4-J4)</f>
        <v>0.23991031390134529</v>
      </c>
      <c r="N4">
        <f t="shared" si="0"/>
        <v>23.99103139013453</v>
      </c>
      <c r="P4">
        <v>558</v>
      </c>
    </row>
    <row r="5" spans="1:16">
      <c r="A5" t="s">
        <v>10</v>
      </c>
      <c r="B5">
        <v>23.951434878587197</v>
      </c>
      <c r="H5" t="s">
        <v>10</v>
      </c>
      <c r="I5">
        <v>217</v>
      </c>
      <c r="J5">
        <v>2</v>
      </c>
      <c r="K5">
        <v>455</v>
      </c>
      <c r="L5" t="s">
        <v>4</v>
      </c>
      <c r="M5">
        <f>I5/(K5-J5)/2</f>
        <v>0.23951434878587197</v>
      </c>
      <c r="N5">
        <f t="shared" si="0"/>
        <v>23.951434878587197</v>
      </c>
      <c r="P5">
        <v>1131</v>
      </c>
    </row>
    <row r="6" spans="1:16">
      <c r="A6" t="s">
        <v>10</v>
      </c>
      <c r="B6">
        <v>24.170616113744074</v>
      </c>
      <c r="H6" t="s">
        <v>10</v>
      </c>
      <c r="I6">
        <v>102</v>
      </c>
      <c r="J6">
        <v>20</v>
      </c>
      <c r="K6">
        <v>442</v>
      </c>
      <c r="L6" t="s">
        <v>5</v>
      </c>
      <c r="M6">
        <f>I6/(K6-J6)</f>
        <v>0.24170616113744076</v>
      </c>
      <c r="N6">
        <f t="shared" si="0"/>
        <v>24.170616113744074</v>
      </c>
      <c r="P6">
        <v>602</v>
      </c>
    </row>
    <row r="7" spans="1:16">
      <c r="A7" t="s">
        <v>10</v>
      </c>
      <c r="B7">
        <v>27.222222222222221</v>
      </c>
      <c r="H7" t="s">
        <v>10</v>
      </c>
      <c r="I7">
        <v>98</v>
      </c>
      <c r="J7">
        <v>0</v>
      </c>
      <c r="K7">
        <v>360</v>
      </c>
      <c r="L7" t="s">
        <v>6</v>
      </c>
      <c r="M7">
        <f>I7/(K7-J7)</f>
        <v>0.2722222222222222</v>
      </c>
      <c r="N7">
        <f t="shared" si="0"/>
        <v>27.222222222222221</v>
      </c>
      <c r="P7">
        <v>590</v>
      </c>
    </row>
    <row r="8" spans="1:16">
      <c r="A8" t="s">
        <v>10</v>
      </c>
      <c r="B8">
        <v>24.281984334203656</v>
      </c>
      <c r="H8" t="s">
        <v>10</v>
      </c>
      <c r="I8">
        <v>93</v>
      </c>
      <c r="J8">
        <v>6</v>
      </c>
      <c r="K8">
        <v>389</v>
      </c>
      <c r="L8" t="s">
        <v>7</v>
      </c>
      <c r="M8">
        <f>I8/(K8-J8)</f>
        <v>0.24281984334203655</v>
      </c>
      <c r="N8">
        <f t="shared" si="0"/>
        <v>24.281984334203656</v>
      </c>
      <c r="P8">
        <v>559</v>
      </c>
    </row>
    <row r="9" spans="1:16">
      <c r="A9" t="s">
        <v>11</v>
      </c>
      <c r="B9">
        <v>1.1857707509881421</v>
      </c>
    </row>
    <row r="10" spans="1:16">
      <c r="A10" t="s">
        <v>11</v>
      </c>
      <c r="B10">
        <v>0.70921985815602839</v>
      </c>
      <c r="H10" t="s">
        <v>11</v>
      </c>
      <c r="I10">
        <v>3</v>
      </c>
      <c r="J10">
        <v>0</v>
      </c>
      <c r="K10">
        <v>253</v>
      </c>
      <c r="L10" t="s">
        <v>8</v>
      </c>
      <c r="M10">
        <f>I10/(K10-J10)</f>
        <v>1.1857707509881422E-2</v>
      </c>
      <c r="N10">
        <f t="shared" si="0"/>
        <v>1.1857707509881421</v>
      </c>
      <c r="P10">
        <v>615</v>
      </c>
    </row>
    <row r="11" spans="1:16">
      <c r="A11" t="s">
        <v>11</v>
      </c>
      <c r="B11">
        <v>1.791044776119403</v>
      </c>
      <c r="H11" t="s">
        <v>11</v>
      </c>
      <c r="I11">
        <v>2</v>
      </c>
      <c r="J11">
        <v>34</v>
      </c>
      <c r="K11">
        <v>316</v>
      </c>
      <c r="L11" t="s">
        <v>12</v>
      </c>
      <c r="M11">
        <f t="shared" ref="M11:M17" si="1">I11/(K11-J11)</f>
        <v>7.0921985815602835E-3</v>
      </c>
      <c r="N11">
        <f t="shared" si="0"/>
        <v>0.70921985815602839</v>
      </c>
      <c r="P11" s="4" t="s">
        <v>82</v>
      </c>
    </row>
    <row r="12" spans="1:16">
      <c r="A12" t="s">
        <v>11</v>
      </c>
      <c r="B12">
        <v>2.4911032028469751</v>
      </c>
      <c r="H12" t="s">
        <v>11</v>
      </c>
      <c r="I12">
        <v>6</v>
      </c>
      <c r="J12">
        <v>10</v>
      </c>
      <c r="K12">
        <v>345</v>
      </c>
      <c r="L12" t="s">
        <v>13</v>
      </c>
      <c r="M12">
        <f t="shared" si="1"/>
        <v>1.7910447761194031E-2</v>
      </c>
      <c r="N12">
        <f t="shared" si="0"/>
        <v>1.791044776119403</v>
      </c>
      <c r="P12">
        <v>571</v>
      </c>
    </row>
    <row r="13" spans="1:16">
      <c r="A13" t="s">
        <v>11</v>
      </c>
      <c r="B13">
        <v>3.2727272727272729</v>
      </c>
      <c r="H13" t="s">
        <v>11</v>
      </c>
      <c r="I13">
        <v>7</v>
      </c>
      <c r="J13">
        <v>4</v>
      </c>
      <c r="K13">
        <v>285</v>
      </c>
      <c r="L13" t="s">
        <v>14</v>
      </c>
      <c r="M13">
        <f t="shared" si="1"/>
        <v>2.491103202846975E-2</v>
      </c>
      <c r="N13">
        <f t="shared" si="0"/>
        <v>2.4911032028469751</v>
      </c>
      <c r="P13">
        <v>563</v>
      </c>
    </row>
    <row r="14" spans="1:16">
      <c r="A14" t="s">
        <v>11</v>
      </c>
      <c r="B14">
        <v>1.8726591760299627</v>
      </c>
      <c r="H14" t="s">
        <v>11</v>
      </c>
      <c r="I14">
        <v>9</v>
      </c>
      <c r="J14">
        <v>4</v>
      </c>
      <c r="K14">
        <v>279</v>
      </c>
      <c r="L14" t="s">
        <v>15</v>
      </c>
      <c r="M14">
        <f t="shared" si="1"/>
        <v>3.272727272727273E-2</v>
      </c>
      <c r="N14">
        <f t="shared" si="0"/>
        <v>3.2727272727272729</v>
      </c>
      <c r="P14">
        <v>475</v>
      </c>
    </row>
    <row r="15" spans="1:16">
      <c r="A15" t="s">
        <v>11</v>
      </c>
      <c r="B15">
        <v>2.4691358024691357</v>
      </c>
      <c r="H15" t="s">
        <v>11</v>
      </c>
      <c r="I15">
        <v>5</v>
      </c>
      <c r="J15">
        <v>0</v>
      </c>
      <c r="K15">
        <v>267</v>
      </c>
      <c r="L15" t="s">
        <v>16</v>
      </c>
      <c r="M15">
        <f t="shared" si="1"/>
        <v>1.8726591760299626E-2</v>
      </c>
      <c r="N15">
        <f t="shared" si="0"/>
        <v>1.8726591760299627</v>
      </c>
      <c r="P15">
        <v>585</v>
      </c>
    </row>
    <row r="16" spans="1:16">
      <c r="A16" t="s">
        <v>11</v>
      </c>
      <c r="B16">
        <v>3.8297872340425529</v>
      </c>
      <c r="H16" t="s">
        <v>11</v>
      </c>
      <c r="I16">
        <v>6</v>
      </c>
      <c r="J16">
        <v>4</v>
      </c>
      <c r="K16">
        <v>247</v>
      </c>
      <c r="L16" t="s">
        <v>17</v>
      </c>
      <c r="M16">
        <f t="shared" si="1"/>
        <v>2.4691358024691357E-2</v>
      </c>
      <c r="N16">
        <f t="shared" si="0"/>
        <v>2.4691358024691357</v>
      </c>
      <c r="P16">
        <v>519</v>
      </c>
    </row>
    <row r="17" spans="1:16">
      <c r="H17" t="s">
        <v>11</v>
      </c>
      <c r="I17">
        <v>9</v>
      </c>
      <c r="J17">
        <v>14</v>
      </c>
      <c r="K17">
        <v>249</v>
      </c>
      <c r="L17" t="s">
        <v>18</v>
      </c>
      <c r="M17">
        <f t="shared" si="1"/>
        <v>3.8297872340425532E-2</v>
      </c>
      <c r="N17">
        <f t="shared" si="0"/>
        <v>3.8297872340425529</v>
      </c>
      <c r="P17">
        <v>531</v>
      </c>
    </row>
    <row r="24" spans="1:16">
      <c r="A24">
        <f>AVERAGE(B2:B8)</f>
        <v>25.529183111903084</v>
      </c>
    </row>
    <row r="25" spans="1:16">
      <c r="A25">
        <f>AVERAGE(B9:B16)</f>
        <v>2.202681009172434</v>
      </c>
    </row>
    <row r="28" spans="1:16">
      <c r="A28">
        <f>_xlfn.T.TEST(B2:B8,B9:B16,2,2)</f>
        <v>1.3291072139179515E-13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E298-C4B0-814E-AF7D-289A3FEBFEE8}">
  <dimension ref="A1:P27"/>
  <sheetViews>
    <sheetView workbookViewId="0">
      <selection activeCell="H1" sqref="H1:P17"/>
    </sheetView>
  </sheetViews>
  <sheetFormatPr baseColWidth="10" defaultRowHeight="16"/>
  <sheetData>
    <row r="1" spans="1:16">
      <c r="H1" t="s">
        <v>9</v>
      </c>
      <c r="I1" t="s">
        <v>19</v>
      </c>
      <c r="J1" t="s">
        <v>20</v>
      </c>
      <c r="K1" t="s">
        <v>21</v>
      </c>
      <c r="L1" t="s">
        <v>0</v>
      </c>
      <c r="M1" t="s">
        <v>22</v>
      </c>
      <c r="N1" t="s">
        <v>23</v>
      </c>
      <c r="P1" t="s">
        <v>57</v>
      </c>
    </row>
    <row r="2" spans="1:16">
      <c r="A2" t="s">
        <v>10</v>
      </c>
      <c r="B2">
        <v>518</v>
      </c>
      <c r="H2" t="s">
        <v>10</v>
      </c>
      <c r="I2">
        <v>108</v>
      </c>
      <c r="J2">
        <v>9</v>
      </c>
      <c r="K2">
        <v>408</v>
      </c>
      <c r="L2" t="s">
        <v>1</v>
      </c>
      <c r="M2">
        <f>I2/(K2-J2)</f>
        <v>0.27067669172932329</v>
      </c>
      <c r="N2">
        <f>M2*100</f>
        <v>27.06766917293233</v>
      </c>
      <c r="P2">
        <v>518</v>
      </c>
    </row>
    <row r="3" spans="1:16">
      <c r="A3" t="s">
        <v>10</v>
      </c>
      <c r="B3">
        <v>343</v>
      </c>
      <c r="H3" t="s">
        <v>10</v>
      </c>
      <c r="I3">
        <v>116</v>
      </c>
      <c r="J3">
        <v>8</v>
      </c>
      <c r="K3">
        <v>422</v>
      </c>
      <c r="L3" t="s">
        <v>2</v>
      </c>
      <c r="M3">
        <f>I3/(K3-J3)</f>
        <v>0.28019323671497587</v>
      </c>
      <c r="N3">
        <f t="shared" ref="N3:N17" si="0">M3*100</f>
        <v>28.019323671497588</v>
      </c>
      <c r="P3">
        <v>343</v>
      </c>
    </row>
    <row r="4" spans="1:16">
      <c r="A4" t="s">
        <v>10</v>
      </c>
      <c r="B4">
        <v>558</v>
      </c>
      <c r="H4" t="s">
        <v>10</v>
      </c>
      <c r="I4">
        <v>107</v>
      </c>
      <c r="J4">
        <v>6</v>
      </c>
      <c r="K4">
        <v>452</v>
      </c>
      <c r="L4" t="s">
        <v>3</v>
      </c>
      <c r="M4">
        <f>I4/(K4-J4)</f>
        <v>0.23991031390134529</v>
      </c>
      <c r="N4">
        <f t="shared" si="0"/>
        <v>23.99103139013453</v>
      </c>
      <c r="P4">
        <v>558</v>
      </c>
    </row>
    <row r="5" spans="1:16">
      <c r="A5" t="s">
        <v>10</v>
      </c>
      <c r="B5">
        <f>1131/2</f>
        <v>565.5</v>
      </c>
      <c r="H5" t="s">
        <v>10</v>
      </c>
      <c r="I5">
        <v>217</v>
      </c>
      <c r="J5">
        <v>2</v>
      </c>
      <c r="K5">
        <v>455</v>
      </c>
      <c r="L5" t="s">
        <v>4</v>
      </c>
      <c r="M5">
        <f>I5/(K5-J5)/2</f>
        <v>0.23951434878587197</v>
      </c>
      <c r="N5">
        <f t="shared" si="0"/>
        <v>23.951434878587197</v>
      </c>
      <c r="P5">
        <v>1131</v>
      </c>
    </row>
    <row r="6" spans="1:16">
      <c r="A6" t="s">
        <v>10</v>
      </c>
      <c r="B6">
        <v>602</v>
      </c>
      <c r="H6" t="s">
        <v>10</v>
      </c>
      <c r="I6">
        <v>102</v>
      </c>
      <c r="J6">
        <v>20</v>
      </c>
      <c r="K6">
        <v>442</v>
      </c>
      <c r="L6" t="s">
        <v>5</v>
      </c>
      <c r="M6">
        <f>I6/(K6-J6)</f>
        <v>0.24170616113744076</v>
      </c>
      <c r="N6">
        <f t="shared" si="0"/>
        <v>24.170616113744074</v>
      </c>
      <c r="P6">
        <v>602</v>
      </c>
    </row>
    <row r="7" spans="1:16">
      <c r="A7" t="s">
        <v>10</v>
      </c>
      <c r="B7">
        <v>590</v>
      </c>
      <c r="H7" t="s">
        <v>10</v>
      </c>
      <c r="I7">
        <v>98</v>
      </c>
      <c r="J7">
        <v>0</v>
      </c>
      <c r="K7">
        <v>360</v>
      </c>
      <c r="L7" t="s">
        <v>6</v>
      </c>
      <c r="M7">
        <f>I7/(K7-J7)</f>
        <v>0.2722222222222222</v>
      </c>
      <c r="N7">
        <f t="shared" si="0"/>
        <v>27.222222222222221</v>
      </c>
      <c r="P7">
        <v>590</v>
      </c>
    </row>
    <row r="8" spans="1:16">
      <c r="A8" t="s">
        <v>10</v>
      </c>
      <c r="B8">
        <v>559</v>
      </c>
      <c r="H8" t="s">
        <v>10</v>
      </c>
      <c r="I8">
        <v>93</v>
      </c>
      <c r="J8">
        <v>6</v>
      </c>
      <c r="K8">
        <v>389</v>
      </c>
      <c r="L8" t="s">
        <v>7</v>
      </c>
      <c r="M8">
        <f>I8/(K8-J8)</f>
        <v>0.24281984334203655</v>
      </c>
      <c r="N8">
        <f t="shared" si="0"/>
        <v>24.281984334203656</v>
      </c>
      <c r="P8">
        <v>559</v>
      </c>
    </row>
    <row r="9" spans="1:16">
      <c r="A9" t="s">
        <v>11</v>
      </c>
      <c r="B9">
        <v>615</v>
      </c>
    </row>
    <row r="10" spans="1:16">
      <c r="A10" t="s">
        <v>11</v>
      </c>
      <c r="B10">
        <v>571</v>
      </c>
      <c r="H10" t="s">
        <v>11</v>
      </c>
      <c r="I10">
        <v>3</v>
      </c>
      <c r="J10">
        <v>0</v>
      </c>
      <c r="K10">
        <v>253</v>
      </c>
      <c r="L10" t="s">
        <v>8</v>
      </c>
      <c r="M10">
        <f>I10/(K10-J10)</f>
        <v>1.1857707509881422E-2</v>
      </c>
      <c r="N10">
        <f t="shared" si="0"/>
        <v>1.1857707509881421</v>
      </c>
      <c r="P10">
        <v>615</v>
      </c>
    </row>
    <row r="11" spans="1:16">
      <c r="A11" t="s">
        <v>11</v>
      </c>
      <c r="B11">
        <v>563</v>
      </c>
      <c r="H11" t="s">
        <v>11</v>
      </c>
      <c r="I11">
        <v>2</v>
      </c>
      <c r="J11">
        <v>34</v>
      </c>
      <c r="K11">
        <v>316</v>
      </c>
      <c r="L11" t="s">
        <v>12</v>
      </c>
      <c r="M11">
        <f t="shared" ref="M11:M17" si="1">I11/(K11-J11)</f>
        <v>7.0921985815602835E-3</v>
      </c>
      <c r="N11">
        <f t="shared" si="0"/>
        <v>0.70921985815602839</v>
      </c>
      <c r="P11" s="4" t="s">
        <v>82</v>
      </c>
    </row>
    <row r="12" spans="1:16">
      <c r="A12" t="s">
        <v>11</v>
      </c>
      <c r="B12">
        <v>475</v>
      </c>
      <c r="H12" t="s">
        <v>11</v>
      </c>
      <c r="I12">
        <v>6</v>
      </c>
      <c r="J12">
        <v>10</v>
      </c>
      <c r="K12">
        <v>345</v>
      </c>
      <c r="L12" t="s">
        <v>13</v>
      </c>
      <c r="M12">
        <f t="shared" si="1"/>
        <v>1.7910447761194031E-2</v>
      </c>
      <c r="N12">
        <f t="shared" si="0"/>
        <v>1.791044776119403</v>
      </c>
      <c r="P12">
        <v>571</v>
      </c>
    </row>
    <row r="13" spans="1:16">
      <c r="A13" t="s">
        <v>11</v>
      </c>
      <c r="B13">
        <v>585</v>
      </c>
      <c r="H13" t="s">
        <v>11</v>
      </c>
      <c r="I13">
        <v>7</v>
      </c>
      <c r="J13">
        <v>4</v>
      </c>
      <c r="K13">
        <v>285</v>
      </c>
      <c r="L13" t="s">
        <v>14</v>
      </c>
      <c r="M13">
        <f t="shared" si="1"/>
        <v>2.491103202846975E-2</v>
      </c>
      <c r="N13">
        <f t="shared" si="0"/>
        <v>2.4911032028469751</v>
      </c>
      <c r="P13">
        <v>563</v>
      </c>
    </row>
    <row r="14" spans="1:16">
      <c r="A14" t="s">
        <v>11</v>
      </c>
      <c r="B14">
        <v>519</v>
      </c>
      <c r="H14" t="s">
        <v>11</v>
      </c>
      <c r="I14">
        <v>9</v>
      </c>
      <c r="J14">
        <v>4</v>
      </c>
      <c r="K14">
        <v>279</v>
      </c>
      <c r="L14" t="s">
        <v>15</v>
      </c>
      <c r="M14">
        <f t="shared" si="1"/>
        <v>3.272727272727273E-2</v>
      </c>
      <c r="N14">
        <f t="shared" si="0"/>
        <v>3.2727272727272729</v>
      </c>
      <c r="P14">
        <v>475</v>
      </c>
    </row>
    <row r="15" spans="1:16">
      <c r="A15" t="s">
        <v>11</v>
      </c>
      <c r="B15">
        <v>531</v>
      </c>
      <c r="H15" t="s">
        <v>11</v>
      </c>
      <c r="I15">
        <v>5</v>
      </c>
      <c r="J15">
        <v>0</v>
      </c>
      <c r="K15">
        <v>267</v>
      </c>
      <c r="L15" t="s">
        <v>16</v>
      </c>
      <c r="M15">
        <f t="shared" si="1"/>
        <v>1.8726591760299626E-2</v>
      </c>
      <c r="N15">
        <f t="shared" si="0"/>
        <v>1.8726591760299627</v>
      </c>
      <c r="P15">
        <v>585</v>
      </c>
    </row>
    <row r="16" spans="1:16">
      <c r="H16" t="s">
        <v>11</v>
      </c>
      <c r="I16">
        <v>6</v>
      </c>
      <c r="J16">
        <v>4</v>
      </c>
      <c r="K16">
        <v>247</v>
      </c>
      <c r="L16" t="s">
        <v>17</v>
      </c>
      <c r="M16">
        <f t="shared" si="1"/>
        <v>2.4691358024691357E-2</v>
      </c>
      <c r="N16">
        <f t="shared" si="0"/>
        <v>2.4691358024691357</v>
      </c>
      <c r="P16">
        <v>519</v>
      </c>
    </row>
    <row r="17" spans="1:16">
      <c r="H17" t="s">
        <v>11</v>
      </c>
      <c r="I17">
        <v>9</v>
      </c>
      <c r="J17">
        <v>14</v>
      </c>
      <c r="K17">
        <v>249</v>
      </c>
      <c r="L17" t="s">
        <v>18</v>
      </c>
      <c r="M17">
        <f t="shared" si="1"/>
        <v>3.8297872340425532E-2</v>
      </c>
      <c r="N17">
        <f t="shared" si="0"/>
        <v>3.8297872340425529</v>
      </c>
      <c r="P17">
        <v>531</v>
      </c>
    </row>
    <row r="24" spans="1:16">
      <c r="A24">
        <f>AVERAGE(B2:B8)</f>
        <v>533.64285714285711</v>
      </c>
    </row>
    <row r="25" spans="1:16">
      <c r="A25">
        <f>AVERAGE(B9:B15)</f>
        <v>551.28571428571433</v>
      </c>
    </row>
    <row r="27" spans="1:16">
      <c r="A27">
        <f>_xlfn.T.TEST(B2:B8,B9:B15,2,2)</f>
        <v>0.64815831747889741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111B-9833-7242-B6CC-09A242F73CC8}">
  <dimension ref="A1:U55"/>
  <sheetViews>
    <sheetView zoomScale="62" zoomScaleNormal="82" workbookViewId="0">
      <selection activeCell="H38" sqref="H38"/>
    </sheetView>
  </sheetViews>
  <sheetFormatPr baseColWidth="10" defaultRowHeight="16"/>
  <cols>
    <col min="1" max="1" width="18.5" bestFit="1" customWidth="1"/>
    <col min="4" max="4" width="15.1640625" bestFit="1" customWidth="1"/>
    <col min="6" max="7" width="12.33203125" bestFit="1" customWidth="1"/>
  </cols>
  <sheetData>
    <row r="1" spans="1:21" s="3" customFormat="1">
      <c r="A1" s="3" t="s">
        <v>9</v>
      </c>
      <c r="B1" s="3" t="s">
        <v>56</v>
      </c>
      <c r="C1" s="3" t="s">
        <v>55</v>
      </c>
      <c r="D1" s="3" t="s">
        <v>0</v>
      </c>
    </row>
    <row r="2" spans="1:21">
      <c r="A2" t="s">
        <v>24</v>
      </c>
      <c r="C2">
        <v>79</v>
      </c>
      <c r="D2" s="1" t="s">
        <v>25</v>
      </c>
      <c r="F2" t="s">
        <v>10</v>
      </c>
      <c r="G2">
        <v>79</v>
      </c>
      <c r="M2" t="s">
        <v>10</v>
      </c>
      <c r="N2">
        <v>300</v>
      </c>
      <c r="T2" t="s">
        <v>10</v>
      </c>
      <c r="U2">
        <v>223</v>
      </c>
    </row>
    <row r="3" spans="1:21">
      <c r="A3" t="s">
        <v>24</v>
      </c>
      <c r="C3">
        <v>92</v>
      </c>
      <c r="D3" s="1" t="s">
        <v>26</v>
      </c>
      <c r="F3" t="s">
        <v>10</v>
      </c>
      <c r="G3">
        <v>92</v>
      </c>
      <c r="M3" t="s">
        <v>10</v>
      </c>
      <c r="N3">
        <v>293</v>
      </c>
      <c r="T3" t="s">
        <v>10</v>
      </c>
      <c r="U3">
        <v>111</v>
      </c>
    </row>
    <row r="4" spans="1:21">
      <c r="A4" t="s">
        <v>24</v>
      </c>
      <c r="C4">
        <v>79</v>
      </c>
      <c r="D4" t="s">
        <v>27</v>
      </c>
      <c r="F4" t="s">
        <v>10</v>
      </c>
      <c r="G4">
        <v>79</v>
      </c>
      <c r="M4" t="s">
        <v>10</v>
      </c>
      <c r="N4">
        <v>290</v>
      </c>
      <c r="T4" t="s">
        <v>10</v>
      </c>
      <c r="U4">
        <v>166</v>
      </c>
    </row>
    <row r="5" spans="1:21">
      <c r="A5" t="s">
        <v>24</v>
      </c>
      <c r="C5">
        <v>76</v>
      </c>
      <c r="D5" t="s">
        <v>28</v>
      </c>
      <c r="F5" t="s">
        <v>10</v>
      </c>
      <c r="G5">
        <v>76</v>
      </c>
      <c r="M5" t="s">
        <v>10</v>
      </c>
      <c r="N5">
        <v>273</v>
      </c>
      <c r="T5" t="s">
        <v>10</v>
      </c>
      <c r="U5">
        <v>168</v>
      </c>
    </row>
    <row r="6" spans="1:21">
      <c r="F6" t="s">
        <v>11</v>
      </c>
      <c r="G6">
        <v>0</v>
      </c>
      <c r="M6" t="s">
        <v>10</v>
      </c>
      <c r="N6">
        <v>277</v>
      </c>
      <c r="T6" t="s">
        <v>10</v>
      </c>
      <c r="U6">
        <v>107</v>
      </c>
    </row>
    <row r="7" spans="1:21">
      <c r="A7" t="s">
        <v>29</v>
      </c>
      <c r="C7">
        <v>0</v>
      </c>
      <c r="D7" s="1" t="s">
        <v>30</v>
      </c>
      <c r="F7" t="s">
        <v>11</v>
      </c>
      <c r="G7">
        <v>3</v>
      </c>
      <c r="M7" t="s">
        <v>10</v>
      </c>
      <c r="N7">
        <v>227</v>
      </c>
      <c r="T7" t="s">
        <v>10</v>
      </c>
      <c r="U7">
        <v>145</v>
      </c>
    </row>
    <row r="8" spans="1:21">
      <c r="A8" t="s">
        <v>29</v>
      </c>
      <c r="C8">
        <v>3</v>
      </c>
      <c r="D8" s="1" t="s">
        <v>31</v>
      </c>
      <c r="F8" t="s">
        <v>11</v>
      </c>
      <c r="G8">
        <v>4</v>
      </c>
      <c r="M8" t="s">
        <v>10</v>
      </c>
      <c r="N8">
        <v>272</v>
      </c>
      <c r="T8" t="s">
        <v>10</v>
      </c>
      <c r="U8">
        <v>133</v>
      </c>
    </row>
    <row r="9" spans="1:21">
      <c r="A9" t="s">
        <v>29</v>
      </c>
      <c r="C9">
        <v>4</v>
      </c>
      <c r="D9" s="1" t="s">
        <v>32</v>
      </c>
      <c r="F9" t="s">
        <v>11</v>
      </c>
      <c r="G9">
        <v>2</v>
      </c>
      <c r="M9" t="s">
        <v>11</v>
      </c>
      <c r="N9">
        <v>184</v>
      </c>
      <c r="T9" t="s">
        <v>10</v>
      </c>
      <c r="U9">
        <v>197</v>
      </c>
    </row>
    <row r="10" spans="1:21">
      <c r="A10" t="s">
        <v>29</v>
      </c>
      <c r="C10">
        <v>2</v>
      </c>
      <c r="D10" s="1" t="s">
        <v>33</v>
      </c>
      <c r="E10" s="2"/>
      <c r="F10" t="s">
        <v>11</v>
      </c>
      <c r="G10">
        <v>1</v>
      </c>
      <c r="M10" t="s">
        <v>11</v>
      </c>
      <c r="N10">
        <v>240</v>
      </c>
      <c r="T10" t="s">
        <v>10</v>
      </c>
      <c r="U10">
        <v>152</v>
      </c>
    </row>
    <row r="11" spans="1:21">
      <c r="A11" t="s">
        <v>29</v>
      </c>
      <c r="C11">
        <v>1</v>
      </c>
      <c r="D11" s="1" t="s">
        <v>34</v>
      </c>
      <c r="F11" t="s">
        <v>11</v>
      </c>
      <c r="G11">
        <v>2</v>
      </c>
      <c r="M11" t="s">
        <v>11</v>
      </c>
      <c r="N11">
        <v>169</v>
      </c>
      <c r="T11" t="s">
        <v>10</v>
      </c>
      <c r="U11">
        <v>141</v>
      </c>
    </row>
    <row r="12" spans="1:21">
      <c r="A12" t="s">
        <v>29</v>
      </c>
      <c r="C12">
        <v>2</v>
      </c>
      <c r="D12" t="s">
        <v>35</v>
      </c>
      <c r="F12" t="s">
        <v>11</v>
      </c>
      <c r="G12">
        <v>4</v>
      </c>
      <c r="M12" t="s">
        <v>11</v>
      </c>
      <c r="N12">
        <v>217</v>
      </c>
      <c r="T12" t="s">
        <v>11</v>
      </c>
      <c r="U12">
        <v>204</v>
      </c>
    </row>
    <row r="13" spans="1:21">
      <c r="A13" t="s">
        <v>29</v>
      </c>
      <c r="C13">
        <v>4</v>
      </c>
      <c r="D13" t="s">
        <v>36</v>
      </c>
      <c r="F13" t="s">
        <v>11</v>
      </c>
      <c r="G13">
        <v>1</v>
      </c>
      <c r="M13" t="s">
        <v>11</v>
      </c>
      <c r="N13">
        <v>230</v>
      </c>
      <c r="T13" t="s">
        <v>11</v>
      </c>
      <c r="U13">
        <v>178</v>
      </c>
    </row>
    <row r="14" spans="1:21">
      <c r="A14" t="s">
        <v>29</v>
      </c>
      <c r="C14">
        <v>1</v>
      </c>
      <c r="D14" t="s">
        <v>37</v>
      </c>
      <c r="M14" t="s">
        <v>11</v>
      </c>
      <c r="N14">
        <v>276</v>
      </c>
      <c r="T14" t="s">
        <v>11</v>
      </c>
      <c r="U14">
        <v>184</v>
      </c>
    </row>
    <row r="15" spans="1:21">
      <c r="F15" t="s">
        <v>59</v>
      </c>
      <c r="G15">
        <f>_xlfn.T.TEST(G2:G5,G6:G13,2,2)</f>
        <v>2.3418446584609691E-11</v>
      </c>
      <c r="M15" t="s">
        <v>11</v>
      </c>
      <c r="N15">
        <v>254</v>
      </c>
      <c r="T15" t="s">
        <v>11</v>
      </c>
      <c r="U15">
        <v>229</v>
      </c>
    </row>
    <row r="16" spans="1:21">
      <c r="A16" t="s">
        <v>38</v>
      </c>
      <c r="B16">
        <v>300</v>
      </c>
      <c r="D16" s="1">
        <v>649</v>
      </c>
      <c r="E16" s="2"/>
      <c r="G16">
        <f>AVERAGE(G2:G5)</f>
        <v>81.5</v>
      </c>
      <c r="M16" t="s">
        <v>11</v>
      </c>
      <c r="N16">
        <v>261</v>
      </c>
      <c r="T16" t="s">
        <v>11</v>
      </c>
      <c r="U16">
        <v>133</v>
      </c>
    </row>
    <row r="17" spans="1:21">
      <c r="A17" t="s">
        <v>38</v>
      </c>
      <c r="B17">
        <v>293</v>
      </c>
      <c r="D17" s="1">
        <v>649</v>
      </c>
      <c r="E17" s="2"/>
      <c r="G17">
        <f>AVERAGE(G6:G13)</f>
        <v>2.125</v>
      </c>
      <c r="T17" t="s">
        <v>11</v>
      </c>
      <c r="U17">
        <v>99</v>
      </c>
    </row>
    <row r="18" spans="1:21">
      <c r="A18" t="s">
        <v>38</v>
      </c>
      <c r="B18">
        <v>290</v>
      </c>
      <c r="D18" s="2" t="s">
        <v>39</v>
      </c>
      <c r="E18" s="2"/>
      <c r="M18" t="s">
        <v>59</v>
      </c>
      <c r="N18">
        <f>_xlfn.T.TEST(N2:N8,N9:N16,2,2)</f>
        <v>1.3565493427337278E-2</v>
      </c>
      <c r="P18" t="s">
        <v>58</v>
      </c>
      <c r="T18" t="s">
        <v>11</v>
      </c>
      <c r="U18">
        <v>134</v>
      </c>
    </row>
    <row r="19" spans="1:21">
      <c r="A19" t="s">
        <v>38</v>
      </c>
      <c r="B19">
        <v>273</v>
      </c>
      <c r="D19" t="s">
        <v>40</v>
      </c>
      <c r="N19">
        <f>AVERAGE(N2:N8)</f>
        <v>276</v>
      </c>
      <c r="T19" t="s">
        <v>11</v>
      </c>
      <c r="U19">
        <v>234</v>
      </c>
    </row>
    <row r="20" spans="1:21">
      <c r="A20" t="s">
        <v>38</v>
      </c>
      <c r="B20">
        <v>277</v>
      </c>
      <c r="D20" t="s">
        <v>41</v>
      </c>
      <c r="N20">
        <f>AVERAGE(N9:N16)</f>
        <v>228.875</v>
      </c>
      <c r="T20" t="s">
        <v>11</v>
      </c>
      <c r="U20">
        <v>192</v>
      </c>
    </row>
    <row r="21" spans="1:21">
      <c r="A21" t="s">
        <v>38</v>
      </c>
      <c r="B21">
        <v>227</v>
      </c>
      <c r="D21" t="s">
        <v>42</v>
      </c>
      <c r="T21" t="s">
        <v>11</v>
      </c>
      <c r="U21">
        <v>179</v>
      </c>
    </row>
    <row r="22" spans="1:21">
      <c r="A22" t="s">
        <v>38</v>
      </c>
      <c r="B22">
        <v>272</v>
      </c>
      <c r="D22" t="s">
        <v>43</v>
      </c>
      <c r="T22" t="s">
        <v>11</v>
      </c>
      <c r="U22">
        <v>217</v>
      </c>
    </row>
    <row r="23" spans="1:21">
      <c r="T23" t="s">
        <v>11</v>
      </c>
      <c r="U23">
        <v>158</v>
      </c>
    </row>
    <row r="24" spans="1:21">
      <c r="A24" t="s">
        <v>44</v>
      </c>
      <c r="B24">
        <v>184</v>
      </c>
      <c r="D24" t="s">
        <v>45</v>
      </c>
    </row>
    <row r="25" spans="1:21">
      <c r="A25" t="s">
        <v>44</v>
      </c>
      <c r="B25">
        <v>240</v>
      </c>
      <c r="D25" t="s">
        <v>46</v>
      </c>
      <c r="T25" t="s">
        <v>59</v>
      </c>
      <c r="U25">
        <f>_xlfn.T.TEST(U2:U11,U12:U23,2,2)</f>
        <v>0.16448597538146786</v>
      </c>
    </row>
    <row r="26" spans="1:21">
      <c r="A26" t="s">
        <v>44</v>
      </c>
      <c r="B26">
        <v>169</v>
      </c>
      <c r="D26" t="s">
        <v>47</v>
      </c>
      <c r="T26" t="s">
        <v>80</v>
      </c>
      <c r="U26">
        <f>AVERAGE(U2:U11)</f>
        <v>154.30000000000001</v>
      </c>
    </row>
    <row r="27" spans="1:21">
      <c r="A27" t="s">
        <v>44</v>
      </c>
      <c r="B27">
        <v>217</v>
      </c>
      <c r="D27" t="s">
        <v>48</v>
      </c>
      <c r="T27" t="s">
        <v>81</v>
      </c>
      <c r="U27">
        <f>AVERAGE(U12:U23)</f>
        <v>178.41666666666666</v>
      </c>
    </row>
    <row r="28" spans="1:21">
      <c r="A28" t="s">
        <v>44</v>
      </c>
      <c r="B28">
        <v>230</v>
      </c>
      <c r="D28" t="s">
        <v>49</v>
      </c>
    </row>
    <row r="29" spans="1:21">
      <c r="A29" t="s">
        <v>44</v>
      </c>
      <c r="B29">
        <v>276</v>
      </c>
      <c r="D29" s="1">
        <v>644</v>
      </c>
      <c r="E29" s="2"/>
    </row>
    <row r="30" spans="1:21">
      <c r="A30" t="s">
        <v>44</v>
      </c>
      <c r="B30">
        <v>254</v>
      </c>
      <c r="D30" s="1" t="s">
        <v>50</v>
      </c>
      <c r="E30" s="2"/>
    </row>
    <row r="31" spans="1:21">
      <c r="A31" t="s">
        <v>44</v>
      </c>
      <c r="B31">
        <v>261</v>
      </c>
      <c r="D31" s="1">
        <v>644</v>
      </c>
      <c r="E31" s="2"/>
    </row>
    <row r="32" spans="1:21">
      <c r="D32" s="1"/>
    </row>
    <row r="33" spans="1:4">
      <c r="A33" t="s">
        <v>60</v>
      </c>
      <c r="B33">
        <v>223</v>
      </c>
      <c r="D33" t="s">
        <v>61</v>
      </c>
    </row>
    <row r="34" spans="1:4">
      <c r="A34" t="s">
        <v>60</v>
      </c>
      <c r="B34">
        <v>111</v>
      </c>
      <c r="D34" t="s">
        <v>62</v>
      </c>
    </row>
    <row r="35" spans="1:4">
      <c r="A35" t="s">
        <v>60</v>
      </c>
      <c r="B35">
        <v>166</v>
      </c>
      <c r="D35" t="s">
        <v>63</v>
      </c>
    </row>
    <row r="36" spans="1:4">
      <c r="A36" t="s">
        <v>60</v>
      </c>
      <c r="B36">
        <v>168</v>
      </c>
      <c r="D36" t="s">
        <v>64</v>
      </c>
    </row>
    <row r="37" spans="1:4">
      <c r="A37" t="s">
        <v>60</v>
      </c>
      <c r="B37">
        <v>107</v>
      </c>
      <c r="D37" t="s">
        <v>65</v>
      </c>
    </row>
    <row r="38" spans="1:4">
      <c r="A38" t="s">
        <v>60</v>
      </c>
      <c r="B38">
        <v>145</v>
      </c>
      <c r="D38" t="s">
        <v>66</v>
      </c>
    </row>
    <row r="39" spans="1:4">
      <c r="A39" t="s">
        <v>60</v>
      </c>
      <c r="B39">
        <v>133</v>
      </c>
      <c r="D39" t="s">
        <v>67</v>
      </c>
    </row>
    <row r="40" spans="1:4">
      <c r="A40" t="s">
        <v>60</v>
      </c>
      <c r="B40">
        <v>197</v>
      </c>
      <c r="D40" t="s">
        <v>68</v>
      </c>
    </row>
    <row r="41" spans="1:4">
      <c r="A41" t="s">
        <v>60</v>
      </c>
      <c r="B41">
        <v>152</v>
      </c>
      <c r="D41" t="s">
        <v>69</v>
      </c>
    </row>
    <row r="42" spans="1:4">
      <c r="A42" t="s">
        <v>60</v>
      </c>
      <c r="B42">
        <v>141</v>
      </c>
      <c r="D42" t="s">
        <v>70</v>
      </c>
    </row>
    <row r="44" spans="1:4">
      <c r="A44" t="s">
        <v>51</v>
      </c>
      <c r="B44">
        <v>204</v>
      </c>
      <c r="D44" t="s">
        <v>52</v>
      </c>
    </row>
    <row r="45" spans="1:4">
      <c r="A45" t="s">
        <v>51</v>
      </c>
      <c r="B45">
        <v>178</v>
      </c>
      <c r="D45" t="s">
        <v>53</v>
      </c>
    </row>
    <row r="46" spans="1:4">
      <c r="A46" t="s">
        <v>51</v>
      </c>
      <c r="B46">
        <v>184</v>
      </c>
      <c r="D46" t="s">
        <v>54</v>
      </c>
    </row>
    <row r="47" spans="1:4">
      <c r="A47" t="s">
        <v>51</v>
      </c>
      <c r="B47">
        <v>229</v>
      </c>
      <c r="D47" t="s">
        <v>71</v>
      </c>
    </row>
    <row r="48" spans="1:4">
      <c r="A48" t="s">
        <v>51</v>
      </c>
      <c r="B48">
        <v>133</v>
      </c>
      <c r="D48" t="s">
        <v>72</v>
      </c>
    </row>
    <row r="49" spans="1:4">
      <c r="A49" t="s">
        <v>51</v>
      </c>
      <c r="B49">
        <v>99</v>
      </c>
      <c r="D49" t="s">
        <v>73</v>
      </c>
    </row>
    <row r="50" spans="1:4">
      <c r="A50" t="s">
        <v>51</v>
      </c>
      <c r="B50">
        <v>134</v>
      </c>
      <c r="D50" t="s">
        <v>75</v>
      </c>
    </row>
    <row r="51" spans="1:4">
      <c r="A51" t="s">
        <v>51</v>
      </c>
      <c r="B51">
        <v>234</v>
      </c>
      <c r="D51" t="s">
        <v>74</v>
      </c>
    </row>
    <row r="52" spans="1:4">
      <c r="A52" t="s">
        <v>51</v>
      </c>
      <c r="B52">
        <v>192</v>
      </c>
      <c r="D52" t="s">
        <v>76</v>
      </c>
    </row>
    <row r="53" spans="1:4">
      <c r="A53" t="s">
        <v>51</v>
      </c>
      <c r="B53">
        <v>179</v>
      </c>
      <c r="D53" t="s">
        <v>77</v>
      </c>
    </row>
    <row r="54" spans="1:4">
      <c r="A54" t="s">
        <v>51</v>
      </c>
      <c r="B54">
        <v>217</v>
      </c>
      <c r="D54" t="s">
        <v>78</v>
      </c>
    </row>
    <row r="55" spans="1:4">
      <c r="A55" t="s">
        <v>51</v>
      </c>
      <c r="B55">
        <v>158</v>
      </c>
      <c r="D55" t="s">
        <v>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F820-E5D0-F345-8F8A-8C122AB989F7}">
  <dimension ref="A1:K16"/>
  <sheetViews>
    <sheetView tabSelected="1" workbookViewId="0">
      <selection activeCell="J27" sqref="J27"/>
    </sheetView>
  </sheetViews>
  <sheetFormatPr baseColWidth="10" defaultRowHeight="16"/>
  <cols>
    <col min="1" max="1" width="17.33203125" bestFit="1" customWidth="1"/>
    <col min="9" max="9" width="22.83203125" bestFit="1" customWidth="1"/>
    <col min="10" max="10" width="30.6640625" bestFit="1" customWidth="1"/>
    <col min="11" max="11" width="12.83203125" bestFit="1" customWidth="1"/>
  </cols>
  <sheetData>
    <row r="1" spans="1:11">
      <c r="A1" t="s">
        <v>83</v>
      </c>
      <c r="B1">
        <v>379</v>
      </c>
      <c r="I1" t="s">
        <v>9</v>
      </c>
      <c r="J1" t="s">
        <v>21</v>
      </c>
      <c r="K1" t="s">
        <v>0</v>
      </c>
    </row>
    <row r="2" spans="1:11">
      <c r="A2" t="s">
        <v>83</v>
      </c>
      <c r="B2">
        <v>405</v>
      </c>
      <c r="I2" t="s">
        <v>84</v>
      </c>
      <c r="J2">
        <v>358</v>
      </c>
      <c r="K2" t="s">
        <v>85</v>
      </c>
    </row>
    <row r="3" spans="1:11">
      <c r="A3" t="s">
        <v>83</v>
      </c>
      <c r="B3">
        <v>413</v>
      </c>
      <c r="I3" t="s">
        <v>84</v>
      </c>
      <c r="J3">
        <v>342</v>
      </c>
      <c r="K3" t="s">
        <v>86</v>
      </c>
    </row>
    <row r="4" spans="1:11">
      <c r="A4" t="s">
        <v>83</v>
      </c>
      <c r="B4">
        <v>351</v>
      </c>
      <c r="I4" t="s">
        <v>84</v>
      </c>
      <c r="J4">
        <v>312</v>
      </c>
      <c r="K4" t="s">
        <v>87</v>
      </c>
    </row>
    <row r="5" spans="1:11">
      <c r="A5" t="s">
        <v>83</v>
      </c>
      <c r="B5">
        <v>381</v>
      </c>
      <c r="I5" t="s">
        <v>84</v>
      </c>
      <c r="J5">
        <v>337</v>
      </c>
      <c r="K5" t="s">
        <v>88</v>
      </c>
    </row>
    <row r="6" spans="1:11">
      <c r="A6" t="s">
        <v>83</v>
      </c>
      <c r="B6">
        <v>347</v>
      </c>
      <c r="I6" t="s">
        <v>84</v>
      </c>
      <c r="J6">
        <v>337</v>
      </c>
      <c r="K6" t="s">
        <v>89</v>
      </c>
    </row>
    <row r="7" spans="1:11">
      <c r="A7" t="s">
        <v>90</v>
      </c>
      <c r="B7">
        <v>358</v>
      </c>
      <c r="I7" t="s">
        <v>84</v>
      </c>
      <c r="J7">
        <v>286</v>
      </c>
      <c r="K7" t="s">
        <v>91</v>
      </c>
    </row>
    <row r="8" spans="1:11">
      <c r="A8" t="s">
        <v>90</v>
      </c>
      <c r="B8">
        <v>342</v>
      </c>
    </row>
    <row r="9" spans="1:11">
      <c r="A9" t="s">
        <v>90</v>
      </c>
      <c r="B9">
        <v>312</v>
      </c>
      <c r="I9" t="s">
        <v>92</v>
      </c>
      <c r="J9">
        <v>379</v>
      </c>
      <c r="K9" t="s">
        <v>93</v>
      </c>
    </row>
    <row r="10" spans="1:11">
      <c r="A10" t="s">
        <v>90</v>
      </c>
      <c r="B10">
        <v>337</v>
      </c>
      <c r="I10" t="s">
        <v>92</v>
      </c>
      <c r="J10">
        <v>405</v>
      </c>
      <c r="K10" t="s">
        <v>94</v>
      </c>
    </row>
    <row r="11" spans="1:11">
      <c r="A11" t="s">
        <v>90</v>
      </c>
      <c r="B11">
        <v>337</v>
      </c>
      <c r="I11" t="s">
        <v>92</v>
      </c>
      <c r="J11">
        <v>413</v>
      </c>
      <c r="K11" t="s">
        <v>95</v>
      </c>
    </row>
    <row r="12" spans="1:11">
      <c r="A12" t="s">
        <v>90</v>
      </c>
      <c r="B12">
        <v>286</v>
      </c>
      <c r="I12" t="s">
        <v>92</v>
      </c>
      <c r="J12">
        <v>351</v>
      </c>
      <c r="K12" t="s">
        <v>96</v>
      </c>
    </row>
    <row r="13" spans="1:11">
      <c r="I13" t="s">
        <v>92</v>
      </c>
      <c r="J13">
        <v>381</v>
      </c>
      <c r="K13" t="s">
        <v>97</v>
      </c>
    </row>
    <row r="14" spans="1:11">
      <c r="A14" t="s">
        <v>59</v>
      </c>
      <c r="B14">
        <f>_xlfn.T.TEST(B7:B12,B1:B6,2,2)</f>
        <v>7.5367207516766248E-3</v>
      </c>
      <c r="I14" t="s">
        <v>92</v>
      </c>
      <c r="J14">
        <v>347</v>
      </c>
      <c r="K14" t="s">
        <v>98</v>
      </c>
    </row>
    <row r="15" spans="1:11">
      <c r="A15" t="s">
        <v>99</v>
      </c>
      <c r="B15">
        <f>AVERAGE(B1:B6)</f>
        <v>379.33333333333331</v>
      </c>
    </row>
    <row r="16" spans="1:11">
      <c r="A16" t="s">
        <v>100</v>
      </c>
      <c r="B16">
        <f>AVERAGE(B7:B12)</f>
        <v>328.66666666666669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1H</vt:lpstr>
      <vt:lpstr>Figure 1H (clone size)</vt:lpstr>
      <vt:lpstr>Figure 1I-K</vt:lpstr>
      <vt:lpstr>Figure 1-figure supplement 1Q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2019-09-10T19:36:05Z</dcterms:created>
  <dcterms:modified xsi:type="dcterms:W3CDTF">2020-06-26T21:34:37Z</dcterms:modified>
</cp:coreProperties>
</file>