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Ex3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Ex4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charts/chartEx5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charts/chartEx6.xml" ContentType="application/vnd.ms-office.chartex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Ex7.xml" ContentType="application/vnd.ms-office.chartex+xml"/>
  <Override PartName="/xl/charts/style7.xml" ContentType="application/vnd.ms-office.chartstyle+xml"/>
  <Override PartName="/xl/charts/colors7.xml" ContentType="application/vnd.ms-office.chartcolorstyle+xml"/>
  <Override PartName="/xl/charts/chartEx8.xml" ContentType="application/vnd.ms-office.chartex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nyRossi/Google Drive/publications/2020. eLife/Neuron_Dev Cell_eLife/eLife/Source data/"/>
    </mc:Choice>
  </mc:AlternateContent>
  <xr:revisionPtr revIDLastSave="0" documentId="13_ncr:1_{FCFC13CE-437F-794A-8756-C92CE3A51D04}" xr6:coauthVersionLast="45" xr6:coauthVersionMax="45" xr10:uidLastSave="{00000000-0000-0000-0000-000000000000}"/>
  <bookViews>
    <workbookView xWindow="0" yWindow="460" windowWidth="25600" windowHeight="14460" xr2:uid="{5E3B269D-E2D7-2F4E-99F9-21D84F7C6C22}"/>
  </bookViews>
  <sheets>
    <sheet name="Figure 2, Figure 2-fig supp 1B" sheetId="6" r:id="rId1"/>
    <sheet name="Figure 2-fig supp 1G-I" sheetId="8" r:id="rId2"/>
    <sheet name="Figure 2-fig supp 1J" sheetId="11" r:id="rId3"/>
  </sheets>
  <definedNames>
    <definedName name="_xlchart.v1.0" hidden="1">'Figure 2, Figure 2-fig supp 1B'!$E$42:$E$73</definedName>
    <definedName name="_xlchart.v1.1" hidden="1">'Figure 2, Figure 2-fig supp 1B'!$F$42:$F$73</definedName>
    <definedName name="_xlchart.v1.10" hidden="1">'Figure 2-fig supp 1G-I'!$E$45:$E$78</definedName>
    <definedName name="_xlchart.v1.11" hidden="1">'Figure 2-fig supp 1G-I'!$F$45:$F$78</definedName>
    <definedName name="_xlchart.v1.12" hidden="1">'Figure 2-fig supp 1J'!$R$2:$R$67</definedName>
    <definedName name="_xlchart.v1.13" hidden="1">'Figure 2-fig supp 1J'!$S$2:$S$67</definedName>
    <definedName name="_xlchart.v1.14" hidden="1">'Figure 2-fig supp 1J'!$AA$2:$AA$67</definedName>
    <definedName name="_xlchart.v1.15" hidden="1">'Figure 2-fig supp 1J'!$AB$2:$AB$67</definedName>
    <definedName name="_xlchart.v1.2" hidden="1">'Figure 2, Figure 2-fig supp 1B'!$G$42:$G$73</definedName>
    <definedName name="_xlchart.v1.3" hidden="1">'Figure 2, Figure 2-fig supp 1B'!$H$42:$H$73</definedName>
    <definedName name="_xlchart.v1.4" hidden="1">'Figure 2, Figure 2-fig supp 1B'!$A$42:$A$73</definedName>
    <definedName name="_xlchart.v1.5" hidden="1">'Figure 2, Figure 2-fig supp 1B'!$B$42:$B$73</definedName>
    <definedName name="_xlchart.v1.6" hidden="1">'Figure 2-fig supp 1G-I'!$A$45:$A$78</definedName>
    <definedName name="_xlchart.v1.7" hidden="1">'Figure 2-fig supp 1G-I'!$B$45:$B$78</definedName>
    <definedName name="_xlchart.v1.8" hidden="1">'Figure 2-fig supp 1G-I'!$G$45:$G$78</definedName>
    <definedName name="_xlchart.v1.9" hidden="1">'Figure 2-fig supp 1G-I'!$H$45:$H$78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" i="6" l="1"/>
  <c r="A82" i="8" l="1"/>
  <c r="A81" i="8"/>
  <c r="A84" i="6"/>
  <c r="A85" i="6" l="1"/>
  <c r="AB73" i="11" l="1"/>
  <c r="V24" i="11"/>
  <c r="AE23" i="11"/>
  <c r="V23" i="11"/>
  <c r="AE22" i="11"/>
  <c r="B75" i="6" l="1"/>
  <c r="D80" i="8" l="1"/>
  <c r="C80" i="8"/>
  <c r="O4" i="8"/>
  <c r="O3" i="8"/>
  <c r="B80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45" i="8"/>
  <c r="V38" i="8"/>
  <c r="U38" i="8"/>
  <c r="T38" i="8"/>
  <c r="O5" i="8"/>
  <c r="O6" i="8"/>
  <c r="O7" i="8"/>
  <c r="O8" i="8"/>
  <c r="O10" i="8"/>
  <c r="O11" i="8"/>
  <c r="O12" i="8"/>
  <c r="O13" i="8"/>
  <c r="O15" i="8"/>
  <c r="O16" i="8"/>
  <c r="O17" i="8"/>
  <c r="O18" i="8"/>
  <c r="O20" i="8"/>
  <c r="O21" i="8"/>
  <c r="O22" i="8"/>
  <c r="O23" i="8"/>
  <c r="O24" i="8"/>
  <c r="O25" i="8"/>
  <c r="O26" i="8"/>
  <c r="O27" i="8"/>
  <c r="O29" i="8"/>
  <c r="O30" i="8"/>
  <c r="O31" i="8"/>
  <c r="O32" i="8"/>
  <c r="O33" i="8"/>
  <c r="O34" i="8"/>
  <c r="O35" i="8"/>
  <c r="O36" i="8"/>
  <c r="O38" i="8"/>
  <c r="O39" i="8"/>
  <c r="O40" i="8"/>
  <c r="O41" i="8"/>
  <c r="H75" i="6" l="1"/>
  <c r="F75" i="6"/>
  <c r="AD4" i="6"/>
  <c r="AD5" i="6"/>
  <c r="AD6" i="6"/>
  <c r="AD7" i="6"/>
  <c r="AD8" i="6"/>
  <c r="AD9" i="6"/>
  <c r="AD10" i="6"/>
  <c r="AD11" i="6"/>
  <c r="AD12" i="6"/>
  <c r="AD13" i="6"/>
  <c r="AD14" i="6"/>
  <c r="AD15" i="6"/>
  <c r="AD16" i="6"/>
  <c r="AD17" i="6"/>
  <c r="AD18" i="6"/>
  <c r="AD19" i="6"/>
  <c r="AD20" i="6"/>
  <c r="AD21" i="6"/>
  <c r="AD22" i="6"/>
  <c r="AD23" i="6"/>
  <c r="AD24" i="6"/>
  <c r="AD25" i="6"/>
  <c r="AD26" i="6"/>
  <c r="AD27" i="6"/>
  <c r="AD28" i="6"/>
  <c r="AD29" i="6"/>
  <c r="AD30" i="6"/>
  <c r="AD31" i="6"/>
  <c r="AD32" i="6"/>
  <c r="AD33" i="6"/>
  <c r="AD34" i="6"/>
  <c r="AD3" i="6"/>
  <c r="AA34" i="6"/>
  <c r="AA33" i="6"/>
  <c r="AA32" i="6"/>
  <c r="AA31" i="6"/>
  <c r="AA30" i="6"/>
  <c r="AA29" i="6"/>
  <c r="AA28" i="6"/>
  <c r="AA27" i="6"/>
  <c r="AA26" i="6"/>
  <c r="AA25" i="6"/>
  <c r="AA24" i="6"/>
  <c r="AA23" i="6"/>
  <c r="AA22" i="6"/>
  <c r="AA21" i="6"/>
  <c r="AA20" i="6"/>
  <c r="AA19" i="6"/>
  <c r="AA18" i="6"/>
  <c r="AA17" i="6"/>
  <c r="AA16" i="6"/>
  <c r="AA15" i="6"/>
  <c r="AA14" i="6"/>
  <c r="AA13" i="6"/>
  <c r="AA12" i="6"/>
  <c r="AA11" i="6"/>
  <c r="AA10" i="6"/>
  <c r="AA9" i="6"/>
  <c r="AA8" i="6"/>
  <c r="AA7" i="6"/>
  <c r="AA6" i="6"/>
  <c r="AA5" i="6"/>
  <c r="AA4" i="6"/>
  <c r="AA3" i="6"/>
  <c r="W36" i="6"/>
  <c r="V36" i="6"/>
  <c r="U36" i="6"/>
  <c r="P37" i="6"/>
  <c r="P36" i="6"/>
  <c r="P35" i="6"/>
  <c r="P34" i="6"/>
  <c r="P33" i="6"/>
  <c r="P32" i="6"/>
  <c r="P31" i="6"/>
  <c r="P30" i="6"/>
  <c r="P28" i="6"/>
  <c r="P27" i="6"/>
  <c r="P26" i="6"/>
  <c r="P25" i="6"/>
  <c r="P24" i="6"/>
  <c r="P23" i="6"/>
  <c r="P22" i="6"/>
  <c r="P21" i="6"/>
  <c r="P19" i="6"/>
  <c r="P18" i="6"/>
  <c r="P17" i="6"/>
  <c r="P16" i="6"/>
  <c r="P15" i="6"/>
  <c r="P14" i="6"/>
  <c r="P13" i="6"/>
  <c r="P12" i="6"/>
  <c r="P10" i="6"/>
  <c r="P9" i="6"/>
  <c r="P8" i="6"/>
  <c r="P7" i="6"/>
  <c r="P6" i="6"/>
  <c r="P5" i="6"/>
  <c r="P4" i="6"/>
</calcChain>
</file>

<file path=xl/sharedStrings.xml><?xml version="1.0" encoding="utf-8"?>
<sst xmlns="http://schemas.openxmlformats.org/spreadsheetml/2006/main" count="913" uniqueCount="52">
  <si>
    <t>babo</t>
  </si>
  <si>
    <t>wt</t>
  </si>
  <si>
    <t>Area</t>
  </si>
  <si>
    <t>Mean</t>
  </si>
  <si>
    <t>IntDen</t>
  </si>
  <si>
    <t>RawIntDen</t>
  </si>
  <si>
    <t>experiment</t>
  </si>
  <si>
    <t>Imp</t>
  </si>
  <si>
    <t>Syp</t>
  </si>
  <si>
    <t>700, 005</t>
  </si>
  <si>
    <t>700, 004, bottom</t>
  </si>
  <si>
    <t>700, 004, top</t>
  </si>
  <si>
    <t>700, 003</t>
  </si>
  <si>
    <t>700, 002</t>
  </si>
  <si>
    <t>700, 001</t>
  </si>
  <si>
    <t>t.test</t>
  </si>
  <si>
    <t>696, 005</t>
  </si>
  <si>
    <t>Imp:Syp</t>
  </si>
  <si>
    <t>696, 004</t>
  </si>
  <si>
    <t>696, 004, top</t>
  </si>
  <si>
    <t>696, 004, bottom</t>
  </si>
  <si>
    <t>Condition</t>
  </si>
  <si>
    <t>696, 003</t>
  </si>
  <si>
    <t>696, 003, top</t>
  </si>
  <si>
    <t>696, 003, bottom</t>
  </si>
  <si>
    <t>696, 002, top</t>
  </si>
  <si>
    <t>696, 002, bottom</t>
  </si>
  <si>
    <t>696, 002</t>
  </si>
  <si>
    <t>IMP in babo @ L3</t>
  </si>
  <si>
    <t>SYP in babo @ L3</t>
  </si>
  <si>
    <t>condition</t>
  </si>
  <si>
    <t>Imp corr.</t>
  </si>
  <si>
    <t>Syp corr.</t>
  </si>
  <si>
    <t>IMP in babo @ 1DAPF</t>
  </si>
  <si>
    <t>SYP in babo @ 1DAPF</t>
  </si>
  <si>
    <t>*</t>
  </si>
  <si>
    <t>**</t>
  </si>
  <si>
    <t>***</t>
  </si>
  <si>
    <t>ns</t>
  </si>
  <si>
    <t>corr.</t>
  </si>
  <si>
    <t>babo @ L3</t>
  </si>
  <si>
    <t>babo @ 24APF</t>
  </si>
  <si>
    <t>wt @ L3</t>
  </si>
  <si>
    <t>wt @ 24APF</t>
  </si>
  <si>
    <t>Imp in wt</t>
  </si>
  <si>
    <t>Syp in wt</t>
  </si>
  <si>
    <t>L3 (wt)</t>
  </si>
  <si>
    <t>wt comp</t>
  </si>
  <si>
    <t>mt comp</t>
  </si>
  <si>
    <t>24APF (wt)</t>
  </si>
  <si>
    <t>L3 (babo)</t>
  </si>
  <si>
    <t>24APF (babo)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</si>
</sst>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Ex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Ex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Ex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_xlchart.v1.4</cx:f>
      </cx:strDim>
      <cx:numDim type="val">
        <cx:f>_xlchart.v1.5</cx:f>
      </cx:numDim>
    </cx:data>
  </cx:chartData>
  <cx:chart>
    <cx:plotArea>
      <cx:plotAreaRegion>
        <cx:series layoutId="boxWhisker" uniqueId="{FF57141D-9FDD-E043-8642-DCDB982FE9EF}">
          <cx:spPr>
            <a:noFill/>
            <a:ln>
              <a:solidFill>
                <a:schemeClr val="tx1"/>
              </a:solidFill>
            </a:ln>
          </cx:spPr>
          <cx:dataId val="0"/>
          <cx:layoutPr>
            <cx:visibility meanLine="0" meanMarker="1" nonoutliers="1" outliers="1"/>
            <cx:statistics quartileMethod="inclusive"/>
          </cx:layoutPr>
        </cx:series>
      </cx:plotAreaRegion>
      <cx:axis id="0">
        <cx:catScaling gapWidth="1.5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600" b="1" i="0" baseline="0">
                <a:solidFill>
                  <a:schemeClr val="tx1"/>
                </a:solidFill>
              </a:defRPr>
            </a:pPr>
            <a:endParaRPr lang="en-US" sz="1600" b="1" i="0" u="none" strike="noStrike" baseline="0">
              <a:solidFill>
                <a:schemeClr val="tx1"/>
              </a:solidFill>
              <a:latin typeface="Calibri" panose="020F0502020204030204"/>
            </a:endParaRPr>
          </a:p>
        </cx:txPr>
      </cx:axis>
      <cx:axis id="1">
        <cx:valScaling/>
        <cx:title>
          <cx:tx>
            <cx:txData>
              <cx:v>Imp to Syp fluorescence ratio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 baseline="0">
                  <a:solidFill>
                    <a:schemeClr val="tx1"/>
                  </a:solidFill>
                </a:defRPr>
              </a:pPr>
              <a:r>
                <a:rPr lang="en-US" sz="1600" b="1" i="0" u="none" strike="noStrike" baseline="0">
                  <a:solidFill>
                    <a:schemeClr val="tx1"/>
                  </a:solidFill>
                  <a:latin typeface="Calibri" panose="020F0502020204030204"/>
                </a:rPr>
                <a:t>Imp to Syp fluorescence ratio</a:t>
              </a:r>
            </a:p>
          </cx:txPr>
        </cx:title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200" b="1" i="0" baseline="0">
                <a:solidFill>
                  <a:schemeClr val="tx1"/>
                </a:solidFill>
              </a:defRPr>
            </a:pPr>
            <a:endParaRPr lang="en-US" sz="1200" b="1" i="0" u="none" strike="noStrike" baseline="0">
              <a:solidFill>
                <a:schemeClr val="tx1"/>
              </a:solidFill>
              <a:latin typeface="Calibri" panose="020F0502020204030204"/>
            </a:endParaRPr>
          </a:p>
        </cx:txPr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_xlchart.v1.1</cx:f>
      </cx:numDim>
    </cx:data>
  </cx:chartData>
  <cx:chart>
    <cx:plotArea>
      <cx:plotAreaRegion>
        <cx:series layoutId="boxWhisker" uniqueId="{D589C13D-E157-5A47-AC27-FC08E2619872}">
          <cx:spPr>
            <a:noFill/>
            <a:ln>
              <a:solidFill>
                <a:schemeClr val="tx1"/>
              </a:solidFill>
            </a:ln>
          </cx:spPr>
          <cx:dataId val="0"/>
          <cx:layoutPr>
            <cx:visibility meanLine="0" meanMarker="1" nonoutliers="1" outliers="1"/>
            <cx:statistics quartileMethod="inclusive"/>
          </cx:layoutPr>
        </cx:series>
      </cx:plotAreaRegion>
      <cx:axis id="0">
        <cx:catScaling gapWidth="1.5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600" b="1" i="0" baseline="0">
                <a:solidFill>
                  <a:schemeClr val="tx1"/>
                </a:solidFill>
              </a:defRPr>
            </a:pPr>
            <a:endParaRPr lang="en-US" sz="1600" b="1" i="0" u="none" strike="noStrike" baseline="0">
              <a:solidFill>
                <a:schemeClr val="tx1"/>
              </a:solidFill>
              <a:latin typeface="Calibri" panose="020F0502020204030204"/>
            </a:endParaRPr>
          </a:p>
        </cx:txPr>
      </cx:axis>
      <cx:axis id="1">
        <cx:valScaling/>
        <cx:title>
          <cx:tx>
            <cx:txData>
              <cx:v>Imp fluorescence at L3 (a.u.)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 sz="1600" b="1" i="0" baseline="0">
                  <a:solidFill>
                    <a:schemeClr val="tx1"/>
                  </a:solidFill>
                </a:defRPr>
              </a:pPr>
              <a:r>
                <a:rPr lang="en-US" sz="1600" b="1" i="0" u="none" strike="noStrike" baseline="0">
                  <a:solidFill>
                    <a:schemeClr val="tx1"/>
                  </a:solidFill>
                  <a:latin typeface="Calibri" panose="020F0502020204030204"/>
                </a:rPr>
                <a:t>Imp fluorescence at L3 (a.u.)</a:t>
              </a:r>
            </a:p>
          </cx:txPr>
        </cx:title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200" b="1" i="0" baseline="0">
                <a:solidFill>
                  <a:schemeClr val="tx1"/>
                </a:solidFill>
              </a:defRPr>
            </a:pPr>
            <a:endParaRPr lang="en-US" sz="1200" b="1" i="0" u="none" strike="noStrike" baseline="0">
              <a:solidFill>
                <a:schemeClr val="tx1"/>
              </a:solidFill>
              <a:latin typeface="Calibri" panose="020F0502020204030204"/>
            </a:endParaRPr>
          </a:p>
        </cx:txPr>
      </cx:axis>
    </cx:plotArea>
  </cx:chart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</cx:f>
      </cx:strDim>
      <cx:numDim type="val">
        <cx:f>_xlchart.v1.3</cx:f>
      </cx:numDim>
    </cx:data>
  </cx:chartData>
  <cx:chart>
    <cx:plotArea>
      <cx:plotAreaRegion>
        <cx:series layoutId="boxWhisker" uniqueId="{F9B2DCE5-2048-7C49-936D-F0525329D4F7}">
          <cx:spPr>
            <a:noFill/>
            <a:ln>
              <a:solidFill>
                <a:schemeClr val="tx1"/>
              </a:solidFill>
            </a:ln>
          </cx:spPr>
          <cx:dataId val="0"/>
          <cx:layoutPr>
            <cx:visibility meanLine="0" meanMarker="1" nonoutliers="1" outliers="1"/>
            <cx:statistics quartileMethod="inclusive"/>
          </cx:layoutPr>
        </cx:series>
      </cx:plotAreaRegion>
      <cx:axis id="0">
        <cx:catScaling gapWidth="1.5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600" b="1" i="0" baseline="0">
                <a:solidFill>
                  <a:schemeClr val="tx1"/>
                </a:solidFill>
              </a:defRPr>
            </a:pPr>
            <a:endParaRPr lang="en-US" sz="1600" b="1" i="0" u="none" strike="noStrike" baseline="0">
              <a:solidFill>
                <a:schemeClr val="tx1"/>
              </a:solidFill>
              <a:latin typeface="Calibri" panose="020F0502020204030204"/>
            </a:endParaRPr>
          </a:p>
        </cx:txPr>
      </cx:axis>
      <cx:axis id="1">
        <cx:valScaling/>
        <cx:title>
          <cx:tx>
            <cx:txData>
              <cx:v>Syp fluorescence at L3 (a.u.)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 sz="1600" b="1" i="0" baseline="0">
                  <a:solidFill>
                    <a:schemeClr val="tx1"/>
                  </a:solidFill>
                </a:defRPr>
              </a:pPr>
              <a:r>
                <a:rPr lang="en-US" sz="1600" b="1" i="0" u="none" strike="noStrike" baseline="0">
                  <a:solidFill>
                    <a:schemeClr val="tx1"/>
                  </a:solidFill>
                  <a:latin typeface="Calibri" panose="020F0502020204030204"/>
                </a:rPr>
                <a:t>Syp fluorescence at L3 (a.u.)</a:t>
              </a:r>
            </a:p>
          </cx:txPr>
        </cx:title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200" b="1" i="0" baseline="0">
                <a:solidFill>
                  <a:schemeClr val="tx1"/>
                </a:solidFill>
              </a:defRPr>
            </a:pPr>
            <a:endParaRPr lang="en-US" sz="1200" b="1" i="0" u="none" strike="noStrike" baseline="0">
              <a:solidFill>
                <a:schemeClr val="tx1"/>
              </a:solidFill>
              <a:latin typeface="Calibri" panose="020F0502020204030204"/>
            </a:endParaRPr>
          </a:p>
        </cx:txPr>
      </cx:axis>
    </cx:plotArea>
  </cx:chart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_xlchart.v1.6</cx:f>
      </cx:strDim>
      <cx:numDim type="val">
        <cx:f>_xlchart.v1.7</cx:f>
      </cx:numDim>
    </cx:data>
  </cx:chartData>
  <cx:chart>
    <cx:plotArea>
      <cx:plotAreaRegion>
        <cx:series layoutId="boxWhisker" uniqueId="{E476D9EC-C315-A843-81B7-C365C27AF920}">
          <cx:spPr>
            <a:noFill/>
            <a:ln>
              <a:solidFill>
                <a:schemeClr val="tx1"/>
              </a:solidFill>
            </a:ln>
          </cx:spPr>
          <cx:dataId val="0"/>
          <cx:layoutPr>
            <cx:visibility meanLine="0" meanMarker="1" nonoutliers="1" outliers="1"/>
            <cx:statistics quartileMethod="inclusive"/>
          </cx:layoutPr>
        </cx:series>
      </cx:plotAreaRegion>
      <cx:axis id="0">
        <cx:catScaling gapWidth="1.5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600" b="1" i="0" baseline="0">
                <a:solidFill>
                  <a:schemeClr val="tx1"/>
                </a:solidFill>
              </a:defRPr>
            </a:pPr>
            <a:endParaRPr lang="en-US" sz="1600" b="1" i="0" u="none" strike="noStrike" baseline="0">
              <a:solidFill>
                <a:schemeClr val="tx1"/>
              </a:solidFill>
              <a:latin typeface="Calibri" panose="020F0502020204030204"/>
            </a:endParaRPr>
          </a:p>
        </cx:txPr>
      </cx:axis>
      <cx:axis id="1">
        <cx:valScaling/>
        <cx:title>
          <cx:tx>
            <cx:txData>
              <cx:v>Imp to Syp fluorescence ratio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 sz="1600" b="1" i="0" baseline="0">
                  <a:solidFill>
                    <a:schemeClr val="tx1"/>
                  </a:solidFill>
                </a:defRPr>
              </a:pPr>
              <a:r>
                <a:rPr lang="en-US" sz="1600" b="1" i="0" u="none" strike="noStrike" baseline="0">
                  <a:solidFill>
                    <a:schemeClr val="tx1"/>
                  </a:solidFill>
                  <a:latin typeface="Calibri" panose="020F0502020204030204"/>
                </a:rPr>
                <a:t>Imp to Syp fluorescence ratio</a:t>
              </a:r>
            </a:p>
          </cx:txPr>
        </cx:title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200" b="1" i="0" baseline="0">
                <a:solidFill>
                  <a:schemeClr val="tx1"/>
                </a:solidFill>
              </a:defRPr>
            </a:pPr>
            <a:endParaRPr lang="en-US" sz="1200" b="1" i="0" u="none" strike="noStrike" baseline="0">
              <a:solidFill>
                <a:schemeClr val="tx1"/>
              </a:solidFill>
              <a:latin typeface="Calibri" panose="020F0502020204030204"/>
            </a:endParaRPr>
          </a:p>
        </cx:txPr>
      </cx:axis>
    </cx:plotArea>
  </cx:chart>
</cx:chartSpace>
</file>

<file path=xl/charts/chartEx5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_xlchart.v1.10</cx:f>
      </cx:strDim>
      <cx:numDim type="val">
        <cx:f>_xlchart.v1.11</cx:f>
      </cx:numDim>
    </cx:data>
  </cx:chartData>
  <cx:chart>
    <cx:plotArea>
      <cx:plotAreaRegion>
        <cx:series layoutId="boxWhisker" uniqueId="{AA577D45-6C13-C844-BF15-D8A188BE0E44}">
          <cx:spPr>
            <a:noFill/>
            <a:ln>
              <a:solidFill>
                <a:schemeClr val="tx1"/>
              </a:solidFill>
            </a:ln>
          </cx:spPr>
          <cx:dataId val="0"/>
          <cx:layoutPr>
            <cx:visibility meanLine="0" meanMarker="1" nonoutliers="1" outliers="1"/>
            <cx:statistics quartileMethod="inclusive"/>
          </cx:layoutPr>
        </cx:series>
      </cx:plotAreaRegion>
      <cx:axis id="0">
        <cx:catScaling gapWidth="1.5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600" b="1" i="0" baseline="0">
                <a:solidFill>
                  <a:schemeClr val="tx1"/>
                </a:solidFill>
              </a:defRPr>
            </a:pPr>
            <a:endParaRPr lang="en-US" sz="1600" b="1" i="0" u="none" strike="noStrike" baseline="0">
              <a:solidFill>
                <a:schemeClr val="tx1"/>
              </a:solidFill>
              <a:latin typeface="Calibri" panose="020F0502020204030204"/>
            </a:endParaRPr>
          </a:p>
        </cx:txPr>
      </cx:axis>
      <cx:axis id="1">
        <cx:valScaling/>
        <cx:title>
          <cx:tx>
            <cx:txData>
              <cx:v>Imp fluorescence 24h APF (a.u.)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 sz="1600" b="1" i="0" baseline="0">
                  <a:solidFill>
                    <a:schemeClr val="tx1"/>
                  </a:solidFill>
                </a:defRPr>
              </a:pPr>
              <a:r>
                <a:rPr lang="en-US" sz="1600" b="1" i="0" u="none" strike="noStrike" baseline="0">
                  <a:solidFill>
                    <a:schemeClr val="tx1"/>
                  </a:solidFill>
                  <a:latin typeface="Calibri" panose="020F0502020204030204"/>
                </a:rPr>
                <a:t>Imp fluorescence 24h APF (a.u.)</a:t>
              </a:r>
            </a:p>
          </cx:txPr>
        </cx:title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200" b="1" i="0" baseline="0">
                <a:solidFill>
                  <a:schemeClr val="tx1"/>
                </a:solidFill>
              </a:defRPr>
            </a:pPr>
            <a:endParaRPr lang="en-US" sz="1200" b="1" i="0" u="none" strike="noStrike" baseline="0">
              <a:solidFill>
                <a:schemeClr val="tx1"/>
              </a:solidFill>
              <a:latin typeface="Calibri" panose="020F0502020204030204"/>
            </a:endParaRPr>
          </a:p>
        </cx:txPr>
      </cx:axis>
    </cx:plotArea>
  </cx:chart>
</cx:chartSpace>
</file>

<file path=xl/charts/chartEx6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_xlchart.v1.8</cx:f>
      </cx:strDim>
      <cx:numDim type="val">
        <cx:f>_xlchart.v1.9</cx:f>
      </cx:numDim>
    </cx:data>
  </cx:chartData>
  <cx:chart>
    <cx:plotArea>
      <cx:plotAreaRegion>
        <cx:series layoutId="boxWhisker" uniqueId="{FB4147E5-0593-C641-A486-19E5D4432896}">
          <cx:spPr>
            <a:noFill/>
            <a:ln>
              <a:solidFill>
                <a:schemeClr val="tx1"/>
              </a:solidFill>
            </a:ln>
          </cx:spPr>
          <cx:dataId val="0"/>
          <cx:layoutPr>
            <cx:visibility meanLine="0" meanMarker="1" nonoutliers="1" outliers="1"/>
            <cx:statistics quartileMethod="inclusive"/>
          </cx:layoutPr>
        </cx:series>
      </cx:plotAreaRegion>
      <cx:axis id="0">
        <cx:catScaling gapWidth="1.5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600" b="1" i="0" baseline="0">
                <a:solidFill>
                  <a:schemeClr val="tx1"/>
                </a:solidFill>
              </a:defRPr>
            </a:pPr>
            <a:endParaRPr lang="en-US" sz="1600" b="1" i="0" u="none" strike="noStrike" baseline="0">
              <a:solidFill>
                <a:schemeClr val="tx1"/>
              </a:solidFill>
              <a:latin typeface="Calibri" panose="020F0502020204030204"/>
            </a:endParaRPr>
          </a:p>
        </cx:txPr>
      </cx:axis>
      <cx:axis id="1">
        <cx:valScaling/>
        <cx:title>
          <cx:tx>
            <cx:txData>
              <cx:v>Syp fluorescence 24h APF (a.u.)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 sz="1600" b="1" i="0" baseline="0">
                  <a:solidFill>
                    <a:schemeClr val="tx1"/>
                  </a:solidFill>
                </a:defRPr>
              </a:pPr>
              <a:r>
                <a:rPr lang="en-US" sz="1600" b="1" i="0" u="none" strike="noStrike" baseline="0">
                  <a:solidFill>
                    <a:schemeClr val="tx1"/>
                  </a:solidFill>
                  <a:latin typeface="Calibri" panose="020F0502020204030204"/>
                </a:rPr>
                <a:t>Syp fluorescence 24h APF (a.u.)</a:t>
              </a:r>
            </a:p>
          </cx:txPr>
        </cx:title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200" b="1" i="0" baseline="0">
                <a:solidFill>
                  <a:schemeClr val="tx1"/>
                </a:solidFill>
              </a:defRPr>
            </a:pPr>
            <a:endParaRPr lang="en-US" sz="1200" b="1" i="0" u="none" strike="noStrike" baseline="0">
              <a:solidFill>
                <a:schemeClr val="tx1"/>
              </a:solidFill>
              <a:latin typeface="Calibri" panose="020F0502020204030204"/>
            </a:endParaRPr>
          </a:p>
        </cx:txPr>
      </cx:axis>
    </cx:plotArea>
  </cx:chart>
</cx:chartSpace>
</file>

<file path=xl/charts/chartEx7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_xlchart.v1.12</cx:f>
      </cx:strDim>
      <cx:numDim type="val">
        <cx:f>_xlchart.v1.13</cx:f>
      </cx:numDim>
    </cx:data>
  </cx:chartData>
  <cx:chart>
    <cx:plotArea>
      <cx:plotAreaRegion>
        <cx:series layoutId="boxWhisker" uniqueId="{B4A1BCD3-A93A-A049-BA19-8DCA3DCD3C29}">
          <cx:spPr>
            <a:noFill/>
            <a:ln>
              <a:solidFill>
                <a:schemeClr val="tx1"/>
              </a:solidFill>
            </a:ln>
          </cx:spPr>
          <cx:dataId val="0"/>
          <cx:layoutPr>
            <cx:visibility meanLine="0" meanMarker="1" nonoutliers="1" outliers="1"/>
            <cx:statistics quartileMethod="inclusive"/>
          </cx:layoutPr>
        </cx:series>
      </cx:plotAreaRegion>
      <cx:axis id="0">
        <cx:catScaling gapWidth="1.5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600" b="1" i="0" baseline="0">
                <a:solidFill>
                  <a:schemeClr val="tx1"/>
                </a:solidFill>
              </a:defRPr>
            </a:pPr>
            <a:endParaRPr lang="en-US" sz="1600" b="1" i="0" u="none" strike="noStrike" baseline="0">
              <a:solidFill>
                <a:schemeClr val="tx1"/>
              </a:solidFill>
              <a:latin typeface="Calibri" panose="020F0502020204030204"/>
            </a:endParaRPr>
          </a:p>
        </cx:txPr>
      </cx:axis>
      <cx:axis id="1">
        <cx:valScaling/>
        <cx:title>
          <cx:tx>
            <cx:txData>
              <cx:v>Imp level in neuroblasts (a.u.)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 sz="1600" b="1" i="0" baseline="0">
                  <a:solidFill>
                    <a:schemeClr val="tx1"/>
                  </a:solidFill>
                </a:defRPr>
              </a:pPr>
              <a:r>
                <a:rPr lang="en-US" sz="1600" b="1" i="0" u="none" strike="noStrike" baseline="0">
                  <a:solidFill>
                    <a:schemeClr val="tx1"/>
                  </a:solidFill>
                  <a:latin typeface="Calibri" panose="020F0502020204030204"/>
                </a:rPr>
                <a:t>Imp level in neuroblasts (a.u.)</a:t>
              </a:r>
            </a:p>
          </cx:txPr>
        </cx:title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200" b="1" i="0" baseline="0">
                <a:solidFill>
                  <a:schemeClr val="tx1"/>
                </a:solidFill>
              </a:defRPr>
            </a:pPr>
            <a:endParaRPr lang="en-US" sz="1200" b="1" i="0" u="none" strike="noStrike" baseline="0">
              <a:solidFill>
                <a:schemeClr val="tx1"/>
              </a:solidFill>
              <a:latin typeface="Calibri" panose="020F0502020204030204"/>
            </a:endParaRPr>
          </a:p>
        </cx:txPr>
      </cx:axis>
    </cx:plotArea>
  </cx:chart>
</cx:chartSpace>
</file>

<file path=xl/charts/chartEx8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_xlchart.v1.14</cx:f>
      </cx:strDim>
      <cx:numDim type="val">
        <cx:f>_xlchart.v1.15</cx:f>
      </cx:numDim>
    </cx:data>
  </cx:chartData>
  <cx:chart>
    <cx:plotArea>
      <cx:plotAreaRegion>
        <cx:series layoutId="boxWhisker" uniqueId="{C8135990-7DF6-FD40-851E-BFA2357D43DF}">
          <cx:spPr>
            <a:noFill/>
            <a:ln>
              <a:solidFill>
                <a:schemeClr val="tx1"/>
              </a:solidFill>
            </a:ln>
          </cx:spPr>
          <cx:dataId val="0"/>
          <cx:layoutPr>
            <cx:visibility meanLine="0" meanMarker="1" nonoutliers="1" outliers="1"/>
            <cx:statistics quartileMethod="inclusive"/>
          </cx:layoutPr>
        </cx:series>
      </cx:plotAreaRegion>
      <cx:axis id="0">
        <cx:catScaling gapWidth="1.5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600" b="1" i="0" baseline="0">
                <a:solidFill>
                  <a:schemeClr val="tx1"/>
                </a:solidFill>
              </a:defRPr>
            </a:pPr>
            <a:endParaRPr lang="en-US" sz="1600" b="1" i="0" u="none" strike="noStrike" baseline="0">
              <a:solidFill>
                <a:schemeClr val="tx1"/>
              </a:solidFill>
              <a:latin typeface="Calibri" panose="020F0502020204030204"/>
            </a:endParaRPr>
          </a:p>
        </cx:txPr>
      </cx:axis>
      <cx:axis id="1">
        <cx:valScaling/>
        <cx:title>
          <cx:tx>
            <cx:rich>
              <a:bodyPr spcFirstLastPara="1" vertOverflow="ellipsis" horzOverflow="overflow" wrap="square" lIns="0" tIns="0" rIns="0" bIns="0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600" baseline="0">
                    <a:solidFill>
                      <a:schemeClr val="tx1"/>
                    </a:solidFill>
                  </a:defRPr>
                </a:pPr>
                <a:r>
                  <a:rPr lang="en-US" sz="1600" b="1" i="0" u="none" strike="noStrike" baseline="0">
                    <a:solidFill>
                      <a:schemeClr val="tx1"/>
                    </a:solidFill>
                    <a:effectLst/>
                    <a:latin typeface="Calibri" panose="020F0502020204030204"/>
                    <a:ea typeface="Calibri" panose="020F0502020204030204" pitchFamily="34" charset="0"/>
                    <a:cs typeface="Calibri" panose="020F0502020204030204" pitchFamily="34" charset="0"/>
                  </a:rPr>
                  <a:t>Syp level in neuroblasts (a.u.)</a:t>
                </a:r>
                <a:endParaRPr lang="en-US" sz="1600" baseline="0">
                  <a:solidFill>
                    <a:schemeClr val="tx1"/>
                  </a:solidFill>
                  <a:effectLst/>
                </a:endParaRPr>
              </a:p>
            </cx:rich>
          </cx:tx>
        </cx:title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200" b="1" i="0" baseline="0">
                <a:solidFill>
                  <a:schemeClr val="tx1"/>
                </a:solidFill>
              </a:defRPr>
            </a:pPr>
            <a:endParaRPr lang="en-US" sz="1200" b="1" i="0" u="none" strike="noStrike" baseline="0">
              <a:solidFill>
                <a:schemeClr val="tx1"/>
              </a:solidFill>
              <a:latin typeface="Calibri" panose="020F0502020204030204"/>
            </a:endParaRPr>
          </a:p>
        </cx:txPr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microsoft.com/office/2014/relationships/chartEx" Target="../charts/chartEx3.xml"/><Relationship Id="rId2" Type="http://schemas.microsoft.com/office/2014/relationships/chartEx" Target="../charts/chartEx2.xml"/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3" Type="http://schemas.microsoft.com/office/2014/relationships/chartEx" Target="../charts/chartEx6.xml"/><Relationship Id="rId2" Type="http://schemas.microsoft.com/office/2014/relationships/chartEx" Target="../charts/chartEx5.xml"/><Relationship Id="rId1" Type="http://schemas.microsoft.com/office/2014/relationships/chartEx" Target="../charts/chartEx4.xml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14/relationships/chartEx" Target="../charts/chartEx8.xml"/><Relationship Id="rId1" Type="http://schemas.microsoft.com/office/2014/relationships/chartEx" Target="../charts/chartEx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4939</xdr:colOff>
      <xdr:row>40</xdr:row>
      <xdr:rowOff>14112</xdr:rowOff>
    </xdr:from>
    <xdr:to>
      <xdr:col>12</xdr:col>
      <xdr:colOff>43039</xdr:colOff>
      <xdr:row>58</xdr:row>
      <xdr:rowOff>48402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D9B59D48-0925-F943-8784-CEB55564C8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459839" y="8205612"/>
              <a:ext cx="2514600" cy="369189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12</xdr:col>
      <xdr:colOff>81137</xdr:colOff>
      <xdr:row>40</xdr:row>
      <xdr:rowOff>14818</xdr:rowOff>
    </xdr:from>
    <xdr:to>
      <xdr:col>15</xdr:col>
      <xdr:colOff>8112</xdr:colOff>
      <xdr:row>58</xdr:row>
      <xdr:rowOff>49108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0B3F9387-4A71-E147-814F-BFEF70B6C1D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012537" y="8206318"/>
              <a:ext cx="2517775" cy="369189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15</xdr:col>
      <xdr:colOff>63499</xdr:colOff>
      <xdr:row>40</xdr:row>
      <xdr:rowOff>11288</xdr:rowOff>
    </xdr:from>
    <xdr:to>
      <xdr:col>18</xdr:col>
      <xdr:colOff>101599</xdr:colOff>
      <xdr:row>58</xdr:row>
      <xdr:rowOff>45578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D404C26B-E6D1-3242-967C-0B1B92827E5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585699" y="8202788"/>
              <a:ext cx="2514600" cy="369189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393286</xdr:colOff>
      <xdr:row>43</xdr:row>
      <xdr:rowOff>33388</xdr:rowOff>
    </xdr:from>
    <xdr:to>
      <xdr:col>11</xdr:col>
      <xdr:colOff>431386</xdr:colOff>
      <xdr:row>61</xdr:row>
      <xdr:rowOff>67678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CEE6BE58-8D33-F248-AD6F-EEC02D4E109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187786" y="8834488"/>
              <a:ext cx="2514600" cy="369189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11</xdr:col>
      <xdr:colOff>456786</xdr:colOff>
      <xdr:row>43</xdr:row>
      <xdr:rowOff>52543</xdr:rowOff>
    </xdr:from>
    <xdr:to>
      <xdr:col>14</xdr:col>
      <xdr:colOff>383761</xdr:colOff>
      <xdr:row>61</xdr:row>
      <xdr:rowOff>86833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346C14A3-4DAF-5A4F-BF6B-9E97A140A53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727786" y="8853643"/>
              <a:ext cx="2517775" cy="369189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14</xdr:col>
      <xdr:colOff>421510</xdr:colOff>
      <xdr:row>43</xdr:row>
      <xdr:rowOff>52544</xdr:rowOff>
    </xdr:from>
    <xdr:to>
      <xdr:col>17</xdr:col>
      <xdr:colOff>459610</xdr:colOff>
      <xdr:row>61</xdr:row>
      <xdr:rowOff>86834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B68AA590-0D5A-D148-964D-5B367617022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283310" y="8853644"/>
              <a:ext cx="2514600" cy="369189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130284</xdr:colOff>
      <xdr:row>1</xdr:row>
      <xdr:rowOff>144187</xdr:rowOff>
    </xdr:from>
    <xdr:to>
      <xdr:col>25</xdr:col>
      <xdr:colOff>663684</xdr:colOff>
      <xdr:row>19</xdr:row>
      <xdr:rowOff>141901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92F869CA-6720-D043-9A54-3EA5D9A8463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6284684" y="410887"/>
              <a:ext cx="5638800" cy="365531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28</xdr:col>
      <xdr:colOff>254000</xdr:colOff>
      <xdr:row>1</xdr:row>
      <xdr:rowOff>18829</xdr:rowOff>
    </xdr:from>
    <xdr:to>
      <xdr:col>34</xdr:col>
      <xdr:colOff>787400</xdr:colOff>
      <xdr:row>19</xdr:row>
      <xdr:rowOff>16543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290820DA-8BF0-314F-8A63-A7A7CCDCC17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4320500" y="285529"/>
              <a:ext cx="5638800" cy="365531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1B4AB-9154-C04F-AF6F-EA784B77B1E4}">
  <dimension ref="A1:AD85"/>
  <sheetViews>
    <sheetView tabSelected="1" zoomScale="80" zoomScaleNormal="80" workbookViewId="0">
      <selection activeCell="Q3" sqref="Q3"/>
    </sheetView>
  </sheetViews>
  <sheetFormatPr baseColWidth="10" defaultRowHeight="16" x14ac:dyDescent="0.2"/>
  <cols>
    <col min="3" max="3" width="11.1640625" bestFit="1" customWidth="1"/>
    <col min="15" max="15" width="12.33203125" bestFit="1" customWidth="1"/>
  </cols>
  <sheetData>
    <row r="1" spans="1:30" ht="21" x14ac:dyDescent="0.25">
      <c r="A1" s="6" t="s">
        <v>28</v>
      </c>
      <c r="B1" s="6"/>
      <c r="C1" s="6"/>
      <c r="D1" s="6"/>
      <c r="E1" s="6"/>
      <c r="F1" s="6"/>
      <c r="H1" s="6" t="s">
        <v>29</v>
      </c>
      <c r="I1" s="6"/>
      <c r="J1" s="6"/>
      <c r="K1" s="6"/>
      <c r="L1" s="6"/>
      <c r="M1" s="6"/>
      <c r="N1" s="5"/>
      <c r="O1" s="3" t="s">
        <v>21</v>
      </c>
      <c r="P1" s="3" t="s">
        <v>17</v>
      </c>
      <c r="Q1" s="3" t="s">
        <v>7</v>
      </c>
      <c r="R1" s="3" t="s">
        <v>8</v>
      </c>
      <c r="T1" s="3" t="s">
        <v>21</v>
      </c>
      <c r="U1" s="3" t="s">
        <v>17</v>
      </c>
      <c r="V1" s="3" t="s">
        <v>7</v>
      </c>
      <c r="W1" s="3" t="s">
        <v>8</v>
      </c>
      <c r="Y1" s="3" t="s">
        <v>21</v>
      </c>
      <c r="Z1" s="3" t="s">
        <v>7</v>
      </c>
      <c r="AB1" s="3" t="s">
        <v>21</v>
      </c>
      <c r="AC1" s="3" t="s">
        <v>8</v>
      </c>
    </row>
    <row r="2" spans="1:30" ht="16" customHeight="1" x14ac:dyDescent="0.2">
      <c r="A2" s="1"/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/>
      <c r="H2" s="1"/>
      <c r="I2" s="1" t="s">
        <v>2</v>
      </c>
      <c r="J2" s="1" t="s">
        <v>3</v>
      </c>
      <c r="K2" s="1" t="s">
        <v>4</v>
      </c>
      <c r="L2" s="1" t="s">
        <v>5</v>
      </c>
      <c r="M2" s="1" t="s">
        <v>6</v>
      </c>
      <c r="N2" s="1"/>
      <c r="Q2" s="1" t="s">
        <v>4</v>
      </c>
      <c r="R2" s="1" t="s">
        <v>4</v>
      </c>
      <c r="V2" s="1" t="s">
        <v>4</v>
      </c>
      <c r="W2" s="1" t="s">
        <v>4</v>
      </c>
      <c r="Z2" s="1" t="s">
        <v>4</v>
      </c>
      <c r="AA2" s="1" t="s">
        <v>39</v>
      </c>
      <c r="AC2" s="1" t="s">
        <v>4</v>
      </c>
      <c r="AD2" s="1" t="s">
        <v>39</v>
      </c>
    </row>
    <row r="3" spans="1:30" x14ac:dyDescent="0.2">
      <c r="A3" t="s">
        <v>0</v>
      </c>
      <c r="B3">
        <v>120.83499999999999</v>
      </c>
      <c r="C3">
        <v>94.1</v>
      </c>
      <c r="D3">
        <v>11370.579</v>
      </c>
      <c r="E3">
        <v>226123</v>
      </c>
      <c r="F3" t="s">
        <v>16</v>
      </c>
      <c r="H3" t="s">
        <v>0</v>
      </c>
      <c r="I3">
        <v>120.83499999999999</v>
      </c>
      <c r="J3">
        <v>29.478999999999999</v>
      </c>
      <c r="K3">
        <v>3562.0329999999999</v>
      </c>
      <c r="L3">
        <v>70837</v>
      </c>
      <c r="M3" t="s">
        <v>16</v>
      </c>
      <c r="O3" t="s">
        <v>0</v>
      </c>
      <c r="P3">
        <f>D3/K3</f>
        <v>3.19215992664863</v>
      </c>
      <c r="Q3">
        <v>11370.579</v>
      </c>
      <c r="R3">
        <v>3562.0329999999999</v>
      </c>
      <c r="T3" t="s">
        <v>1</v>
      </c>
      <c r="U3">
        <v>2.6350462948422715</v>
      </c>
      <c r="V3">
        <v>7802.7120000000004</v>
      </c>
      <c r="W3">
        <v>2961.1289999999999</v>
      </c>
      <c r="Y3" t="s">
        <v>1</v>
      </c>
      <c r="Z3">
        <v>7802.7120000000004</v>
      </c>
      <c r="AA3">
        <f>Z3/Z26*100</f>
        <v>68.621940887970624</v>
      </c>
      <c r="AB3" t="s">
        <v>1</v>
      </c>
      <c r="AC3">
        <v>2961.1289999999999</v>
      </c>
      <c r="AD3">
        <f>AC3/5174.772*100</f>
        <v>57.222405161038978</v>
      </c>
    </row>
    <row r="4" spans="1:30" x14ac:dyDescent="0.2">
      <c r="A4" t="s">
        <v>0</v>
      </c>
      <c r="B4">
        <v>98.81</v>
      </c>
      <c r="C4">
        <v>93.441000000000003</v>
      </c>
      <c r="D4">
        <v>9232.866</v>
      </c>
      <c r="E4">
        <v>183611</v>
      </c>
      <c r="F4" t="s">
        <v>16</v>
      </c>
      <c r="H4" t="s">
        <v>0</v>
      </c>
      <c r="I4">
        <v>98.81</v>
      </c>
      <c r="J4">
        <v>23.733000000000001</v>
      </c>
      <c r="K4">
        <v>2345.038</v>
      </c>
      <c r="L4">
        <v>46635</v>
      </c>
      <c r="M4" t="s">
        <v>16</v>
      </c>
      <c r="O4" t="s">
        <v>0</v>
      </c>
      <c r="P4">
        <f t="shared" ref="P4:P10" si="0">D4/K4</f>
        <v>3.9371924889916494</v>
      </c>
      <c r="Q4">
        <v>9232.866</v>
      </c>
      <c r="R4">
        <v>2345.038</v>
      </c>
      <c r="T4" t="s">
        <v>1</v>
      </c>
      <c r="U4">
        <v>1.7666384142141913</v>
      </c>
      <c r="V4">
        <v>9141.9509999999991</v>
      </c>
      <c r="W4">
        <v>5174.7719999999999</v>
      </c>
      <c r="Y4" t="s">
        <v>1</v>
      </c>
      <c r="Z4">
        <v>9141.9509999999991</v>
      </c>
      <c r="AA4">
        <f>Z4/Z26*100</f>
        <v>80.40004822973394</v>
      </c>
      <c r="AB4" t="s">
        <v>1</v>
      </c>
      <c r="AC4">
        <v>5174.7719999999999</v>
      </c>
      <c r="AD4">
        <f t="shared" ref="AD4:AD34" si="1">AC4/5174.772*100</f>
        <v>100</v>
      </c>
    </row>
    <row r="5" spans="1:30" x14ac:dyDescent="0.2">
      <c r="A5" t="s">
        <v>1</v>
      </c>
      <c r="B5">
        <v>123.651</v>
      </c>
      <c r="C5">
        <v>63.103000000000002</v>
      </c>
      <c r="D5">
        <v>7802.7120000000004</v>
      </c>
      <c r="E5">
        <v>155170</v>
      </c>
      <c r="F5" t="s">
        <v>16</v>
      </c>
      <c r="H5" t="s">
        <v>1</v>
      </c>
      <c r="I5">
        <v>123.651</v>
      </c>
      <c r="J5">
        <v>23.948</v>
      </c>
      <c r="K5">
        <v>2961.1289999999999</v>
      </c>
      <c r="L5">
        <v>58887</v>
      </c>
      <c r="M5" t="s">
        <v>16</v>
      </c>
      <c r="O5" t="s">
        <v>1</v>
      </c>
      <c r="P5">
        <f t="shared" si="0"/>
        <v>2.6350462948422715</v>
      </c>
      <c r="Q5">
        <v>7802.7120000000004</v>
      </c>
      <c r="R5">
        <v>2961.1289999999999</v>
      </c>
      <c r="T5" t="s">
        <v>1</v>
      </c>
      <c r="U5">
        <v>1.6608510475477587</v>
      </c>
      <c r="V5">
        <v>5165.3680000000004</v>
      </c>
      <c r="W5">
        <v>3110.0729999999999</v>
      </c>
      <c r="Y5" t="s">
        <v>1</v>
      </c>
      <c r="Z5">
        <v>5165.3680000000004</v>
      </c>
      <c r="AA5">
        <f>Z5/Z26*100</f>
        <v>45.427484387558458</v>
      </c>
      <c r="AB5" t="s">
        <v>1</v>
      </c>
      <c r="AC5">
        <v>3110.0729999999999</v>
      </c>
      <c r="AD5">
        <f t="shared" si="1"/>
        <v>60.100676899388027</v>
      </c>
    </row>
    <row r="6" spans="1:30" x14ac:dyDescent="0.2">
      <c r="A6" t="s">
        <v>1</v>
      </c>
      <c r="B6">
        <v>132.953</v>
      </c>
      <c r="C6">
        <v>68.760999999999996</v>
      </c>
      <c r="D6">
        <v>9141.9509999999991</v>
      </c>
      <c r="E6">
        <v>181803</v>
      </c>
      <c r="F6" t="s">
        <v>16</v>
      </c>
      <c r="H6" t="s">
        <v>1</v>
      </c>
      <c r="I6">
        <v>132.953</v>
      </c>
      <c r="J6">
        <v>38.921999999999997</v>
      </c>
      <c r="K6">
        <v>5174.7719999999999</v>
      </c>
      <c r="L6">
        <v>102909</v>
      </c>
      <c r="M6" t="s">
        <v>16</v>
      </c>
      <c r="O6" t="s">
        <v>1</v>
      </c>
      <c r="P6">
        <f t="shared" si="0"/>
        <v>1.7666384142141913</v>
      </c>
      <c r="Q6">
        <v>9141.9509999999991</v>
      </c>
      <c r="R6">
        <v>5174.7719999999999</v>
      </c>
      <c r="T6" t="s">
        <v>1</v>
      </c>
      <c r="U6">
        <v>2.9089747467367184</v>
      </c>
      <c r="V6">
        <v>5135.9520000000002</v>
      </c>
      <c r="W6">
        <v>1765.5540000000001</v>
      </c>
      <c r="Y6" t="s">
        <v>1</v>
      </c>
      <c r="Z6">
        <v>5135.9520000000002</v>
      </c>
      <c r="AA6">
        <f>Z6/Z26*100</f>
        <v>45.168781642517942</v>
      </c>
      <c r="AB6" t="s">
        <v>1</v>
      </c>
      <c r="AC6">
        <v>1765.5540000000001</v>
      </c>
      <c r="AD6">
        <f t="shared" si="1"/>
        <v>34.118488698632518</v>
      </c>
    </row>
    <row r="7" spans="1:30" x14ac:dyDescent="0.2">
      <c r="A7" t="s">
        <v>1</v>
      </c>
      <c r="B7">
        <v>82.97</v>
      </c>
      <c r="C7">
        <v>62.256</v>
      </c>
      <c r="D7">
        <v>5165.3680000000004</v>
      </c>
      <c r="E7">
        <v>102722</v>
      </c>
      <c r="F7" t="s">
        <v>16</v>
      </c>
      <c r="H7" t="s">
        <v>1</v>
      </c>
      <c r="I7">
        <v>82.97</v>
      </c>
      <c r="J7">
        <v>37.484000000000002</v>
      </c>
      <c r="K7">
        <v>3110.0729999999999</v>
      </c>
      <c r="L7">
        <v>61849</v>
      </c>
      <c r="M7" t="s">
        <v>16</v>
      </c>
      <c r="O7" t="s">
        <v>1</v>
      </c>
      <c r="P7">
        <f t="shared" si="0"/>
        <v>1.6608510475477587</v>
      </c>
      <c r="Q7">
        <v>5165.3680000000004</v>
      </c>
      <c r="R7">
        <v>3110.0729999999999</v>
      </c>
      <c r="T7" t="s">
        <v>1</v>
      </c>
      <c r="U7">
        <v>5.1063964260287031</v>
      </c>
      <c r="V7">
        <v>6132.2969999999996</v>
      </c>
      <c r="W7">
        <v>1200.905</v>
      </c>
      <c r="Y7" t="s">
        <v>1</v>
      </c>
      <c r="Z7">
        <v>6132.2969999999996</v>
      </c>
      <c r="AA7">
        <f>Z7/Z26*100</f>
        <v>53.93126418628286</v>
      </c>
      <c r="AB7" t="s">
        <v>1</v>
      </c>
      <c r="AC7">
        <v>1200.905</v>
      </c>
      <c r="AD7">
        <f t="shared" si="1"/>
        <v>23.206916169446693</v>
      </c>
    </row>
    <row r="8" spans="1:30" x14ac:dyDescent="0.2">
      <c r="A8" t="s">
        <v>1</v>
      </c>
      <c r="B8">
        <v>78.846999999999994</v>
      </c>
      <c r="C8">
        <v>65.138000000000005</v>
      </c>
      <c r="D8">
        <v>5135.9520000000002</v>
      </c>
      <c r="E8">
        <v>102137</v>
      </c>
      <c r="F8" t="s">
        <v>16</v>
      </c>
      <c r="H8" t="s">
        <v>1</v>
      </c>
      <c r="I8">
        <v>78.846999999999994</v>
      </c>
      <c r="J8">
        <v>22.391999999999999</v>
      </c>
      <c r="K8">
        <v>1765.5540000000001</v>
      </c>
      <c r="L8">
        <v>35111</v>
      </c>
      <c r="M8" t="s">
        <v>16</v>
      </c>
      <c r="O8" t="s">
        <v>1</v>
      </c>
      <c r="P8">
        <f t="shared" si="0"/>
        <v>2.9089747467367184</v>
      </c>
      <c r="Q8">
        <v>5135.9520000000002</v>
      </c>
      <c r="R8">
        <v>1765.5540000000001</v>
      </c>
      <c r="T8" t="s">
        <v>1</v>
      </c>
      <c r="U8">
        <v>5.0042297312664514</v>
      </c>
      <c r="V8">
        <v>5412.72</v>
      </c>
      <c r="W8">
        <v>1081.6289999999999</v>
      </c>
      <c r="Y8" t="s">
        <v>1</v>
      </c>
      <c r="Z8">
        <v>5412.72</v>
      </c>
      <c r="AA8">
        <f>Z8/Z26*100</f>
        <v>47.602852941789507</v>
      </c>
      <c r="AB8" t="s">
        <v>1</v>
      </c>
      <c r="AC8">
        <v>1081.6289999999999</v>
      </c>
      <c r="AD8">
        <f t="shared" si="1"/>
        <v>20.901964376401512</v>
      </c>
    </row>
    <row r="9" spans="1:30" x14ac:dyDescent="0.2">
      <c r="A9" t="s">
        <v>1</v>
      </c>
      <c r="B9">
        <v>107.81100000000001</v>
      </c>
      <c r="C9">
        <v>56.88</v>
      </c>
      <c r="D9">
        <v>6132.2969999999996</v>
      </c>
      <c r="E9">
        <v>121951</v>
      </c>
      <c r="F9" t="s">
        <v>16</v>
      </c>
      <c r="H9" t="s">
        <v>1</v>
      </c>
      <c r="I9">
        <v>107.81100000000001</v>
      </c>
      <c r="J9">
        <v>11.138999999999999</v>
      </c>
      <c r="K9">
        <v>1200.905</v>
      </c>
      <c r="L9">
        <v>23882</v>
      </c>
      <c r="M9" t="s">
        <v>16</v>
      </c>
      <c r="O9" t="s">
        <v>1</v>
      </c>
      <c r="P9">
        <f t="shared" si="0"/>
        <v>5.1063964260287031</v>
      </c>
      <c r="Q9">
        <v>6132.2969999999996</v>
      </c>
      <c r="R9">
        <v>1200.905</v>
      </c>
      <c r="T9" t="s">
        <v>1</v>
      </c>
      <c r="U9">
        <v>2.2124935922163647</v>
      </c>
      <c r="V9">
        <v>6452.4610000000002</v>
      </c>
      <c r="W9">
        <v>2916.375</v>
      </c>
      <c r="Y9" t="s">
        <v>1</v>
      </c>
      <c r="Z9">
        <v>6452.4610000000002</v>
      </c>
      <c r="AA9">
        <f>Z9/Z26*100</f>
        <v>56.746987114728284</v>
      </c>
      <c r="AB9" t="s">
        <v>1</v>
      </c>
      <c r="AC9">
        <v>2916.375</v>
      </c>
      <c r="AD9">
        <f t="shared" si="1"/>
        <v>56.357555463313169</v>
      </c>
    </row>
    <row r="10" spans="1:30" ht="16" customHeight="1" x14ac:dyDescent="0.2">
      <c r="A10" t="s">
        <v>1</v>
      </c>
      <c r="B10">
        <v>88.25</v>
      </c>
      <c r="C10">
        <v>61.334000000000003</v>
      </c>
      <c r="D10">
        <v>5412.72</v>
      </c>
      <c r="E10">
        <v>107641</v>
      </c>
      <c r="F10" t="s">
        <v>16</v>
      </c>
      <c r="H10" t="s">
        <v>1</v>
      </c>
      <c r="I10">
        <v>88.25</v>
      </c>
      <c r="J10">
        <v>12.256</v>
      </c>
      <c r="K10">
        <v>1081.6289999999999</v>
      </c>
      <c r="L10">
        <v>21510</v>
      </c>
      <c r="M10" t="s">
        <v>16</v>
      </c>
      <c r="O10" t="s">
        <v>1</v>
      </c>
      <c r="P10">
        <f t="shared" si="0"/>
        <v>5.0042297312664514</v>
      </c>
      <c r="Q10">
        <v>5412.72</v>
      </c>
      <c r="R10">
        <v>1081.6289999999999</v>
      </c>
      <c r="T10" t="s">
        <v>1</v>
      </c>
      <c r="U10">
        <v>2.1564492626373872</v>
      </c>
      <c r="V10">
        <v>5562.9210000000003</v>
      </c>
      <c r="W10">
        <v>2579.6669999999999</v>
      </c>
      <c r="Y10" t="s">
        <v>1</v>
      </c>
      <c r="Z10">
        <v>5562.9210000000003</v>
      </c>
      <c r="AA10">
        <f>Z10/Z26*100</f>
        <v>48.923814697562904</v>
      </c>
      <c r="AB10" t="s">
        <v>1</v>
      </c>
      <c r="AC10">
        <v>2579.6669999999999</v>
      </c>
      <c r="AD10">
        <f t="shared" si="1"/>
        <v>49.850834007759182</v>
      </c>
    </row>
    <row r="11" spans="1:30" x14ac:dyDescent="0.2">
      <c r="T11" t="s">
        <v>1</v>
      </c>
      <c r="U11">
        <v>3.0017422269097565</v>
      </c>
      <c r="V11">
        <v>6671.201</v>
      </c>
      <c r="W11">
        <v>2222.4430000000002</v>
      </c>
      <c r="Y11" t="s">
        <v>1</v>
      </c>
      <c r="Z11">
        <v>6671.201</v>
      </c>
      <c r="AA11">
        <f>Z11/Z26*100</f>
        <v>58.67072380395053</v>
      </c>
      <c r="AB11" t="s">
        <v>1</v>
      </c>
      <c r="AC11">
        <v>2222.4430000000002</v>
      </c>
      <c r="AD11">
        <f t="shared" si="1"/>
        <v>42.947650640453347</v>
      </c>
    </row>
    <row r="12" spans="1:30" x14ac:dyDescent="0.2">
      <c r="A12" t="s">
        <v>0</v>
      </c>
      <c r="B12">
        <v>103.134</v>
      </c>
      <c r="C12">
        <v>73.247</v>
      </c>
      <c r="D12">
        <v>7554.2539999999999</v>
      </c>
      <c r="E12">
        <v>150229</v>
      </c>
      <c r="F12" t="s">
        <v>19</v>
      </c>
      <c r="H12" t="s">
        <v>0</v>
      </c>
      <c r="I12">
        <v>103.134</v>
      </c>
      <c r="J12">
        <v>12.002000000000001</v>
      </c>
      <c r="K12">
        <v>1237.8140000000001</v>
      </c>
      <c r="L12">
        <v>24616</v>
      </c>
      <c r="M12" t="s">
        <v>19</v>
      </c>
      <c r="O12" t="s">
        <v>0</v>
      </c>
      <c r="P12">
        <f t="shared" ref="P12:P19" si="2">D12/K12</f>
        <v>6.1028991431669048</v>
      </c>
      <c r="Q12">
        <v>7554.2539999999999</v>
      </c>
      <c r="R12">
        <v>1237.8140000000001</v>
      </c>
      <c r="T12" t="s">
        <v>1</v>
      </c>
      <c r="U12">
        <v>2.1743462105299418</v>
      </c>
      <c r="V12">
        <v>5238.9849999999997</v>
      </c>
      <c r="W12">
        <v>2409.453</v>
      </c>
      <c r="Y12" t="s">
        <v>1</v>
      </c>
      <c r="Z12">
        <v>5238.9849999999997</v>
      </c>
      <c r="AA12">
        <f>Z12/Z26*100</f>
        <v>46.074918436431425</v>
      </c>
      <c r="AB12" t="s">
        <v>1</v>
      </c>
      <c r="AC12">
        <v>2409.453</v>
      </c>
      <c r="AD12">
        <f t="shared" si="1"/>
        <v>46.561529667394041</v>
      </c>
    </row>
    <row r="13" spans="1:30" x14ac:dyDescent="0.2">
      <c r="A13" t="s">
        <v>0</v>
      </c>
      <c r="B13">
        <v>82.064999999999998</v>
      </c>
      <c r="C13">
        <v>78.203000000000003</v>
      </c>
      <c r="D13">
        <v>6417.7650000000003</v>
      </c>
      <c r="E13">
        <v>127628</v>
      </c>
      <c r="F13" t="s">
        <v>20</v>
      </c>
      <c r="H13" t="s">
        <v>0</v>
      </c>
      <c r="I13">
        <v>82.064999999999998</v>
      </c>
      <c r="J13">
        <v>15.922000000000001</v>
      </c>
      <c r="K13">
        <v>1306.604</v>
      </c>
      <c r="L13">
        <v>25984</v>
      </c>
      <c r="M13" t="s">
        <v>20</v>
      </c>
      <c r="O13" t="s">
        <v>0</v>
      </c>
      <c r="P13">
        <f t="shared" si="2"/>
        <v>4.9117904123973295</v>
      </c>
      <c r="Q13">
        <v>6417.7650000000003</v>
      </c>
      <c r="R13">
        <v>1306.604</v>
      </c>
      <c r="T13" t="s">
        <v>1</v>
      </c>
      <c r="U13">
        <v>1.6657227920553959</v>
      </c>
      <c r="V13">
        <v>5560.2060000000001</v>
      </c>
      <c r="W13">
        <v>3338.0140000000001</v>
      </c>
      <c r="Y13" t="s">
        <v>1</v>
      </c>
      <c r="Z13">
        <v>5560.2060000000001</v>
      </c>
      <c r="AA13">
        <f>Z13/Z26*100</f>
        <v>48.899937285515541</v>
      </c>
      <c r="AB13" t="s">
        <v>1</v>
      </c>
      <c r="AC13">
        <v>3338.0140000000001</v>
      </c>
      <c r="AD13">
        <f t="shared" si="1"/>
        <v>64.505527973019881</v>
      </c>
    </row>
    <row r="14" spans="1:30" x14ac:dyDescent="0.2">
      <c r="A14" t="s">
        <v>1</v>
      </c>
      <c r="B14">
        <v>136.72499999999999</v>
      </c>
      <c r="C14">
        <v>47.192999999999998</v>
      </c>
      <c r="D14">
        <v>6452.4610000000002</v>
      </c>
      <c r="E14">
        <v>128318</v>
      </c>
      <c r="F14" t="s">
        <v>18</v>
      </c>
      <c r="H14" t="s">
        <v>1</v>
      </c>
      <c r="I14">
        <v>136.72499999999999</v>
      </c>
      <c r="J14">
        <v>21.33</v>
      </c>
      <c r="K14">
        <v>2916.375</v>
      </c>
      <c r="L14">
        <v>57997</v>
      </c>
      <c r="M14" t="s">
        <v>18</v>
      </c>
      <c r="O14" t="s">
        <v>1</v>
      </c>
      <c r="P14">
        <f t="shared" si="2"/>
        <v>2.2124935922163647</v>
      </c>
      <c r="Q14">
        <v>6452.4610000000002</v>
      </c>
      <c r="R14">
        <v>2916.375</v>
      </c>
      <c r="T14" t="s">
        <v>1</v>
      </c>
      <c r="U14">
        <v>1.7755178453160643</v>
      </c>
      <c r="V14">
        <v>6031.8779999999997</v>
      </c>
      <c r="W14">
        <v>3397.25</v>
      </c>
      <c r="Y14" t="s">
        <v>1</v>
      </c>
      <c r="Z14">
        <v>6031.8779999999997</v>
      </c>
      <c r="AA14">
        <f>Z14/Z26*100</f>
        <v>53.048116547099312</v>
      </c>
      <c r="AB14" t="s">
        <v>1</v>
      </c>
      <c r="AC14">
        <v>3397.25</v>
      </c>
      <c r="AD14">
        <f t="shared" si="1"/>
        <v>65.650235411337931</v>
      </c>
    </row>
    <row r="15" spans="1:30" x14ac:dyDescent="0.2">
      <c r="A15" t="s">
        <v>1</v>
      </c>
      <c r="B15">
        <v>115.45399999999999</v>
      </c>
      <c r="C15">
        <v>48.183</v>
      </c>
      <c r="D15">
        <v>5562.9210000000003</v>
      </c>
      <c r="E15">
        <v>110628</v>
      </c>
      <c r="F15" t="s">
        <v>18</v>
      </c>
      <c r="H15" t="s">
        <v>1</v>
      </c>
      <c r="I15">
        <v>115.45399999999999</v>
      </c>
      <c r="J15">
        <v>22.344000000000001</v>
      </c>
      <c r="K15">
        <v>2579.6669999999999</v>
      </c>
      <c r="L15">
        <v>51301</v>
      </c>
      <c r="M15" t="s">
        <v>18</v>
      </c>
      <c r="O15" t="s">
        <v>1</v>
      </c>
      <c r="P15">
        <f t="shared" si="2"/>
        <v>2.1564492626373872</v>
      </c>
      <c r="Q15">
        <v>5562.9210000000003</v>
      </c>
      <c r="R15">
        <v>2579.6669999999999</v>
      </c>
      <c r="T15" t="s">
        <v>1</v>
      </c>
      <c r="U15">
        <v>2.0852888446112101</v>
      </c>
      <c r="V15">
        <v>4031.393</v>
      </c>
      <c r="W15">
        <v>1933.2539999999999</v>
      </c>
      <c r="Y15" t="s">
        <v>1</v>
      </c>
      <c r="Z15">
        <v>4031.393</v>
      </c>
      <c r="AA15">
        <f>Z15/Z26*100</f>
        <v>35.454597342844195</v>
      </c>
      <c r="AB15" t="s">
        <v>1</v>
      </c>
      <c r="AC15">
        <v>1933.2539999999999</v>
      </c>
      <c r="AD15">
        <f t="shared" si="1"/>
        <v>37.359211188434962</v>
      </c>
    </row>
    <row r="16" spans="1:30" x14ac:dyDescent="0.2">
      <c r="A16" t="s">
        <v>1</v>
      </c>
      <c r="B16">
        <v>104.693</v>
      </c>
      <c r="C16">
        <v>63.720999999999997</v>
      </c>
      <c r="D16">
        <v>6671.201</v>
      </c>
      <c r="E16">
        <v>132668</v>
      </c>
      <c r="F16" t="s">
        <v>18</v>
      </c>
      <c r="H16" t="s">
        <v>1</v>
      </c>
      <c r="I16">
        <v>104.693</v>
      </c>
      <c r="J16">
        <v>21.228000000000002</v>
      </c>
      <c r="K16">
        <v>2222.4430000000002</v>
      </c>
      <c r="L16">
        <v>44197</v>
      </c>
      <c r="M16" t="s">
        <v>18</v>
      </c>
      <c r="O16" t="s">
        <v>1</v>
      </c>
      <c r="P16">
        <f t="shared" si="2"/>
        <v>3.0017422269097565</v>
      </c>
      <c r="Q16">
        <v>6671.201</v>
      </c>
      <c r="R16">
        <v>2222.4430000000002</v>
      </c>
      <c r="T16" t="s">
        <v>1</v>
      </c>
      <c r="U16">
        <v>2.1855302880940148</v>
      </c>
      <c r="V16">
        <v>2981.8960000000002</v>
      </c>
      <c r="W16">
        <v>1364.3810000000001</v>
      </c>
      <c r="Y16" t="s">
        <v>1</v>
      </c>
      <c r="Z16">
        <v>2981.8960000000002</v>
      </c>
      <c r="AA16">
        <f>Z16/Z26*100</f>
        <v>26.224662789819238</v>
      </c>
      <c r="AB16" t="s">
        <v>1</v>
      </c>
      <c r="AC16">
        <v>1364.3810000000001</v>
      </c>
      <c r="AD16">
        <f t="shared" si="1"/>
        <v>26.36601187453283</v>
      </c>
    </row>
    <row r="17" spans="1:30" x14ac:dyDescent="0.2">
      <c r="A17" t="s">
        <v>1</v>
      </c>
      <c r="B17">
        <v>117.01300000000001</v>
      </c>
      <c r="C17">
        <v>44.773000000000003</v>
      </c>
      <c r="D17">
        <v>5238.9849999999997</v>
      </c>
      <c r="E17">
        <v>104186</v>
      </c>
      <c r="F17" t="s">
        <v>18</v>
      </c>
      <c r="H17" t="s">
        <v>1</v>
      </c>
      <c r="I17">
        <v>117.01300000000001</v>
      </c>
      <c r="J17">
        <v>20.591000000000001</v>
      </c>
      <c r="K17">
        <v>2409.453</v>
      </c>
      <c r="L17">
        <v>47916</v>
      </c>
      <c r="M17" t="s">
        <v>18</v>
      </c>
      <c r="O17" t="s">
        <v>1</v>
      </c>
      <c r="P17">
        <f t="shared" si="2"/>
        <v>2.1743462105299418</v>
      </c>
      <c r="Q17">
        <v>5238.9849999999997</v>
      </c>
      <c r="R17">
        <v>2409.453</v>
      </c>
      <c r="T17" t="s">
        <v>1</v>
      </c>
      <c r="U17">
        <v>2.26784754564529</v>
      </c>
      <c r="V17">
        <v>5451.8419999999996</v>
      </c>
      <c r="W17">
        <v>2403.9720000000002</v>
      </c>
      <c r="Y17" t="s">
        <v>1</v>
      </c>
      <c r="Z17">
        <v>5451.8419999999996</v>
      </c>
      <c r="AA17">
        <f>Z17/Z26*100</f>
        <v>47.946916335570947</v>
      </c>
      <c r="AB17" t="s">
        <v>1</v>
      </c>
      <c r="AC17">
        <v>2403.9720000000002</v>
      </c>
      <c r="AD17">
        <f t="shared" si="1"/>
        <v>46.455611957396385</v>
      </c>
    </row>
    <row r="18" spans="1:30" x14ac:dyDescent="0.2">
      <c r="A18" t="s">
        <v>1</v>
      </c>
      <c r="B18">
        <v>91.066000000000003</v>
      </c>
      <c r="C18">
        <v>61.057000000000002</v>
      </c>
      <c r="D18">
        <v>5560.2060000000001</v>
      </c>
      <c r="E18">
        <v>110574</v>
      </c>
      <c r="F18" t="s">
        <v>18</v>
      </c>
      <c r="H18" t="s">
        <v>1</v>
      </c>
      <c r="I18">
        <v>91.066000000000003</v>
      </c>
      <c r="J18">
        <v>36.655000000000001</v>
      </c>
      <c r="K18">
        <v>3338.0140000000001</v>
      </c>
      <c r="L18">
        <v>66382</v>
      </c>
      <c r="M18" t="s">
        <v>18</v>
      </c>
      <c r="O18" t="s">
        <v>1</v>
      </c>
      <c r="P18">
        <f t="shared" si="2"/>
        <v>1.6657227920553959</v>
      </c>
      <c r="Q18">
        <v>5560.2060000000001</v>
      </c>
      <c r="R18">
        <v>3338.0140000000001</v>
      </c>
      <c r="T18" t="s">
        <v>1</v>
      </c>
      <c r="U18">
        <v>1.6444473234197057</v>
      </c>
      <c r="V18">
        <v>5470.7489999999998</v>
      </c>
      <c r="W18">
        <v>3326.8009999999999</v>
      </c>
      <c r="Y18" t="s">
        <v>1</v>
      </c>
      <c r="Z18">
        <v>5470.7489999999998</v>
      </c>
      <c r="AA18">
        <f>Z18/Z26*100</f>
        <v>48.113196346465728</v>
      </c>
      <c r="AB18" t="s">
        <v>1</v>
      </c>
      <c r="AC18">
        <v>3326.8009999999999</v>
      </c>
      <c r="AD18">
        <f t="shared" si="1"/>
        <v>64.288842097777447</v>
      </c>
    </row>
    <row r="19" spans="1:30" x14ac:dyDescent="0.2">
      <c r="A19" t="s">
        <v>1</v>
      </c>
      <c r="B19">
        <v>118.723</v>
      </c>
      <c r="C19">
        <v>50.805999999999997</v>
      </c>
      <c r="D19">
        <v>6031.8779999999997</v>
      </c>
      <c r="E19">
        <v>119954</v>
      </c>
      <c r="F19" t="s">
        <v>18</v>
      </c>
      <c r="H19" t="s">
        <v>1</v>
      </c>
      <c r="I19">
        <v>118.723</v>
      </c>
      <c r="J19">
        <v>28.614999999999998</v>
      </c>
      <c r="K19">
        <v>3397.25</v>
      </c>
      <c r="L19">
        <v>67560</v>
      </c>
      <c r="M19" t="s">
        <v>18</v>
      </c>
      <c r="O19" t="s">
        <v>1</v>
      </c>
      <c r="P19">
        <f t="shared" si="2"/>
        <v>1.7755178453160643</v>
      </c>
      <c r="Q19">
        <v>6031.8779999999997</v>
      </c>
      <c r="R19">
        <v>3397.25</v>
      </c>
      <c r="T19" t="s">
        <v>1</v>
      </c>
      <c r="U19">
        <v>5.6414845403420708</v>
      </c>
      <c r="V19">
        <v>4806.1329999999998</v>
      </c>
      <c r="W19">
        <v>851.92700000000002</v>
      </c>
      <c r="Y19" t="s">
        <v>1</v>
      </c>
      <c r="Z19">
        <v>4806.1329999999998</v>
      </c>
      <c r="AA19">
        <f>Z19/Z26*100</f>
        <v>42.268146591303754</v>
      </c>
      <c r="AB19" t="s">
        <v>1</v>
      </c>
      <c r="AC19">
        <v>851.92700000000002</v>
      </c>
      <c r="AD19">
        <f t="shared" si="1"/>
        <v>16.463082817948308</v>
      </c>
    </row>
    <row r="20" spans="1:30" x14ac:dyDescent="0.2">
      <c r="T20" t="s">
        <v>1</v>
      </c>
      <c r="U20">
        <v>1.5158998214911641</v>
      </c>
      <c r="V20">
        <v>4571.2520000000004</v>
      </c>
      <c r="W20">
        <v>3015.5369999999998</v>
      </c>
      <c r="Y20" t="s">
        <v>1</v>
      </c>
      <c r="Z20">
        <v>4571.2520000000004</v>
      </c>
      <c r="AA20">
        <f>Z20/Z26*100</f>
        <v>40.202455829206244</v>
      </c>
      <c r="AB20" t="s">
        <v>1</v>
      </c>
      <c r="AC20">
        <v>3015.5369999999998</v>
      </c>
      <c r="AD20">
        <f t="shared" si="1"/>
        <v>58.273813802811013</v>
      </c>
    </row>
    <row r="21" spans="1:30" x14ac:dyDescent="0.2">
      <c r="A21" t="s">
        <v>0</v>
      </c>
      <c r="B21">
        <v>87.444999999999993</v>
      </c>
      <c r="C21">
        <v>51.235999999999997</v>
      </c>
      <c r="D21">
        <v>4480.3869999999997</v>
      </c>
      <c r="E21">
        <v>89100</v>
      </c>
      <c r="F21" t="s">
        <v>23</v>
      </c>
      <c r="H21" t="s">
        <v>0</v>
      </c>
      <c r="I21">
        <v>87.444999999999993</v>
      </c>
      <c r="J21">
        <v>17.012</v>
      </c>
      <c r="K21">
        <v>1487.579</v>
      </c>
      <c r="L21">
        <v>29583</v>
      </c>
      <c r="M21" t="s">
        <v>23</v>
      </c>
      <c r="O21" t="s">
        <v>0</v>
      </c>
      <c r="P21">
        <f t="shared" ref="P21:P28" si="3">D21/K21</f>
        <v>3.0118649160817679</v>
      </c>
      <c r="Q21">
        <v>4480.3869999999997</v>
      </c>
      <c r="R21">
        <v>1487.579</v>
      </c>
      <c r="T21" t="s">
        <v>1</v>
      </c>
      <c r="U21">
        <v>1.3393996155612939</v>
      </c>
      <c r="V21">
        <v>6006.4840000000004</v>
      </c>
      <c r="W21">
        <v>4484.46</v>
      </c>
      <c r="Y21" t="s">
        <v>1</v>
      </c>
      <c r="Z21">
        <v>6006.4840000000004</v>
      </c>
      <c r="AA21">
        <f>Z21/Z26*100</f>
        <v>52.824785791471129</v>
      </c>
      <c r="AB21" t="s">
        <v>1</v>
      </c>
      <c r="AC21">
        <v>4484.46</v>
      </c>
      <c r="AD21">
        <f t="shared" si="1"/>
        <v>86.660049950026789</v>
      </c>
    </row>
    <row r="22" spans="1:30" x14ac:dyDescent="0.2">
      <c r="A22" t="s">
        <v>0</v>
      </c>
      <c r="B22">
        <v>118.32</v>
      </c>
      <c r="C22">
        <v>80.388999999999996</v>
      </c>
      <c r="D22">
        <v>9511.6460000000006</v>
      </c>
      <c r="E22">
        <v>189155</v>
      </c>
      <c r="F22" t="s">
        <v>24</v>
      </c>
      <c r="H22" t="s">
        <v>0</v>
      </c>
      <c r="I22">
        <v>118.32</v>
      </c>
      <c r="J22">
        <v>18.449000000000002</v>
      </c>
      <c r="K22">
        <v>2182.9189999999999</v>
      </c>
      <c r="L22">
        <v>43411</v>
      </c>
      <c r="M22" t="s">
        <v>24</v>
      </c>
      <c r="O22" t="s">
        <v>0</v>
      </c>
      <c r="P22">
        <f t="shared" si="3"/>
        <v>4.3573059742482432</v>
      </c>
      <c r="Q22">
        <v>9511.6460000000006</v>
      </c>
      <c r="R22">
        <v>2182.9189999999999</v>
      </c>
      <c r="T22" t="s">
        <v>1</v>
      </c>
      <c r="U22">
        <v>1.5570659059923126</v>
      </c>
      <c r="V22">
        <v>4977.1019999999999</v>
      </c>
      <c r="W22">
        <v>3196.462</v>
      </c>
      <c r="Y22" t="s">
        <v>1</v>
      </c>
      <c r="Z22">
        <v>4977.1019999999999</v>
      </c>
      <c r="AA22">
        <f>Z22/Z26*100</f>
        <v>43.771755158642314</v>
      </c>
      <c r="AB22" t="s">
        <v>1</v>
      </c>
      <c r="AC22">
        <v>3196.462</v>
      </c>
      <c r="AD22">
        <f t="shared" si="1"/>
        <v>61.770103107924371</v>
      </c>
    </row>
    <row r="23" spans="1:30" x14ac:dyDescent="0.2">
      <c r="A23" t="s">
        <v>0</v>
      </c>
      <c r="B23">
        <v>136.524</v>
      </c>
      <c r="C23">
        <v>70.722999999999999</v>
      </c>
      <c r="D23">
        <v>9655.36</v>
      </c>
      <c r="E23">
        <v>192013</v>
      </c>
      <c r="F23" t="s">
        <v>24</v>
      </c>
      <c r="H23" t="s">
        <v>0</v>
      </c>
      <c r="I23">
        <v>136.524</v>
      </c>
      <c r="J23">
        <v>25.192</v>
      </c>
      <c r="K23">
        <v>3439.3380000000002</v>
      </c>
      <c r="L23">
        <v>68397</v>
      </c>
      <c r="M23" t="s">
        <v>24</v>
      </c>
      <c r="O23" t="s">
        <v>0</v>
      </c>
      <c r="P23">
        <f t="shared" si="3"/>
        <v>2.8073309456645434</v>
      </c>
      <c r="Q23">
        <v>9655.36</v>
      </c>
      <c r="R23">
        <v>3439.3380000000002</v>
      </c>
      <c r="T23" t="s">
        <v>1</v>
      </c>
      <c r="U23">
        <v>2.1169015302529637</v>
      </c>
      <c r="V23">
        <v>2912.9560000000001</v>
      </c>
      <c r="W23">
        <v>1376.047</v>
      </c>
      <c r="Y23" t="s">
        <v>1</v>
      </c>
      <c r="Z23">
        <v>2912.9560000000001</v>
      </c>
      <c r="AA23">
        <f>Z23/Z26*100</f>
        <v>25.618361210981433</v>
      </c>
      <c r="AB23" t="s">
        <v>1</v>
      </c>
      <c r="AC23">
        <v>1376.047</v>
      </c>
      <c r="AD23">
        <f t="shared" si="1"/>
        <v>26.591451758647533</v>
      </c>
    </row>
    <row r="24" spans="1:30" x14ac:dyDescent="0.2">
      <c r="A24" t="s">
        <v>1</v>
      </c>
      <c r="B24">
        <v>100.922</v>
      </c>
      <c r="C24">
        <v>39.945999999999998</v>
      </c>
      <c r="D24">
        <v>4031.393</v>
      </c>
      <c r="E24">
        <v>80171</v>
      </c>
      <c r="F24" t="s">
        <v>22</v>
      </c>
      <c r="H24" t="s">
        <v>1</v>
      </c>
      <c r="I24">
        <v>100.922</v>
      </c>
      <c r="J24">
        <v>19.155999999999999</v>
      </c>
      <c r="K24">
        <v>1933.2539999999999</v>
      </c>
      <c r="L24">
        <v>38446</v>
      </c>
      <c r="M24" t="s">
        <v>22</v>
      </c>
      <c r="O24" t="s">
        <v>1</v>
      </c>
      <c r="P24">
        <f t="shared" si="3"/>
        <v>2.0852888446112101</v>
      </c>
      <c r="Q24">
        <v>4031.393</v>
      </c>
      <c r="R24">
        <v>1933.2539999999999</v>
      </c>
      <c r="T24" t="s">
        <v>1</v>
      </c>
      <c r="U24">
        <v>1.9264747210314344</v>
      </c>
      <c r="V24">
        <v>4695.7070000000003</v>
      </c>
      <c r="W24">
        <v>2437.4609999999998</v>
      </c>
      <c r="Y24" t="s">
        <v>1</v>
      </c>
      <c r="Z24">
        <v>4695.7070000000003</v>
      </c>
      <c r="AA24">
        <f>Z24/Z26*100</f>
        <v>41.296991120680843</v>
      </c>
      <c r="AB24" t="s">
        <v>1</v>
      </c>
      <c r="AC24">
        <v>2437.4609999999998</v>
      </c>
      <c r="AD24">
        <f t="shared" si="1"/>
        <v>47.10277090468913</v>
      </c>
    </row>
    <row r="25" spans="1:30" x14ac:dyDescent="0.2">
      <c r="A25" t="s">
        <v>1</v>
      </c>
      <c r="B25">
        <v>75.025000000000006</v>
      </c>
      <c r="C25">
        <v>39.744999999999997</v>
      </c>
      <c r="D25">
        <v>2981.8960000000002</v>
      </c>
      <c r="E25">
        <v>59300</v>
      </c>
      <c r="F25" t="s">
        <v>22</v>
      </c>
      <c r="H25" t="s">
        <v>1</v>
      </c>
      <c r="I25">
        <v>75.025000000000006</v>
      </c>
      <c r="J25">
        <v>18.186</v>
      </c>
      <c r="K25">
        <v>1364.3810000000001</v>
      </c>
      <c r="L25">
        <v>27133</v>
      </c>
      <c r="M25" t="s">
        <v>22</v>
      </c>
      <c r="O25" t="s">
        <v>1</v>
      </c>
      <c r="P25">
        <f t="shared" si="3"/>
        <v>2.1855302880940148</v>
      </c>
      <c r="Q25">
        <v>2981.8960000000002</v>
      </c>
      <c r="R25">
        <v>1364.3810000000001</v>
      </c>
      <c r="T25" t="s">
        <v>1</v>
      </c>
      <c r="U25">
        <v>1.9396312272501004</v>
      </c>
      <c r="V25">
        <v>4192.6059999999998</v>
      </c>
      <c r="W25">
        <v>2161.5479999999998</v>
      </c>
      <c r="Y25" t="s">
        <v>1</v>
      </c>
      <c r="Z25">
        <v>4192.6059999999998</v>
      </c>
      <c r="AA25">
        <f>Z25/Z26*100</f>
        <v>36.872405530096572</v>
      </c>
      <c r="AB25" t="s">
        <v>1</v>
      </c>
      <c r="AC25">
        <v>2161.5479999999998</v>
      </c>
      <c r="AD25">
        <f t="shared" si="1"/>
        <v>41.770883818649395</v>
      </c>
    </row>
    <row r="26" spans="1:30" x14ac:dyDescent="0.2">
      <c r="A26" t="s">
        <v>1</v>
      </c>
      <c r="B26">
        <v>128.126</v>
      </c>
      <c r="C26">
        <v>42.551000000000002</v>
      </c>
      <c r="D26">
        <v>5451.8419999999996</v>
      </c>
      <c r="E26">
        <v>108419</v>
      </c>
      <c r="F26" t="s">
        <v>22</v>
      </c>
      <c r="H26" t="s">
        <v>1</v>
      </c>
      <c r="I26">
        <v>128.126</v>
      </c>
      <c r="J26">
        <v>18.763000000000002</v>
      </c>
      <c r="K26">
        <v>2403.9720000000002</v>
      </c>
      <c r="L26">
        <v>47807</v>
      </c>
      <c r="M26" t="s">
        <v>22</v>
      </c>
      <c r="O26" t="s">
        <v>1</v>
      </c>
      <c r="P26">
        <f t="shared" si="3"/>
        <v>2.26784754564529</v>
      </c>
      <c r="Q26">
        <v>5451.8419999999996</v>
      </c>
      <c r="R26">
        <v>2403.9720000000002</v>
      </c>
      <c r="T26" t="s">
        <v>0</v>
      </c>
      <c r="U26">
        <v>3.19215992664863</v>
      </c>
      <c r="V26">
        <v>11370.579</v>
      </c>
      <c r="W26">
        <v>3562.0329999999999</v>
      </c>
      <c r="Y26" t="s">
        <v>0</v>
      </c>
      <c r="Z26">
        <v>11370.579</v>
      </c>
      <c r="AA26">
        <f>Z26/Z26*100</f>
        <v>100</v>
      </c>
      <c r="AB26" t="s">
        <v>0</v>
      </c>
      <c r="AC26">
        <v>3562.0329999999999</v>
      </c>
      <c r="AD26">
        <f t="shared" si="1"/>
        <v>68.834588267850251</v>
      </c>
    </row>
    <row r="27" spans="1:30" x14ac:dyDescent="0.2">
      <c r="A27" t="s">
        <v>1</v>
      </c>
      <c r="B27">
        <v>93.278999999999996</v>
      </c>
      <c r="C27">
        <v>58.65</v>
      </c>
      <c r="D27">
        <v>5470.7489999999998</v>
      </c>
      <c r="E27">
        <v>108795</v>
      </c>
      <c r="F27" t="s">
        <v>22</v>
      </c>
      <c r="H27" t="s">
        <v>1</v>
      </c>
      <c r="I27">
        <v>93.278999999999996</v>
      </c>
      <c r="J27">
        <v>35.664999999999999</v>
      </c>
      <c r="K27">
        <v>3326.8009999999999</v>
      </c>
      <c r="L27">
        <v>66159</v>
      </c>
      <c r="M27" t="s">
        <v>22</v>
      </c>
      <c r="O27" t="s">
        <v>1</v>
      </c>
      <c r="P27">
        <f t="shared" si="3"/>
        <v>1.6444473234197057</v>
      </c>
      <c r="Q27">
        <v>5470.7489999999998</v>
      </c>
      <c r="R27">
        <v>3326.8009999999999</v>
      </c>
      <c r="T27" t="s">
        <v>0</v>
      </c>
      <c r="U27">
        <v>3.9371924889916494</v>
      </c>
      <c r="V27">
        <v>9232.866</v>
      </c>
      <c r="W27">
        <v>2345.038</v>
      </c>
      <c r="Y27" t="s">
        <v>0</v>
      </c>
      <c r="Z27">
        <v>9232.866</v>
      </c>
      <c r="AA27">
        <f>Z27/Z26*100</f>
        <v>81.199611734811398</v>
      </c>
      <c r="AB27" t="s">
        <v>0</v>
      </c>
      <c r="AC27">
        <v>2345.038</v>
      </c>
      <c r="AD27">
        <f t="shared" si="1"/>
        <v>45.316740524993179</v>
      </c>
    </row>
    <row r="28" spans="1:30" x14ac:dyDescent="0.2">
      <c r="A28" t="s">
        <v>1</v>
      </c>
      <c r="B28">
        <v>107.459</v>
      </c>
      <c r="C28">
        <v>44.725000000000001</v>
      </c>
      <c r="D28">
        <v>4806.1329999999998</v>
      </c>
      <c r="E28">
        <v>95578</v>
      </c>
      <c r="F28" t="s">
        <v>22</v>
      </c>
      <c r="H28" t="s">
        <v>1</v>
      </c>
      <c r="I28">
        <v>107.459</v>
      </c>
      <c r="J28">
        <v>7.9279999999999999</v>
      </c>
      <c r="K28">
        <v>851.92700000000002</v>
      </c>
      <c r="L28">
        <v>16942</v>
      </c>
      <c r="M28" t="s">
        <v>22</v>
      </c>
      <c r="O28" t="s">
        <v>1</v>
      </c>
      <c r="P28">
        <f t="shared" si="3"/>
        <v>5.6414845403420708</v>
      </c>
      <c r="Q28">
        <v>4806.1329999999998</v>
      </c>
      <c r="R28">
        <v>851.92700000000002</v>
      </c>
      <c r="T28" t="s">
        <v>0</v>
      </c>
      <c r="U28">
        <v>6.1028991431669048</v>
      </c>
      <c r="V28">
        <v>7554.2539999999999</v>
      </c>
      <c r="W28">
        <v>1237.8140000000001</v>
      </c>
      <c r="Y28" t="s">
        <v>0</v>
      </c>
      <c r="Z28">
        <v>7554.2539999999999</v>
      </c>
      <c r="AA28">
        <f>Z28/Z26*100</f>
        <v>66.436845476382516</v>
      </c>
      <c r="AB28" t="s">
        <v>0</v>
      </c>
      <c r="AC28">
        <v>1237.8140000000001</v>
      </c>
      <c r="AD28">
        <f t="shared" si="1"/>
        <v>23.920164985046686</v>
      </c>
    </row>
    <row r="29" spans="1:30" x14ac:dyDescent="0.2">
      <c r="T29" t="s">
        <v>0</v>
      </c>
      <c r="U29">
        <v>4.9117904123973295</v>
      </c>
      <c r="V29">
        <v>6417.7650000000003</v>
      </c>
      <c r="W29">
        <v>1306.604</v>
      </c>
      <c r="Y29" t="s">
        <v>0</v>
      </c>
      <c r="Z29">
        <v>6417.7650000000003</v>
      </c>
      <c r="AA29">
        <f>Z29/Z26*100</f>
        <v>56.441848739628831</v>
      </c>
      <c r="AB29" t="s">
        <v>0</v>
      </c>
      <c r="AC29">
        <v>1306.604</v>
      </c>
      <c r="AD29">
        <f t="shared" si="1"/>
        <v>25.249498915121286</v>
      </c>
    </row>
    <row r="30" spans="1:30" x14ac:dyDescent="0.2">
      <c r="A30" t="s">
        <v>0</v>
      </c>
      <c r="B30">
        <v>125.36</v>
      </c>
      <c r="C30">
        <v>70.872</v>
      </c>
      <c r="D30">
        <v>8884.5419999999995</v>
      </c>
      <c r="E30">
        <v>176684</v>
      </c>
      <c r="F30" t="s">
        <v>25</v>
      </c>
      <c r="H30" t="s">
        <v>0</v>
      </c>
      <c r="I30">
        <v>125.36</v>
      </c>
      <c r="J30">
        <v>15.972</v>
      </c>
      <c r="K30">
        <v>2002.2449999999999</v>
      </c>
      <c r="L30">
        <v>39818</v>
      </c>
      <c r="M30" t="s">
        <v>25</v>
      </c>
      <c r="O30" t="s">
        <v>0</v>
      </c>
      <c r="P30">
        <f t="shared" ref="P30:P37" si="4">D30/K30</f>
        <v>4.4372901418158115</v>
      </c>
      <c r="Q30">
        <v>8884.5419999999995</v>
      </c>
      <c r="R30">
        <v>2002.2449999999999</v>
      </c>
      <c r="T30" t="s">
        <v>0</v>
      </c>
      <c r="U30">
        <v>3.0118649160817679</v>
      </c>
      <c r="V30">
        <v>4480.3869999999997</v>
      </c>
      <c r="W30">
        <v>1487.579</v>
      </c>
      <c r="Y30" t="s">
        <v>0</v>
      </c>
      <c r="Z30">
        <v>4480.3869999999997</v>
      </c>
      <c r="AA30">
        <f>Z30/Z26*100</f>
        <v>39.403332055474046</v>
      </c>
      <c r="AB30" t="s">
        <v>0</v>
      </c>
      <c r="AC30">
        <v>1487.579</v>
      </c>
      <c r="AD30">
        <f t="shared" si="1"/>
        <v>28.746754446379473</v>
      </c>
    </row>
    <row r="31" spans="1:30" x14ac:dyDescent="0.2">
      <c r="A31" t="s">
        <v>0</v>
      </c>
      <c r="B31">
        <v>89.155000000000001</v>
      </c>
      <c r="C31">
        <v>61.898000000000003</v>
      </c>
      <c r="D31">
        <v>5518.5190000000002</v>
      </c>
      <c r="E31">
        <v>109745</v>
      </c>
      <c r="F31" t="s">
        <v>26</v>
      </c>
      <c r="H31" t="s">
        <v>0</v>
      </c>
      <c r="I31">
        <v>89.155000000000001</v>
      </c>
      <c r="J31">
        <v>12.835000000000001</v>
      </c>
      <c r="K31">
        <v>1144.3340000000001</v>
      </c>
      <c r="L31">
        <v>22757</v>
      </c>
      <c r="M31" t="s">
        <v>26</v>
      </c>
      <c r="O31" t="s">
        <v>0</v>
      </c>
      <c r="P31">
        <f t="shared" si="4"/>
        <v>4.8224722851894635</v>
      </c>
      <c r="Q31">
        <v>5518.5190000000002</v>
      </c>
      <c r="R31">
        <v>1144.3340000000001</v>
      </c>
      <c r="T31" t="s">
        <v>0</v>
      </c>
      <c r="U31">
        <v>4.3573059742482432</v>
      </c>
      <c r="V31">
        <v>9511.6460000000006</v>
      </c>
      <c r="W31">
        <v>2182.9189999999999</v>
      </c>
      <c r="Y31" t="s">
        <v>0</v>
      </c>
      <c r="Z31">
        <v>9511.6460000000006</v>
      </c>
      <c r="AA31">
        <f>Z31/Z26*100</f>
        <v>83.651377823416041</v>
      </c>
      <c r="AB31" t="s">
        <v>0</v>
      </c>
      <c r="AC31">
        <v>2182.9189999999999</v>
      </c>
      <c r="AD31">
        <f t="shared" si="1"/>
        <v>42.18386819747807</v>
      </c>
    </row>
    <row r="32" spans="1:30" x14ac:dyDescent="0.2">
      <c r="A32" t="s">
        <v>1</v>
      </c>
      <c r="B32">
        <v>121.438</v>
      </c>
      <c r="C32">
        <v>37.643000000000001</v>
      </c>
      <c r="D32">
        <v>4571.2520000000004</v>
      </c>
      <c r="E32">
        <v>90907</v>
      </c>
      <c r="F32" t="s">
        <v>27</v>
      </c>
      <c r="H32" t="s">
        <v>1</v>
      </c>
      <c r="I32">
        <v>121.438</v>
      </c>
      <c r="J32">
        <v>24.832000000000001</v>
      </c>
      <c r="K32">
        <v>3015.5369999999998</v>
      </c>
      <c r="L32">
        <v>59969</v>
      </c>
      <c r="M32" t="s">
        <v>27</v>
      </c>
      <c r="O32" t="s">
        <v>1</v>
      </c>
      <c r="P32">
        <f t="shared" si="4"/>
        <v>1.5158998214911641</v>
      </c>
      <c r="Q32">
        <v>4571.2520000000004</v>
      </c>
      <c r="R32">
        <v>3015.5369999999998</v>
      </c>
      <c r="T32" t="s">
        <v>0</v>
      </c>
      <c r="U32">
        <v>2.8073309456645434</v>
      </c>
      <c r="V32">
        <v>9655.36</v>
      </c>
      <c r="W32">
        <v>3439.3380000000002</v>
      </c>
      <c r="Y32" t="s">
        <v>0</v>
      </c>
      <c r="Z32">
        <v>9655.36</v>
      </c>
      <c r="AA32">
        <f>Z32/Z26*100</f>
        <v>84.915288834456021</v>
      </c>
      <c r="AB32" t="s">
        <v>0</v>
      </c>
      <c r="AC32">
        <v>3439.3380000000002</v>
      </c>
      <c r="AD32">
        <f t="shared" si="1"/>
        <v>66.463565931020725</v>
      </c>
    </row>
    <row r="33" spans="1:30" x14ac:dyDescent="0.2">
      <c r="A33" t="s">
        <v>1</v>
      </c>
      <c r="B33">
        <v>130.791</v>
      </c>
      <c r="C33">
        <v>45.923999999999999</v>
      </c>
      <c r="D33">
        <v>6006.4840000000004</v>
      </c>
      <c r="E33">
        <v>119449</v>
      </c>
      <c r="F33" t="s">
        <v>27</v>
      </c>
      <c r="H33" t="s">
        <v>1</v>
      </c>
      <c r="I33">
        <v>130.791</v>
      </c>
      <c r="J33">
        <v>34.286999999999999</v>
      </c>
      <c r="K33">
        <v>4484.46</v>
      </c>
      <c r="L33">
        <v>89181</v>
      </c>
      <c r="M33" t="s">
        <v>27</v>
      </c>
      <c r="O33" t="s">
        <v>1</v>
      </c>
      <c r="P33">
        <f t="shared" si="4"/>
        <v>1.3393996155612939</v>
      </c>
      <c r="Q33">
        <v>6006.4840000000004</v>
      </c>
      <c r="R33">
        <v>4484.46</v>
      </c>
      <c r="T33" t="s">
        <v>0</v>
      </c>
      <c r="U33">
        <v>4.4372901418158115</v>
      </c>
      <c r="V33">
        <v>8884.5419999999995</v>
      </c>
      <c r="W33">
        <v>2002.2449999999999</v>
      </c>
      <c r="Y33" t="s">
        <v>0</v>
      </c>
      <c r="Z33">
        <v>8884.5419999999995</v>
      </c>
      <c r="AA33">
        <f>Z33/Z26*100</f>
        <v>78.136232112718261</v>
      </c>
      <c r="AB33" t="s">
        <v>0</v>
      </c>
      <c r="AC33">
        <v>2002.2449999999999</v>
      </c>
      <c r="AD33">
        <f t="shared" si="1"/>
        <v>38.692429347611835</v>
      </c>
    </row>
    <row r="34" spans="1:30" x14ac:dyDescent="0.2">
      <c r="A34" t="s">
        <v>1</v>
      </c>
      <c r="B34">
        <v>110.627</v>
      </c>
      <c r="C34">
        <v>44.99</v>
      </c>
      <c r="D34">
        <v>4977.1019999999999</v>
      </c>
      <c r="E34">
        <v>98978</v>
      </c>
      <c r="F34" t="s">
        <v>27</v>
      </c>
      <c r="H34" t="s">
        <v>1</v>
      </c>
      <c r="I34">
        <v>110.627</v>
      </c>
      <c r="J34">
        <v>28.893999999999998</v>
      </c>
      <c r="K34">
        <v>3196.462</v>
      </c>
      <c r="L34">
        <v>63567</v>
      </c>
      <c r="M34" t="s">
        <v>27</v>
      </c>
      <c r="O34" t="s">
        <v>1</v>
      </c>
      <c r="P34">
        <f t="shared" si="4"/>
        <v>1.5570659059923126</v>
      </c>
      <c r="Q34">
        <v>4977.1019999999999</v>
      </c>
      <c r="R34">
        <v>3196.462</v>
      </c>
      <c r="T34" t="s">
        <v>0</v>
      </c>
      <c r="U34">
        <v>4.8224722851894635</v>
      </c>
      <c r="V34">
        <v>5518.5190000000002</v>
      </c>
      <c r="W34">
        <v>1144.3340000000001</v>
      </c>
      <c r="Y34" t="s">
        <v>0</v>
      </c>
      <c r="Z34">
        <v>5518.5190000000002</v>
      </c>
      <c r="AA34">
        <f>Z34/Z26*100</f>
        <v>48.533315673722512</v>
      </c>
      <c r="AB34" t="s">
        <v>0</v>
      </c>
      <c r="AC34">
        <v>1144.3340000000001</v>
      </c>
      <c r="AD34">
        <f t="shared" si="1"/>
        <v>22.113708584648755</v>
      </c>
    </row>
    <row r="35" spans="1:30" x14ac:dyDescent="0.2">
      <c r="A35" t="s">
        <v>1</v>
      </c>
      <c r="B35">
        <v>89.808999999999997</v>
      </c>
      <c r="C35">
        <v>32.435000000000002</v>
      </c>
      <c r="D35">
        <v>2912.9560000000001</v>
      </c>
      <c r="E35">
        <v>57929</v>
      </c>
      <c r="F35" t="s">
        <v>27</v>
      </c>
      <c r="H35" t="s">
        <v>1</v>
      </c>
      <c r="I35">
        <v>89.808999999999997</v>
      </c>
      <c r="J35">
        <v>15.321999999999999</v>
      </c>
      <c r="K35">
        <v>1376.047</v>
      </c>
      <c r="L35">
        <v>27365</v>
      </c>
      <c r="M35" t="s">
        <v>27</v>
      </c>
      <c r="O35" t="s">
        <v>1</v>
      </c>
      <c r="P35">
        <f t="shared" si="4"/>
        <v>2.1169015302529637</v>
      </c>
      <c r="Q35">
        <v>2912.9560000000001</v>
      </c>
      <c r="R35">
        <v>1376.047</v>
      </c>
    </row>
    <row r="36" spans="1:30" x14ac:dyDescent="0.2">
      <c r="A36" t="s">
        <v>1</v>
      </c>
      <c r="B36">
        <v>113.694</v>
      </c>
      <c r="C36">
        <v>41.301000000000002</v>
      </c>
      <c r="D36">
        <v>4695.7070000000003</v>
      </c>
      <c r="E36">
        <v>93382</v>
      </c>
      <c r="F36" t="s">
        <v>27</v>
      </c>
      <c r="H36" t="s">
        <v>1</v>
      </c>
      <c r="I36">
        <v>113.694</v>
      </c>
      <c r="J36">
        <v>21.439</v>
      </c>
      <c r="K36">
        <v>2437.4609999999998</v>
      </c>
      <c r="L36">
        <v>48473</v>
      </c>
      <c r="M36" t="s">
        <v>27</v>
      </c>
      <c r="O36" t="s">
        <v>1</v>
      </c>
      <c r="P36">
        <f t="shared" si="4"/>
        <v>1.9264747210314344</v>
      </c>
      <c r="Q36">
        <v>4695.7070000000003</v>
      </c>
      <c r="R36">
        <v>2437.4609999999998</v>
      </c>
      <c r="U36">
        <f>_xlfn.T.TEST(U3:U25,U26:U34,2,2)</f>
        <v>6.6061646198054523E-4</v>
      </c>
      <c r="V36">
        <f>_xlfn.T.TEST(V3:V25,V26:V34,2,2)</f>
        <v>2.7535784570870944E-4</v>
      </c>
      <c r="W36">
        <f>_xlfn.T.TEST(W3:W25,W26:W34,2,2)</f>
        <v>0.24830303922207073</v>
      </c>
    </row>
    <row r="37" spans="1:30" x14ac:dyDescent="0.2">
      <c r="A37" t="s">
        <v>1</v>
      </c>
      <c r="B37">
        <v>110.023</v>
      </c>
      <c r="C37">
        <v>38.106000000000002</v>
      </c>
      <c r="D37">
        <v>4192.6059999999998</v>
      </c>
      <c r="E37">
        <v>83377</v>
      </c>
      <c r="F37" t="s">
        <v>27</v>
      </c>
      <c r="H37" t="s">
        <v>1</v>
      </c>
      <c r="I37">
        <v>110.023</v>
      </c>
      <c r="J37">
        <v>19.646000000000001</v>
      </c>
      <c r="K37">
        <v>2161.5479999999998</v>
      </c>
      <c r="L37">
        <v>42986</v>
      </c>
      <c r="M37" t="s">
        <v>27</v>
      </c>
      <c r="O37" t="s">
        <v>1</v>
      </c>
      <c r="P37">
        <f t="shared" si="4"/>
        <v>1.9396312272501004</v>
      </c>
      <c r="Q37">
        <v>4192.6059999999998</v>
      </c>
      <c r="R37">
        <v>2161.5479999999998</v>
      </c>
    </row>
    <row r="41" spans="1:30" x14ac:dyDescent="0.2">
      <c r="A41" s="1" t="s">
        <v>30</v>
      </c>
      <c r="B41" s="4" t="s">
        <v>17</v>
      </c>
      <c r="C41" s="4"/>
      <c r="D41" s="4"/>
      <c r="E41" s="1" t="s">
        <v>30</v>
      </c>
      <c r="F41" s="4" t="s">
        <v>31</v>
      </c>
      <c r="G41" s="1" t="s">
        <v>30</v>
      </c>
      <c r="H41" s="4" t="s">
        <v>32</v>
      </c>
    </row>
    <row r="42" spans="1:30" x14ac:dyDescent="0.2">
      <c r="A42" t="s">
        <v>1</v>
      </c>
      <c r="B42">
        <v>2.6350462948422715</v>
      </c>
      <c r="E42" t="s">
        <v>1</v>
      </c>
      <c r="F42">
        <v>68.621940887970624</v>
      </c>
      <c r="G42" t="s">
        <v>1</v>
      </c>
      <c r="H42">
        <v>57.222405161038978</v>
      </c>
    </row>
    <row r="43" spans="1:30" x14ac:dyDescent="0.2">
      <c r="A43" t="s">
        <v>1</v>
      </c>
      <c r="B43">
        <v>1.7666384142141913</v>
      </c>
      <c r="E43" t="s">
        <v>1</v>
      </c>
      <c r="F43">
        <v>80.40004822973394</v>
      </c>
      <c r="G43" t="s">
        <v>1</v>
      </c>
      <c r="H43">
        <v>100</v>
      </c>
    </row>
    <row r="44" spans="1:30" x14ac:dyDescent="0.2">
      <c r="A44" t="s">
        <v>1</v>
      </c>
      <c r="B44">
        <v>1.6608510475477587</v>
      </c>
      <c r="E44" t="s">
        <v>1</v>
      </c>
      <c r="F44">
        <v>45.427484387558458</v>
      </c>
      <c r="G44" t="s">
        <v>1</v>
      </c>
      <c r="H44">
        <v>60.100676899388027</v>
      </c>
    </row>
    <row r="45" spans="1:30" x14ac:dyDescent="0.2">
      <c r="A45" t="s">
        <v>1</v>
      </c>
      <c r="B45">
        <v>2.9089747467367184</v>
      </c>
      <c r="E45" t="s">
        <v>1</v>
      </c>
      <c r="F45">
        <v>45.168781642517942</v>
      </c>
      <c r="G45" t="s">
        <v>1</v>
      </c>
      <c r="H45">
        <v>34.118488698632518</v>
      </c>
    </row>
    <row r="46" spans="1:30" x14ac:dyDescent="0.2">
      <c r="A46" t="s">
        <v>1</v>
      </c>
      <c r="B46">
        <v>5.1063964260287031</v>
      </c>
      <c r="E46" t="s">
        <v>1</v>
      </c>
      <c r="F46">
        <v>53.93126418628286</v>
      </c>
      <c r="G46" t="s">
        <v>1</v>
      </c>
      <c r="H46">
        <v>23.206916169446693</v>
      </c>
    </row>
    <row r="47" spans="1:30" x14ac:dyDescent="0.2">
      <c r="A47" t="s">
        <v>1</v>
      </c>
      <c r="B47">
        <v>5.0042297312664514</v>
      </c>
      <c r="E47" t="s">
        <v>1</v>
      </c>
      <c r="F47">
        <v>47.602852941789507</v>
      </c>
      <c r="G47" t="s">
        <v>1</v>
      </c>
      <c r="H47">
        <v>20.901964376401512</v>
      </c>
    </row>
    <row r="48" spans="1:30" x14ac:dyDescent="0.2">
      <c r="A48" t="s">
        <v>1</v>
      </c>
      <c r="B48">
        <v>2.2124935922163647</v>
      </c>
      <c r="E48" t="s">
        <v>1</v>
      </c>
      <c r="F48">
        <v>56.746987114728284</v>
      </c>
      <c r="G48" t="s">
        <v>1</v>
      </c>
      <c r="H48">
        <v>56.357555463313169</v>
      </c>
    </row>
    <row r="49" spans="1:8" x14ac:dyDescent="0.2">
      <c r="A49" t="s">
        <v>1</v>
      </c>
      <c r="B49">
        <v>2.1564492626373872</v>
      </c>
      <c r="E49" t="s">
        <v>1</v>
      </c>
      <c r="F49">
        <v>48.923814697562904</v>
      </c>
      <c r="G49" t="s">
        <v>1</v>
      </c>
      <c r="H49">
        <v>49.850834007759182</v>
      </c>
    </row>
    <row r="50" spans="1:8" x14ac:dyDescent="0.2">
      <c r="A50" t="s">
        <v>1</v>
      </c>
      <c r="B50">
        <v>3.0017422269097565</v>
      </c>
      <c r="E50" t="s">
        <v>1</v>
      </c>
      <c r="F50">
        <v>58.67072380395053</v>
      </c>
      <c r="G50" t="s">
        <v>1</v>
      </c>
      <c r="H50">
        <v>42.947650640453347</v>
      </c>
    </row>
    <row r="51" spans="1:8" x14ac:dyDescent="0.2">
      <c r="A51" t="s">
        <v>1</v>
      </c>
      <c r="B51">
        <v>2.1743462105299418</v>
      </c>
      <c r="E51" t="s">
        <v>1</v>
      </c>
      <c r="F51">
        <v>46.074918436431425</v>
      </c>
      <c r="G51" t="s">
        <v>1</v>
      </c>
      <c r="H51">
        <v>46.561529667394041</v>
      </c>
    </row>
    <row r="52" spans="1:8" x14ac:dyDescent="0.2">
      <c r="A52" t="s">
        <v>1</v>
      </c>
      <c r="B52">
        <v>1.6657227920553959</v>
      </c>
      <c r="E52" t="s">
        <v>1</v>
      </c>
      <c r="F52">
        <v>48.899937285515541</v>
      </c>
      <c r="G52" t="s">
        <v>1</v>
      </c>
      <c r="H52">
        <v>64.505527973019881</v>
      </c>
    </row>
    <row r="53" spans="1:8" x14ac:dyDescent="0.2">
      <c r="A53" t="s">
        <v>1</v>
      </c>
      <c r="B53">
        <v>1.7755178453160643</v>
      </c>
      <c r="E53" t="s">
        <v>1</v>
      </c>
      <c r="F53">
        <v>53.048116547099312</v>
      </c>
      <c r="G53" t="s">
        <v>1</v>
      </c>
      <c r="H53">
        <v>65.650235411337931</v>
      </c>
    </row>
    <row r="54" spans="1:8" x14ac:dyDescent="0.2">
      <c r="A54" t="s">
        <v>1</v>
      </c>
      <c r="B54">
        <v>2.0852888446112101</v>
      </c>
      <c r="E54" t="s">
        <v>1</v>
      </c>
      <c r="F54">
        <v>35.454597342844195</v>
      </c>
      <c r="G54" t="s">
        <v>1</v>
      </c>
      <c r="H54">
        <v>37.359211188434962</v>
      </c>
    </row>
    <row r="55" spans="1:8" x14ac:dyDescent="0.2">
      <c r="A55" t="s">
        <v>1</v>
      </c>
      <c r="B55">
        <v>2.1855302880940148</v>
      </c>
      <c r="E55" t="s">
        <v>1</v>
      </c>
      <c r="F55">
        <v>26.224662789819238</v>
      </c>
      <c r="G55" t="s">
        <v>1</v>
      </c>
      <c r="H55">
        <v>26.36601187453283</v>
      </c>
    </row>
    <row r="56" spans="1:8" x14ac:dyDescent="0.2">
      <c r="A56" t="s">
        <v>1</v>
      </c>
      <c r="B56">
        <v>2.26784754564529</v>
      </c>
      <c r="E56" t="s">
        <v>1</v>
      </c>
      <c r="F56">
        <v>47.946916335570947</v>
      </c>
      <c r="G56" t="s">
        <v>1</v>
      </c>
      <c r="H56">
        <v>46.455611957396385</v>
      </c>
    </row>
    <row r="57" spans="1:8" x14ac:dyDescent="0.2">
      <c r="A57" t="s">
        <v>1</v>
      </c>
      <c r="B57">
        <v>1.6444473234197057</v>
      </c>
      <c r="E57" t="s">
        <v>1</v>
      </c>
      <c r="F57">
        <v>48.113196346465728</v>
      </c>
      <c r="G57" t="s">
        <v>1</v>
      </c>
      <c r="H57">
        <v>64.288842097777447</v>
      </c>
    </row>
    <row r="58" spans="1:8" x14ac:dyDescent="0.2">
      <c r="A58" t="s">
        <v>1</v>
      </c>
      <c r="B58">
        <v>5.6414845403420708</v>
      </c>
      <c r="E58" t="s">
        <v>1</v>
      </c>
      <c r="F58">
        <v>42.268146591303754</v>
      </c>
      <c r="G58" t="s">
        <v>1</v>
      </c>
      <c r="H58">
        <v>16.463082817948308</v>
      </c>
    </row>
    <row r="59" spans="1:8" x14ac:dyDescent="0.2">
      <c r="A59" t="s">
        <v>1</v>
      </c>
      <c r="B59">
        <v>1.5158998214911641</v>
      </c>
      <c r="E59" t="s">
        <v>1</v>
      </c>
      <c r="F59">
        <v>40.202455829206244</v>
      </c>
      <c r="G59" t="s">
        <v>1</v>
      </c>
      <c r="H59">
        <v>58.273813802811013</v>
      </c>
    </row>
    <row r="60" spans="1:8" x14ac:dyDescent="0.2">
      <c r="A60" t="s">
        <v>1</v>
      </c>
      <c r="B60">
        <v>1.3393996155612939</v>
      </c>
      <c r="E60" t="s">
        <v>1</v>
      </c>
      <c r="F60">
        <v>52.824785791471129</v>
      </c>
      <c r="G60" t="s">
        <v>1</v>
      </c>
      <c r="H60">
        <v>86.660049950026789</v>
      </c>
    </row>
    <row r="61" spans="1:8" x14ac:dyDescent="0.2">
      <c r="A61" t="s">
        <v>1</v>
      </c>
      <c r="B61">
        <v>1.5570659059923126</v>
      </c>
      <c r="E61" t="s">
        <v>1</v>
      </c>
      <c r="F61">
        <v>43.771755158642314</v>
      </c>
      <c r="G61" t="s">
        <v>1</v>
      </c>
      <c r="H61">
        <v>61.770103107924371</v>
      </c>
    </row>
    <row r="62" spans="1:8" x14ac:dyDescent="0.2">
      <c r="A62" t="s">
        <v>1</v>
      </c>
      <c r="B62">
        <v>2.1169015302529637</v>
      </c>
      <c r="E62" t="s">
        <v>1</v>
      </c>
      <c r="F62">
        <v>25.618361210981433</v>
      </c>
      <c r="G62" t="s">
        <v>1</v>
      </c>
      <c r="H62">
        <v>26.591451758647533</v>
      </c>
    </row>
    <row r="63" spans="1:8" x14ac:dyDescent="0.2">
      <c r="A63" t="s">
        <v>1</v>
      </c>
      <c r="B63">
        <v>1.9264747210314344</v>
      </c>
      <c r="E63" t="s">
        <v>1</v>
      </c>
      <c r="F63">
        <v>41.296991120680843</v>
      </c>
      <c r="G63" t="s">
        <v>1</v>
      </c>
      <c r="H63">
        <v>47.10277090468913</v>
      </c>
    </row>
    <row r="64" spans="1:8" x14ac:dyDescent="0.2">
      <c r="A64" t="s">
        <v>1</v>
      </c>
      <c r="B64">
        <v>1.9396312272501004</v>
      </c>
      <c r="E64" t="s">
        <v>1</v>
      </c>
      <c r="F64">
        <v>36.872405530096572</v>
      </c>
      <c r="G64" t="s">
        <v>1</v>
      </c>
      <c r="H64">
        <v>41.770883818649395</v>
      </c>
    </row>
    <row r="65" spans="1:8" x14ac:dyDescent="0.2">
      <c r="A65" t="s">
        <v>0</v>
      </c>
      <c r="B65">
        <v>3.19215992664863</v>
      </c>
      <c r="E65" t="s">
        <v>0</v>
      </c>
      <c r="F65">
        <v>100</v>
      </c>
      <c r="G65" t="s">
        <v>0</v>
      </c>
      <c r="H65">
        <v>68.834588267850251</v>
      </c>
    </row>
    <row r="66" spans="1:8" x14ac:dyDescent="0.2">
      <c r="A66" t="s">
        <v>0</v>
      </c>
      <c r="B66">
        <v>3.9371924889916494</v>
      </c>
      <c r="E66" t="s">
        <v>0</v>
      </c>
      <c r="F66">
        <v>81.199611734811398</v>
      </c>
      <c r="G66" t="s">
        <v>0</v>
      </c>
      <c r="H66">
        <v>45.316740524993179</v>
      </c>
    </row>
    <row r="67" spans="1:8" x14ac:dyDescent="0.2">
      <c r="A67" t="s">
        <v>0</v>
      </c>
      <c r="B67">
        <v>6.1028991431669048</v>
      </c>
      <c r="E67" t="s">
        <v>0</v>
      </c>
      <c r="F67">
        <v>66.436845476382516</v>
      </c>
      <c r="G67" t="s">
        <v>0</v>
      </c>
      <c r="H67">
        <v>23.920164985046686</v>
      </c>
    </row>
    <row r="68" spans="1:8" x14ac:dyDescent="0.2">
      <c r="A68" t="s">
        <v>0</v>
      </c>
      <c r="B68">
        <v>4.9117904123973295</v>
      </c>
      <c r="E68" t="s">
        <v>0</v>
      </c>
      <c r="F68">
        <v>56.441848739628831</v>
      </c>
      <c r="G68" t="s">
        <v>0</v>
      </c>
      <c r="H68">
        <v>25.249498915121286</v>
      </c>
    </row>
    <row r="69" spans="1:8" x14ac:dyDescent="0.2">
      <c r="A69" t="s">
        <v>0</v>
      </c>
      <c r="B69">
        <v>3.0118649160817679</v>
      </c>
      <c r="E69" t="s">
        <v>0</v>
      </c>
      <c r="F69">
        <v>39.403332055474046</v>
      </c>
      <c r="G69" t="s">
        <v>0</v>
      </c>
      <c r="H69">
        <v>28.746754446379473</v>
      </c>
    </row>
    <row r="70" spans="1:8" x14ac:dyDescent="0.2">
      <c r="A70" t="s">
        <v>0</v>
      </c>
      <c r="B70">
        <v>4.3573059742482432</v>
      </c>
      <c r="E70" t="s">
        <v>0</v>
      </c>
      <c r="F70">
        <v>83.651377823416041</v>
      </c>
      <c r="G70" t="s">
        <v>0</v>
      </c>
      <c r="H70">
        <v>42.18386819747807</v>
      </c>
    </row>
    <row r="71" spans="1:8" x14ac:dyDescent="0.2">
      <c r="A71" t="s">
        <v>0</v>
      </c>
      <c r="B71">
        <v>2.8073309456645434</v>
      </c>
      <c r="E71" t="s">
        <v>0</v>
      </c>
      <c r="F71">
        <v>84.915288834456021</v>
      </c>
      <c r="G71" t="s">
        <v>0</v>
      </c>
      <c r="H71">
        <v>66.463565931020725</v>
      </c>
    </row>
    <row r="72" spans="1:8" x14ac:dyDescent="0.2">
      <c r="A72" t="s">
        <v>0</v>
      </c>
      <c r="B72">
        <v>4.4372901418158115</v>
      </c>
      <c r="E72" t="s">
        <v>0</v>
      </c>
      <c r="F72">
        <v>78.136232112718261</v>
      </c>
      <c r="G72" t="s">
        <v>0</v>
      </c>
      <c r="H72">
        <v>38.692429347611835</v>
      </c>
    </row>
    <row r="73" spans="1:8" x14ac:dyDescent="0.2">
      <c r="A73" t="s">
        <v>0</v>
      </c>
      <c r="B73">
        <v>4.8224722851894635</v>
      </c>
      <c r="E73" t="s">
        <v>0</v>
      </c>
      <c r="F73">
        <v>48.533315673722512</v>
      </c>
      <c r="G73" t="s">
        <v>0</v>
      </c>
      <c r="H73">
        <v>22.113708584648755</v>
      </c>
    </row>
    <row r="75" spans="1:8" x14ac:dyDescent="0.2">
      <c r="A75" t="s">
        <v>15</v>
      </c>
      <c r="B75">
        <f>_xlfn.T.TEST(B65:B73,B42:B64,2,2)</f>
        <v>6.6061646198054523E-4</v>
      </c>
      <c r="F75">
        <f>_xlfn.T.TEST(F42:F64,F65:F73,2,2)</f>
        <v>2.7535784570870798E-4</v>
      </c>
      <c r="H75">
        <f>_xlfn.T.TEST(H42:H64,H65:H73,2,2)</f>
        <v>0.24830303922207181</v>
      </c>
    </row>
    <row r="76" spans="1:8" x14ac:dyDescent="0.2">
      <c r="B76" t="s">
        <v>37</v>
      </c>
      <c r="F76" t="s">
        <v>37</v>
      </c>
      <c r="H76" t="s">
        <v>38</v>
      </c>
    </row>
    <row r="80" spans="1:8" x14ac:dyDescent="0.2">
      <c r="B80" t="s">
        <v>35</v>
      </c>
      <c r="C80" t="s">
        <v>36</v>
      </c>
      <c r="D80" t="s">
        <v>37</v>
      </c>
    </row>
    <row r="81" spans="1:4" x14ac:dyDescent="0.2">
      <c r="B81">
        <v>0.05</v>
      </c>
      <c r="C81">
        <v>0.01</v>
      </c>
      <c r="D81">
        <v>1E-3</v>
      </c>
    </row>
    <row r="84" spans="1:4" x14ac:dyDescent="0.2">
      <c r="A84">
        <f>AVERAGE(B42:B64)</f>
        <v>2.4473208675648941</v>
      </c>
    </row>
    <row r="85" spans="1:4" x14ac:dyDescent="0.2">
      <c r="A85">
        <f>AVERAGE(B65:B73)</f>
        <v>4.1755895815782607</v>
      </c>
    </row>
  </sheetData>
  <mergeCells count="2">
    <mergeCell ref="A1:F1"/>
    <mergeCell ref="H1:M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5B840-C68F-544D-B548-84C53B716E24}">
  <dimension ref="A1:V82"/>
  <sheetViews>
    <sheetView topLeftCell="A38" zoomScale="80" zoomScaleNormal="80" workbookViewId="0">
      <selection activeCell="I24" sqref="I24"/>
    </sheetView>
  </sheetViews>
  <sheetFormatPr baseColWidth="10" defaultRowHeight="16" x14ac:dyDescent="0.2"/>
  <cols>
    <col min="3" max="3" width="13.33203125" bestFit="1" customWidth="1"/>
    <col min="14" max="14" width="12.33203125" bestFit="1" customWidth="1"/>
    <col min="21" max="21" width="13.33203125" bestFit="1" customWidth="1"/>
  </cols>
  <sheetData>
    <row r="1" spans="1:22" ht="21" x14ac:dyDescent="0.25">
      <c r="A1" s="6" t="s">
        <v>33</v>
      </c>
      <c r="B1" s="6"/>
      <c r="C1" s="6"/>
      <c r="D1" s="6"/>
      <c r="E1" s="6"/>
      <c r="F1" s="6"/>
      <c r="H1" s="6" t="s">
        <v>34</v>
      </c>
      <c r="I1" s="6"/>
      <c r="J1" s="6"/>
      <c r="K1" s="6"/>
      <c r="L1" s="6"/>
      <c r="N1" s="3" t="s">
        <v>21</v>
      </c>
      <c r="O1" s="3" t="s">
        <v>17</v>
      </c>
      <c r="P1" s="3" t="s">
        <v>7</v>
      </c>
      <c r="Q1" s="3" t="s">
        <v>8</v>
      </c>
      <c r="S1" t="s">
        <v>21</v>
      </c>
      <c r="T1" t="s">
        <v>17</v>
      </c>
      <c r="U1" t="s">
        <v>7</v>
      </c>
      <c r="V1" t="s">
        <v>8</v>
      </c>
    </row>
    <row r="2" spans="1:22" x14ac:dyDescent="0.2">
      <c r="A2" s="1"/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/>
      <c r="H2" s="1"/>
      <c r="I2" s="1" t="s">
        <v>2</v>
      </c>
      <c r="J2" s="1" t="s">
        <v>3</v>
      </c>
      <c r="K2" s="1" t="s">
        <v>4</v>
      </c>
      <c r="L2" s="1" t="s">
        <v>5</v>
      </c>
      <c r="P2" s="1" t="s">
        <v>4</v>
      </c>
      <c r="Q2" s="1" t="s">
        <v>4</v>
      </c>
      <c r="U2" t="s">
        <v>4</v>
      </c>
      <c r="V2" t="s">
        <v>4</v>
      </c>
    </row>
    <row r="3" spans="1:22" x14ac:dyDescent="0.2">
      <c r="A3" t="s">
        <v>0</v>
      </c>
      <c r="B3">
        <v>110.443</v>
      </c>
      <c r="C3">
        <v>18.303000000000001</v>
      </c>
      <c r="D3">
        <v>2021.4269999999999</v>
      </c>
      <c r="E3">
        <v>44604</v>
      </c>
      <c r="F3" t="s">
        <v>9</v>
      </c>
      <c r="H3" t="s">
        <v>0</v>
      </c>
      <c r="I3">
        <v>110.443</v>
      </c>
      <c r="J3">
        <v>18.151</v>
      </c>
      <c r="K3">
        <v>2004.704</v>
      </c>
      <c r="L3">
        <v>44235</v>
      </c>
      <c r="N3" t="s">
        <v>0</v>
      </c>
      <c r="O3">
        <f>D3/K3</f>
        <v>1.0083418798984787</v>
      </c>
      <c r="P3">
        <v>2021.4269999999999</v>
      </c>
      <c r="Q3">
        <v>2004.704</v>
      </c>
      <c r="S3" t="s">
        <v>1</v>
      </c>
      <c r="T3">
        <v>0.37839539793592147</v>
      </c>
      <c r="U3">
        <v>1347.799</v>
      </c>
      <c r="V3">
        <v>3561.88</v>
      </c>
    </row>
    <row r="4" spans="1:22" x14ac:dyDescent="0.2">
      <c r="A4" t="s">
        <v>1</v>
      </c>
      <c r="B4">
        <v>90.548000000000002</v>
      </c>
      <c r="C4">
        <v>14.885</v>
      </c>
      <c r="D4">
        <v>1347.799</v>
      </c>
      <c r="E4">
        <v>29740</v>
      </c>
      <c r="F4" t="s">
        <v>9</v>
      </c>
      <c r="H4" t="s">
        <v>1</v>
      </c>
      <c r="I4">
        <v>90.548000000000002</v>
      </c>
      <c r="J4">
        <v>39.337000000000003</v>
      </c>
      <c r="K4">
        <v>3561.88</v>
      </c>
      <c r="L4">
        <v>78595</v>
      </c>
      <c r="N4" t="s">
        <v>1</v>
      </c>
      <c r="O4">
        <f>D4/K4</f>
        <v>0.37839539793592147</v>
      </c>
      <c r="P4">
        <v>1347.799</v>
      </c>
      <c r="Q4">
        <v>3561.88</v>
      </c>
      <c r="S4" t="s">
        <v>1</v>
      </c>
      <c r="T4">
        <v>0.32868200014204763</v>
      </c>
      <c r="U4">
        <v>1656.742</v>
      </c>
      <c r="V4">
        <v>5040.5619999999999</v>
      </c>
    </row>
    <row r="5" spans="1:22" x14ac:dyDescent="0.2">
      <c r="A5" t="s">
        <v>1</v>
      </c>
      <c r="B5">
        <v>105.685</v>
      </c>
      <c r="C5">
        <v>15.676</v>
      </c>
      <c r="D5">
        <v>1656.742</v>
      </c>
      <c r="E5">
        <v>36557</v>
      </c>
      <c r="F5" t="s">
        <v>9</v>
      </c>
      <c r="H5" t="s">
        <v>1</v>
      </c>
      <c r="I5">
        <v>105.685</v>
      </c>
      <c r="J5">
        <v>47.694000000000003</v>
      </c>
      <c r="K5">
        <v>5040.5619999999999</v>
      </c>
      <c r="L5">
        <v>111223</v>
      </c>
      <c r="N5" t="s">
        <v>1</v>
      </c>
      <c r="O5">
        <f t="shared" ref="O5:O41" si="0">D5/K5</f>
        <v>0.32868200014204763</v>
      </c>
      <c r="P5">
        <v>1656.742</v>
      </c>
      <c r="Q5">
        <v>5040.5619999999999</v>
      </c>
      <c r="S5" t="s">
        <v>1</v>
      </c>
      <c r="T5">
        <v>0.33616996663776028</v>
      </c>
      <c r="U5">
        <v>2452.6869999999999</v>
      </c>
      <c r="V5">
        <v>7295.973</v>
      </c>
    </row>
    <row r="6" spans="1:22" x14ac:dyDescent="0.2">
      <c r="A6" t="s">
        <v>1</v>
      </c>
      <c r="B6">
        <v>88.055999999999997</v>
      </c>
      <c r="C6">
        <v>27.853999999999999</v>
      </c>
      <c r="D6">
        <v>2452.6869999999999</v>
      </c>
      <c r="E6">
        <v>54120</v>
      </c>
      <c r="F6" t="s">
        <v>9</v>
      </c>
      <c r="H6" t="s">
        <v>1</v>
      </c>
      <c r="I6">
        <v>88.055999999999997</v>
      </c>
      <c r="J6">
        <v>82.855999999999995</v>
      </c>
      <c r="K6">
        <v>7295.973</v>
      </c>
      <c r="L6">
        <v>160990</v>
      </c>
      <c r="N6" t="s">
        <v>1</v>
      </c>
      <c r="O6">
        <f t="shared" si="0"/>
        <v>0.33616996663776028</v>
      </c>
      <c r="P6">
        <v>2452.6869999999999</v>
      </c>
      <c r="Q6">
        <v>7295.973</v>
      </c>
      <c r="S6" t="s">
        <v>1</v>
      </c>
      <c r="T6">
        <v>0.26653098649957879</v>
      </c>
      <c r="U6">
        <v>1489.1510000000001</v>
      </c>
      <c r="V6">
        <v>5587.1589999999997</v>
      </c>
    </row>
    <row r="7" spans="1:22" x14ac:dyDescent="0.2">
      <c r="A7" t="s">
        <v>1</v>
      </c>
      <c r="B7">
        <v>66.756</v>
      </c>
      <c r="C7">
        <v>22.308</v>
      </c>
      <c r="D7">
        <v>1489.1510000000001</v>
      </c>
      <c r="E7">
        <v>32859</v>
      </c>
      <c r="F7" t="s">
        <v>9</v>
      </c>
      <c r="H7" t="s">
        <v>1</v>
      </c>
      <c r="I7">
        <v>66.756</v>
      </c>
      <c r="J7">
        <v>83.695999999999998</v>
      </c>
      <c r="K7">
        <v>5587.1589999999997</v>
      </c>
      <c r="L7">
        <v>123284</v>
      </c>
      <c r="N7" t="s">
        <v>1</v>
      </c>
      <c r="O7">
        <f t="shared" si="0"/>
        <v>0.26653098649957879</v>
      </c>
      <c r="P7">
        <v>1489.1510000000001</v>
      </c>
      <c r="Q7">
        <v>5587.1589999999997</v>
      </c>
      <c r="S7" t="s">
        <v>1</v>
      </c>
      <c r="T7">
        <v>0.3484266170676949</v>
      </c>
      <c r="U7">
        <v>2262.5720000000001</v>
      </c>
      <c r="V7">
        <v>6493.683</v>
      </c>
    </row>
    <row r="8" spans="1:22" x14ac:dyDescent="0.2">
      <c r="A8" t="s">
        <v>1</v>
      </c>
      <c r="B8">
        <v>117.28700000000001</v>
      </c>
      <c r="C8">
        <v>19.291</v>
      </c>
      <c r="D8">
        <v>2262.5720000000001</v>
      </c>
      <c r="E8">
        <v>49925</v>
      </c>
      <c r="F8" t="s">
        <v>9</v>
      </c>
      <c r="H8" t="s">
        <v>1</v>
      </c>
      <c r="I8">
        <v>117.28700000000001</v>
      </c>
      <c r="J8">
        <v>55.366</v>
      </c>
      <c r="K8">
        <v>6493.683</v>
      </c>
      <c r="L8">
        <v>143287</v>
      </c>
      <c r="N8" t="s">
        <v>1</v>
      </c>
      <c r="O8">
        <f t="shared" si="0"/>
        <v>0.3484266170676949</v>
      </c>
      <c r="P8">
        <v>2262.5720000000001</v>
      </c>
      <c r="Q8">
        <v>6493.683</v>
      </c>
      <c r="S8" t="s">
        <v>1</v>
      </c>
      <c r="T8">
        <v>0.10893526626204425</v>
      </c>
      <c r="U8">
        <v>1316.4839999999999</v>
      </c>
      <c r="V8">
        <v>12085.012000000001</v>
      </c>
    </row>
    <row r="9" spans="1:22" x14ac:dyDescent="0.2">
      <c r="S9" t="s">
        <v>1</v>
      </c>
      <c r="T9">
        <v>0.16538116196932975</v>
      </c>
      <c r="U9">
        <v>1164.075</v>
      </c>
      <c r="V9">
        <v>7038.74</v>
      </c>
    </row>
    <row r="10" spans="1:22" x14ac:dyDescent="0.2">
      <c r="A10" t="s">
        <v>0</v>
      </c>
      <c r="B10">
        <v>80.894999999999996</v>
      </c>
      <c r="C10">
        <v>32.728000000000002</v>
      </c>
      <c r="D10">
        <v>2647.56</v>
      </c>
      <c r="E10">
        <v>58420</v>
      </c>
      <c r="F10" t="s">
        <v>10</v>
      </c>
      <c r="H10" t="s">
        <v>0</v>
      </c>
      <c r="I10">
        <v>80.894999999999996</v>
      </c>
      <c r="J10">
        <v>133.149</v>
      </c>
      <c r="K10">
        <v>10771.111000000001</v>
      </c>
      <c r="L10">
        <v>237671</v>
      </c>
      <c r="N10" t="s">
        <v>0</v>
      </c>
      <c r="O10">
        <f t="shared" si="0"/>
        <v>0.24580194187953311</v>
      </c>
      <c r="P10">
        <v>2647.56</v>
      </c>
      <c r="Q10">
        <v>10771.111000000001</v>
      </c>
      <c r="S10" t="s">
        <v>1</v>
      </c>
      <c r="T10">
        <v>0.25088664700869467</v>
      </c>
      <c r="U10">
        <v>2067.88</v>
      </c>
      <c r="V10">
        <v>8242.2880000000005</v>
      </c>
    </row>
    <row r="11" spans="1:22" x14ac:dyDescent="0.2">
      <c r="A11" t="s">
        <v>1</v>
      </c>
      <c r="B11">
        <v>88.917000000000002</v>
      </c>
      <c r="C11">
        <v>14.805999999999999</v>
      </c>
      <c r="D11">
        <v>1316.4839999999999</v>
      </c>
      <c r="E11">
        <v>29049</v>
      </c>
      <c r="F11" t="s">
        <v>10</v>
      </c>
      <c r="H11" t="s">
        <v>1</v>
      </c>
      <c r="I11">
        <v>88.917000000000002</v>
      </c>
      <c r="J11">
        <v>135.91399999999999</v>
      </c>
      <c r="K11">
        <v>12085.012000000001</v>
      </c>
      <c r="L11">
        <v>266663</v>
      </c>
      <c r="N11" t="s">
        <v>1</v>
      </c>
      <c r="O11">
        <f t="shared" si="0"/>
        <v>0.10893526626204425</v>
      </c>
      <c r="P11">
        <v>1316.4839999999999</v>
      </c>
      <c r="Q11">
        <v>12085.012000000001</v>
      </c>
      <c r="S11" t="s">
        <v>1</v>
      </c>
      <c r="T11">
        <v>0.14337332626266819</v>
      </c>
      <c r="U11">
        <v>2066.1120000000001</v>
      </c>
      <c r="V11">
        <v>14410.714</v>
      </c>
    </row>
    <row r="12" spans="1:22" x14ac:dyDescent="0.2">
      <c r="A12" t="s">
        <v>1</v>
      </c>
      <c r="B12">
        <v>71.605000000000004</v>
      </c>
      <c r="C12">
        <v>16.257000000000001</v>
      </c>
      <c r="D12">
        <v>1164.075</v>
      </c>
      <c r="E12">
        <v>25686</v>
      </c>
      <c r="F12" t="s">
        <v>10</v>
      </c>
      <c r="H12" t="s">
        <v>1</v>
      </c>
      <c r="I12">
        <v>71.605000000000004</v>
      </c>
      <c r="J12">
        <v>98.3</v>
      </c>
      <c r="K12">
        <v>7038.74</v>
      </c>
      <c r="L12">
        <v>155314</v>
      </c>
      <c r="N12" t="s">
        <v>1</v>
      </c>
      <c r="O12">
        <f t="shared" si="0"/>
        <v>0.16538116196932975</v>
      </c>
      <c r="P12">
        <v>1164.075</v>
      </c>
      <c r="Q12">
        <v>7038.74</v>
      </c>
      <c r="S12" t="s">
        <v>1</v>
      </c>
      <c r="T12">
        <v>0.26954574200279657</v>
      </c>
      <c r="U12">
        <v>2089.7689999999998</v>
      </c>
      <c r="V12">
        <v>7752.9290000000001</v>
      </c>
    </row>
    <row r="13" spans="1:22" x14ac:dyDescent="0.2">
      <c r="A13" t="s">
        <v>1</v>
      </c>
      <c r="B13">
        <v>100.926</v>
      </c>
      <c r="C13">
        <v>20.489000000000001</v>
      </c>
      <c r="D13">
        <v>2067.88</v>
      </c>
      <c r="E13">
        <v>45629</v>
      </c>
      <c r="F13" t="s">
        <v>10</v>
      </c>
      <c r="H13" t="s">
        <v>1</v>
      </c>
      <c r="I13">
        <v>100.926</v>
      </c>
      <c r="J13">
        <v>81.665999999999997</v>
      </c>
      <c r="K13">
        <v>8242.2880000000005</v>
      </c>
      <c r="L13">
        <v>181871</v>
      </c>
      <c r="N13" t="s">
        <v>1</v>
      </c>
      <c r="O13">
        <f t="shared" si="0"/>
        <v>0.25088664700869467</v>
      </c>
      <c r="P13">
        <v>2067.88</v>
      </c>
      <c r="Q13">
        <v>8242.2880000000005</v>
      </c>
      <c r="S13" t="s">
        <v>1</v>
      </c>
      <c r="T13">
        <v>0.23726254353508222</v>
      </c>
      <c r="U13">
        <v>1769.1790000000001</v>
      </c>
      <c r="V13">
        <v>7456.63</v>
      </c>
    </row>
    <row r="14" spans="1:22" x14ac:dyDescent="0.2">
      <c r="S14" t="s">
        <v>1</v>
      </c>
      <c r="T14">
        <v>0.26217205110369485</v>
      </c>
      <c r="U14">
        <v>2274.627</v>
      </c>
      <c r="V14">
        <v>8676.0849999999991</v>
      </c>
    </row>
    <row r="15" spans="1:22" x14ac:dyDescent="0.2">
      <c r="A15" t="s">
        <v>0</v>
      </c>
      <c r="B15">
        <v>102.377</v>
      </c>
      <c r="C15">
        <v>42.036000000000001</v>
      </c>
      <c r="D15">
        <v>4303.5320000000002</v>
      </c>
      <c r="E15">
        <v>94960</v>
      </c>
      <c r="F15" t="s">
        <v>11</v>
      </c>
      <c r="H15" s="2" t="s">
        <v>0</v>
      </c>
      <c r="I15">
        <v>102.377</v>
      </c>
      <c r="J15">
        <v>81.838999999999999</v>
      </c>
      <c r="K15">
        <v>8378.3819999999996</v>
      </c>
      <c r="L15">
        <v>184874</v>
      </c>
      <c r="N15" s="2" t="s">
        <v>0</v>
      </c>
      <c r="O15">
        <f t="shared" si="0"/>
        <v>0.51364714571381442</v>
      </c>
      <c r="P15">
        <v>4303.5320000000002</v>
      </c>
      <c r="Q15">
        <v>8378.3819999999996</v>
      </c>
      <c r="S15" t="s">
        <v>1</v>
      </c>
      <c r="T15">
        <v>0.34347019476573409</v>
      </c>
      <c r="U15">
        <v>1903.597</v>
      </c>
      <c r="V15">
        <v>5542.2479999999996</v>
      </c>
    </row>
    <row r="16" spans="1:22" x14ac:dyDescent="0.2">
      <c r="A16" t="s">
        <v>1</v>
      </c>
      <c r="B16">
        <v>103.283</v>
      </c>
      <c r="C16">
        <v>20.004000000000001</v>
      </c>
      <c r="D16">
        <v>2066.1120000000001</v>
      </c>
      <c r="E16">
        <v>45590</v>
      </c>
      <c r="F16" t="s">
        <v>11</v>
      </c>
      <c r="H16" s="2" t="s">
        <v>1</v>
      </c>
      <c r="I16">
        <v>103.283</v>
      </c>
      <c r="J16">
        <v>139.52699999999999</v>
      </c>
      <c r="K16">
        <v>14410.714</v>
      </c>
      <c r="L16">
        <v>317981</v>
      </c>
      <c r="N16" s="2" t="s">
        <v>1</v>
      </c>
      <c r="O16">
        <f t="shared" si="0"/>
        <v>0.14337332626266819</v>
      </c>
      <c r="P16">
        <v>2066.1120000000001</v>
      </c>
      <c r="Q16">
        <v>14410.714</v>
      </c>
      <c r="S16" t="s">
        <v>1</v>
      </c>
      <c r="T16">
        <v>0.51340432725911056</v>
      </c>
      <c r="U16">
        <v>1582.192</v>
      </c>
      <c r="V16">
        <v>3081.7660000000001</v>
      </c>
    </row>
    <row r="17" spans="1:22" x14ac:dyDescent="0.2">
      <c r="A17" t="s">
        <v>1</v>
      </c>
      <c r="B17">
        <v>86.876999999999995</v>
      </c>
      <c r="C17">
        <v>24.053999999999998</v>
      </c>
      <c r="D17">
        <v>2089.7689999999998</v>
      </c>
      <c r="E17">
        <v>46112</v>
      </c>
      <c r="F17" t="s">
        <v>11</v>
      </c>
      <c r="H17" s="2" t="s">
        <v>1</v>
      </c>
      <c r="I17">
        <v>86.876999999999995</v>
      </c>
      <c r="J17">
        <v>89.24</v>
      </c>
      <c r="K17">
        <v>7752.9290000000001</v>
      </c>
      <c r="L17">
        <v>171073</v>
      </c>
      <c r="N17" s="2" t="s">
        <v>1</v>
      </c>
      <c r="O17">
        <f t="shared" si="0"/>
        <v>0.26954574200279657</v>
      </c>
      <c r="P17">
        <v>2089.7689999999998</v>
      </c>
      <c r="Q17">
        <v>7752.9290000000001</v>
      </c>
      <c r="S17" t="s">
        <v>1</v>
      </c>
      <c r="T17">
        <v>0.20265594726891306</v>
      </c>
      <c r="U17">
        <v>2570.6990000000001</v>
      </c>
      <c r="V17">
        <v>12685.040999999999</v>
      </c>
    </row>
    <row r="18" spans="1:22" x14ac:dyDescent="0.2">
      <c r="A18" t="s">
        <v>1</v>
      </c>
      <c r="B18">
        <v>88.734999999999999</v>
      </c>
      <c r="C18">
        <v>19.937999999999999</v>
      </c>
      <c r="D18">
        <v>1769.1790000000001</v>
      </c>
      <c r="E18">
        <v>39038</v>
      </c>
      <c r="F18" t="s">
        <v>11</v>
      </c>
      <c r="H18" s="2" t="s">
        <v>1</v>
      </c>
      <c r="I18">
        <v>88.734999999999999</v>
      </c>
      <c r="J18">
        <v>84.031999999999996</v>
      </c>
      <c r="K18">
        <v>7456.63</v>
      </c>
      <c r="L18">
        <v>164535</v>
      </c>
      <c r="N18" s="2" t="s">
        <v>1</v>
      </c>
      <c r="O18">
        <f t="shared" si="0"/>
        <v>0.23726254353508222</v>
      </c>
      <c r="P18">
        <v>1769.1790000000001</v>
      </c>
      <c r="Q18">
        <v>7456.63</v>
      </c>
      <c r="S18" t="s">
        <v>1</v>
      </c>
      <c r="T18">
        <v>0.25649701021837912</v>
      </c>
      <c r="U18">
        <v>2915.4430000000002</v>
      </c>
      <c r="V18">
        <v>11366.382</v>
      </c>
    </row>
    <row r="19" spans="1:22" x14ac:dyDescent="0.2">
      <c r="S19" t="s">
        <v>1</v>
      </c>
      <c r="T19">
        <v>0.38948013180613306</v>
      </c>
      <c r="U19">
        <v>2050.0239999999999</v>
      </c>
      <c r="V19">
        <v>5263.4880000000003</v>
      </c>
    </row>
    <row r="20" spans="1:22" x14ac:dyDescent="0.2">
      <c r="A20" t="s">
        <v>0</v>
      </c>
      <c r="B20">
        <v>112.619</v>
      </c>
      <c r="C20">
        <v>37.933999999999997</v>
      </c>
      <c r="D20">
        <v>4272.0349999999999</v>
      </c>
      <c r="E20">
        <v>94265</v>
      </c>
      <c r="F20" t="s">
        <v>12</v>
      </c>
      <c r="H20" t="s">
        <v>0</v>
      </c>
      <c r="I20">
        <v>112.619</v>
      </c>
      <c r="J20">
        <v>53.125999999999998</v>
      </c>
      <c r="K20">
        <v>5983.0240000000003</v>
      </c>
      <c r="L20">
        <v>132019</v>
      </c>
      <c r="N20" t="s">
        <v>0</v>
      </c>
      <c r="O20">
        <f t="shared" si="0"/>
        <v>0.71402605104041028</v>
      </c>
      <c r="P20">
        <v>4272.0349999999999</v>
      </c>
      <c r="Q20">
        <v>5983.0240000000003</v>
      </c>
      <c r="S20" t="s">
        <v>1</v>
      </c>
      <c r="T20">
        <v>0.6457130489402898</v>
      </c>
      <c r="U20">
        <v>1372.3630000000001</v>
      </c>
      <c r="V20">
        <v>2125.3449999999998</v>
      </c>
    </row>
    <row r="21" spans="1:22" x14ac:dyDescent="0.2">
      <c r="A21" t="s">
        <v>1</v>
      </c>
      <c r="B21">
        <v>105.18600000000001</v>
      </c>
      <c r="C21">
        <v>21.625</v>
      </c>
      <c r="D21">
        <v>2274.627</v>
      </c>
      <c r="E21">
        <v>50191</v>
      </c>
      <c r="F21" t="s">
        <v>12</v>
      </c>
      <c r="H21" t="s">
        <v>1</v>
      </c>
      <c r="I21">
        <v>105.18600000000001</v>
      </c>
      <c r="J21">
        <v>82.483000000000004</v>
      </c>
      <c r="K21">
        <v>8676.0849999999991</v>
      </c>
      <c r="L21">
        <v>191443</v>
      </c>
      <c r="N21" t="s">
        <v>1</v>
      </c>
      <c r="O21">
        <f t="shared" si="0"/>
        <v>0.26217205110369485</v>
      </c>
      <c r="P21">
        <v>2274.627</v>
      </c>
      <c r="Q21">
        <v>8676.0849999999991</v>
      </c>
      <c r="S21" t="s">
        <v>1</v>
      </c>
      <c r="T21">
        <v>0.13089028515273818</v>
      </c>
      <c r="U21">
        <v>1047.9659999999999</v>
      </c>
      <c r="V21">
        <v>8006.4459999999999</v>
      </c>
    </row>
    <row r="22" spans="1:22" x14ac:dyDescent="0.2">
      <c r="A22" t="s">
        <v>1</v>
      </c>
      <c r="B22">
        <v>124.039</v>
      </c>
      <c r="C22">
        <v>15.347</v>
      </c>
      <c r="D22">
        <v>1903.597</v>
      </c>
      <c r="E22">
        <v>42004</v>
      </c>
      <c r="F22" t="s">
        <v>12</v>
      </c>
      <c r="H22" t="s">
        <v>1</v>
      </c>
      <c r="I22">
        <v>124.039</v>
      </c>
      <c r="J22">
        <v>44.680999999999997</v>
      </c>
      <c r="K22">
        <v>5542.2479999999996</v>
      </c>
      <c r="L22">
        <v>122293</v>
      </c>
      <c r="N22" t="s">
        <v>1</v>
      </c>
      <c r="O22">
        <f t="shared" si="0"/>
        <v>0.34347019476573409</v>
      </c>
      <c r="P22">
        <v>1903.597</v>
      </c>
      <c r="Q22">
        <v>5542.2479999999996</v>
      </c>
      <c r="S22" t="s">
        <v>1</v>
      </c>
      <c r="T22">
        <v>9.8273629337345722E-2</v>
      </c>
      <c r="U22">
        <v>1393.0740000000001</v>
      </c>
      <c r="V22">
        <v>14175.460999999999</v>
      </c>
    </row>
    <row r="23" spans="1:22" x14ac:dyDescent="0.2">
      <c r="A23" t="s">
        <v>1</v>
      </c>
      <c r="B23">
        <v>107.996</v>
      </c>
      <c r="C23">
        <v>14.65</v>
      </c>
      <c r="D23">
        <v>1582.192</v>
      </c>
      <c r="E23">
        <v>34912</v>
      </c>
      <c r="F23" t="s">
        <v>12</v>
      </c>
      <c r="H23" t="s">
        <v>1</v>
      </c>
      <c r="I23">
        <v>107.996</v>
      </c>
      <c r="J23">
        <v>28.536000000000001</v>
      </c>
      <c r="K23">
        <v>3081.7660000000001</v>
      </c>
      <c r="L23">
        <v>68001</v>
      </c>
      <c r="N23" t="s">
        <v>1</v>
      </c>
      <c r="O23">
        <f t="shared" si="0"/>
        <v>0.51340432725911056</v>
      </c>
      <c r="P23">
        <v>1582.192</v>
      </c>
      <c r="Q23">
        <v>3081.7660000000001</v>
      </c>
      <c r="S23" t="s">
        <v>1</v>
      </c>
      <c r="T23">
        <v>0.29645650330800827</v>
      </c>
      <c r="U23">
        <v>1618.9459999999999</v>
      </c>
      <c r="V23">
        <v>5460.99</v>
      </c>
    </row>
    <row r="24" spans="1:22" x14ac:dyDescent="0.2">
      <c r="A24" t="s">
        <v>1</v>
      </c>
      <c r="B24">
        <v>145.83799999999999</v>
      </c>
      <c r="C24">
        <v>17.626999999999999</v>
      </c>
      <c r="D24">
        <v>2570.6990000000001</v>
      </c>
      <c r="E24">
        <v>56724</v>
      </c>
      <c r="F24" t="s">
        <v>12</v>
      </c>
      <c r="H24" t="s">
        <v>1</v>
      </c>
      <c r="I24">
        <v>145.83799999999999</v>
      </c>
      <c r="J24">
        <v>86.98</v>
      </c>
      <c r="K24">
        <v>12685.040999999999</v>
      </c>
      <c r="L24">
        <v>279903</v>
      </c>
      <c r="N24" t="s">
        <v>1</v>
      </c>
      <c r="O24">
        <f t="shared" si="0"/>
        <v>0.20265594726891306</v>
      </c>
      <c r="P24">
        <v>2570.6990000000001</v>
      </c>
      <c r="Q24">
        <v>12685.040999999999</v>
      </c>
      <c r="S24" t="s">
        <v>1</v>
      </c>
      <c r="T24">
        <v>0.31988098488352013</v>
      </c>
      <c r="U24">
        <v>1607.48</v>
      </c>
      <c r="V24">
        <v>5025.2439999999997</v>
      </c>
    </row>
    <row r="25" spans="1:22" x14ac:dyDescent="0.2">
      <c r="A25" t="s">
        <v>1</v>
      </c>
      <c r="B25">
        <v>123.586</v>
      </c>
      <c r="C25">
        <v>23.59</v>
      </c>
      <c r="D25">
        <v>2915.4430000000002</v>
      </c>
      <c r="E25">
        <v>64331</v>
      </c>
      <c r="F25" t="s">
        <v>12</v>
      </c>
      <c r="H25" t="s">
        <v>1</v>
      </c>
      <c r="I25">
        <v>123.586</v>
      </c>
      <c r="J25">
        <v>91.971000000000004</v>
      </c>
      <c r="K25">
        <v>11366.382</v>
      </c>
      <c r="L25">
        <v>250806</v>
      </c>
      <c r="N25" t="s">
        <v>1</v>
      </c>
      <c r="O25">
        <f t="shared" si="0"/>
        <v>0.25649701021837912</v>
      </c>
      <c r="P25">
        <v>2915.4430000000002</v>
      </c>
      <c r="Q25">
        <v>11366.382</v>
      </c>
      <c r="S25" t="s">
        <v>1</v>
      </c>
      <c r="T25">
        <v>0.21446124554903909</v>
      </c>
      <c r="U25">
        <v>1048.4649999999999</v>
      </c>
      <c r="V25">
        <v>4888.8320000000003</v>
      </c>
    </row>
    <row r="26" spans="1:22" x14ac:dyDescent="0.2">
      <c r="A26" t="s">
        <v>1</v>
      </c>
      <c r="B26">
        <v>132.922</v>
      </c>
      <c r="C26">
        <v>15.423</v>
      </c>
      <c r="D26">
        <v>2050.0239999999999</v>
      </c>
      <c r="E26">
        <v>45235</v>
      </c>
      <c r="F26" t="s">
        <v>12</v>
      </c>
      <c r="H26" t="s">
        <v>1</v>
      </c>
      <c r="I26">
        <v>132.922</v>
      </c>
      <c r="J26">
        <v>39.597999999999999</v>
      </c>
      <c r="K26">
        <v>5263.4880000000003</v>
      </c>
      <c r="L26">
        <v>116142</v>
      </c>
      <c r="N26" t="s">
        <v>1</v>
      </c>
      <c r="O26">
        <f t="shared" si="0"/>
        <v>0.38948013180613306</v>
      </c>
      <c r="P26">
        <v>2050.0239999999999</v>
      </c>
      <c r="Q26">
        <v>5263.4880000000003</v>
      </c>
      <c r="S26" t="s">
        <v>1</v>
      </c>
      <c r="T26">
        <v>0.24343947022659493</v>
      </c>
      <c r="U26">
        <v>1164.1199999999999</v>
      </c>
      <c r="V26">
        <v>4781.9690000000001</v>
      </c>
    </row>
    <row r="27" spans="1:22" x14ac:dyDescent="0.2">
      <c r="A27" t="s">
        <v>1</v>
      </c>
      <c r="B27">
        <v>111.35</v>
      </c>
      <c r="C27">
        <v>12.324999999999999</v>
      </c>
      <c r="D27">
        <v>1372.3630000000001</v>
      </c>
      <c r="E27">
        <v>30282</v>
      </c>
      <c r="F27" t="s">
        <v>12</v>
      </c>
      <c r="H27" t="s">
        <v>1</v>
      </c>
      <c r="I27">
        <v>111.35</v>
      </c>
      <c r="J27">
        <v>19.087</v>
      </c>
      <c r="K27">
        <v>2125.3449999999998</v>
      </c>
      <c r="L27">
        <v>46897</v>
      </c>
      <c r="N27" t="s">
        <v>1</v>
      </c>
      <c r="O27">
        <f t="shared" si="0"/>
        <v>0.6457130489402898</v>
      </c>
      <c r="P27">
        <v>1372.3630000000001</v>
      </c>
      <c r="Q27">
        <v>2125.3449999999998</v>
      </c>
      <c r="S27" t="s">
        <v>1</v>
      </c>
      <c r="T27">
        <v>0.10487916567272487</v>
      </c>
      <c r="U27">
        <v>1778.425</v>
      </c>
      <c r="V27">
        <v>16956.895</v>
      </c>
    </row>
    <row r="28" spans="1:22" x14ac:dyDescent="0.2">
      <c r="S28" t="s">
        <v>1</v>
      </c>
      <c r="T28">
        <v>0.15189244722535317</v>
      </c>
      <c r="U28">
        <v>1446.2329999999999</v>
      </c>
      <c r="V28">
        <v>9521.4279999999999</v>
      </c>
    </row>
    <row r="29" spans="1:22" x14ac:dyDescent="0.2">
      <c r="A29" t="s">
        <v>0</v>
      </c>
      <c r="B29">
        <v>117.241</v>
      </c>
      <c r="C29">
        <v>15.744999999999999</v>
      </c>
      <c r="D29">
        <v>1845.9960000000001</v>
      </c>
      <c r="E29">
        <v>40733</v>
      </c>
      <c r="F29" t="s">
        <v>13</v>
      </c>
      <c r="H29" t="s">
        <v>0</v>
      </c>
      <c r="I29">
        <v>117.241</v>
      </c>
      <c r="J29">
        <v>39.063000000000002</v>
      </c>
      <c r="K29">
        <v>4579.7539999999999</v>
      </c>
      <c r="L29">
        <v>101055</v>
      </c>
      <c r="N29" t="s">
        <v>0</v>
      </c>
      <c r="O29">
        <f t="shared" si="0"/>
        <v>0.40307754521312722</v>
      </c>
      <c r="P29">
        <v>1845.9960000000001</v>
      </c>
      <c r="Q29">
        <v>4579.7539999999999</v>
      </c>
      <c r="S29" t="s">
        <v>1</v>
      </c>
      <c r="T29">
        <v>0.28121852775230138</v>
      </c>
      <c r="U29">
        <v>1556.722</v>
      </c>
      <c r="V29">
        <v>5535.6310000000003</v>
      </c>
    </row>
    <row r="30" spans="1:22" x14ac:dyDescent="0.2">
      <c r="A30" t="s">
        <v>0</v>
      </c>
      <c r="B30">
        <v>117.196</v>
      </c>
      <c r="C30">
        <v>24.100999999999999</v>
      </c>
      <c r="D30">
        <v>2824.5329999999999</v>
      </c>
      <c r="E30">
        <v>62325</v>
      </c>
      <c r="F30" t="s">
        <v>13</v>
      </c>
      <c r="H30" t="s">
        <v>0</v>
      </c>
      <c r="I30">
        <v>117.196</v>
      </c>
      <c r="J30">
        <v>27.388999999999999</v>
      </c>
      <c r="K30">
        <v>3209.8380000000002</v>
      </c>
      <c r="L30">
        <v>70827</v>
      </c>
      <c r="N30" t="s">
        <v>0</v>
      </c>
      <c r="O30">
        <f t="shared" si="0"/>
        <v>0.87996123168832807</v>
      </c>
      <c r="P30">
        <v>2824.5329999999999</v>
      </c>
      <c r="Q30">
        <v>3209.8380000000002</v>
      </c>
      <c r="S30" t="s">
        <v>0</v>
      </c>
      <c r="T30">
        <v>1.0083418798984787</v>
      </c>
      <c r="U30">
        <v>2021.4269999999999</v>
      </c>
      <c r="V30">
        <v>2004.704</v>
      </c>
    </row>
    <row r="31" spans="1:22" x14ac:dyDescent="0.2">
      <c r="A31" t="s">
        <v>1</v>
      </c>
      <c r="B31">
        <v>107.13500000000001</v>
      </c>
      <c r="C31">
        <v>9.782</v>
      </c>
      <c r="D31">
        <v>1047.9659999999999</v>
      </c>
      <c r="E31">
        <v>23124</v>
      </c>
      <c r="F31" t="s">
        <v>13</v>
      </c>
      <c r="H31" t="s">
        <v>1</v>
      </c>
      <c r="I31">
        <v>107.13500000000001</v>
      </c>
      <c r="J31">
        <v>74.731999999999999</v>
      </c>
      <c r="K31">
        <v>8006.4459999999999</v>
      </c>
      <c r="L31">
        <v>176667</v>
      </c>
      <c r="N31" t="s">
        <v>1</v>
      </c>
      <c r="O31">
        <f t="shared" si="0"/>
        <v>0.13089028515273818</v>
      </c>
      <c r="P31">
        <v>1047.9659999999999</v>
      </c>
      <c r="Q31">
        <v>8006.4459999999999</v>
      </c>
      <c r="S31" t="s">
        <v>0</v>
      </c>
      <c r="T31">
        <v>0.24580194187953311</v>
      </c>
      <c r="U31">
        <v>2647.56</v>
      </c>
      <c r="V31">
        <v>10771.111000000001</v>
      </c>
    </row>
    <row r="32" spans="1:22" x14ac:dyDescent="0.2">
      <c r="A32" t="s">
        <v>1</v>
      </c>
      <c r="B32">
        <v>139.221</v>
      </c>
      <c r="C32">
        <v>10.006</v>
      </c>
      <c r="D32">
        <v>1393.0740000000001</v>
      </c>
      <c r="E32">
        <v>30739</v>
      </c>
      <c r="F32" t="s">
        <v>13</v>
      </c>
      <c r="H32" t="s">
        <v>1</v>
      </c>
      <c r="I32">
        <v>139.221</v>
      </c>
      <c r="J32">
        <v>101.82</v>
      </c>
      <c r="K32">
        <v>14175.460999999999</v>
      </c>
      <c r="L32">
        <v>312790</v>
      </c>
      <c r="N32" t="s">
        <v>1</v>
      </c>
      <c r="O32">
        <f t="shared" si="0"/>
        <v>9.8273629337345722E-2</v>
      </c>
      <c r="P32">
        <v>1393.0740000000001</v>
      </c>
      <c r="Q32">
        <v>14175.460999999999</v>
      </c>
      <c r="S32" t="s">
        <v>0</v>
      </c>
      <c r="T32">
        <v>0.51364714571381442</v>
      </c>
      <c r="U32">
        <v>4303.5320000000002</v>
      </c>
      <c r="V32">
        <v>8378.3819999999996</v>
      </c>
    </row>
    <row r="33" spans="1:22" x14ac:dyDescent="0.2">
      <c r="A33" t="s">
        <v>1</v>
      </c>
      <c r="B33">
        <v>110.262</v>
      </c>
      <c r="C33">
        <v>14.683</v>
      </c>
      <c r="D33">
        <v>1618.9459999999999</v>
      </c>
      <c r="E33">
        <v>35723</v>
      </c>
      <c r="F33" t="s">
        <v>13</v>
      </c>
      <c r="H33" t="s">
        <v>1</v>
      </c>
      <c r="I33">
        <v>110.262</v>
      </c>
      <c r="J33">
        <v>49.527000000000001</v>
      </c>
      <c r="K33">
        <v>5460.99</v>
      </c>
      <c r="L33">
        <v>120500</v>
      </c>
      <c r="N33" t="s">
        <v>1</v>
      </c>
      <c r="O33">
        <f t="shared" si="0"/>
        <v>0.29645650330800827</v>
      </c>
      <c r="P33">
        <v>1618.9459999999999</v>
      </c>
      <c r="Q33">
        <v>5460.99</v>
      </c>
      <c r="S33" t="s">
        <v>0</v>
      </c>
      <c r="T33">
        <v>0.71402605104041028</v>
      </c>
      <c r="U33">
        <v>4272.0349999999999</v>
      </c>
      <c r="V33">
        <v>5983.0240000000003</v>
      </c>
    </row>
    <row r="34" spans="1:22" x14ac:dyDescent="0.2">
      <c r="A34" t="s">
        <v>1</v>
      </c>
      <c r="B34">
        <v>125.127</v>
      </c>
      <c r="C34">
        <v>12.847</v>
      </c>
      <c r="D34">
        <v>1607.48</v>
      </c>
      <c r="E34">
        <v>35470</v>
      </c>
      <c r="F34" t="s">
        <v>13</v>
      </c>
      <c r="H34" t="s">
        <v>1</v>
      </c>
      <c r="I34">
        <v>125.127</v>
      </c>
      <c r="J34">
        <v>40.161000000000001</v>
      </c>
      <c r="K34">
        <v>5025.2439999999997</v>
      </c>
      <c r="L34">
        <v>110885</v>
      </c>
      <c r="N34" t="s">
        <v>1</v>
      </c>
      <c r="O34">
        <f t="shared" si="0"/>
        <v>0.31988098488352013</v>
      </c>
      <c r="P34">
        <v>1607.48</v>
      </c>
      <c r="Q34">
        <v>5025.2439999999997</v>
      </c>
      <c r="S34" t="s">
        <v>0</v>
      </c>
      <c r="T34">
        <v>0.40307754521312722</v>
      </c>
      <c r="U34">
        <v>1845.9960000000001</v>
      </c>
      <c r="V34">
        <v>4579.7539999999999</v>
      </c>
    </row>
    <row r="35" spans="1:22" x14ac:dyDescent="0.2">
      <c r="A35" t="s">
        <v>1</v>
      </c>
      <c r="B35">
        <v>97.527000000000001</v>
      </c>
      <c r="C35">
        <v>10.75</v>
      </c>
      <c r="D35">
        <v>1048.4649999999999</v>
      </c>
      <c r="E35">
        <v>23135</v>
      </c>
      <c r="F35" t="s">
        <v>13</v>
      </c>
      <c r="H35" t="s">
        <v>1</v>
      </c>
      <c r="I35">
        <v>97.527000000000001</v>
      </c>
      <c r="J35">
        <v>50.128</v>
      </c>
      <c r="K35">
        <v>4888.8320000000003</v>
      </c>
      <c r="L35">
        <v>107875</v>
      </c>
      <c r="N35" t="s">
        <v>1</v>
      </c>
      <c r="O35">
        <f t="shared" si="0"/>
        <v>0.21446124554903909</v>
      </c>
      <c r="P35">
        <v>1048.4649999999999</v>
      </c>
      <c r="Q35">
        <v>4888.8320000000003</v>
      </c>
      <c r="S35" t="s">
        <v>0</v>
      </c>
      <c r="T35">
        <v>0.87996123168832807</v>
      </c>
      <c r="U35">
        <v>2824.5329999999999</v>
      </c>
      <c r="V35">
        <v>3209.8380000000002</v>
      </c>
    </row>
    <row r="36" spans="1:22" x14ac:dyDescent="0.2">
      <c r="A36" t="s">
        <v>1</v>
      </c>
      <c r="B36">
        <v>100.065</v>
      </c>
      <c r="C36">
        <v>11.634</v>
      </c>
      <c r="D36">
        <v>1164.1199999999999</v>
      </c>
      <c r="E36">
        <v>25687</v>
      </c>
      <c r="F36" t="s">
        <v>13</v>
      </c>
      <c r="H36" t="s">
        <v>1</v>
      </c>
      <c r="I36">
        <v>100.065</v>
      </c>
      <c r="J36">
        <v>47.787999999999997</v>
      </c>
      <c r="K36">
        <v>4781.9690000000001</v>
      </c>
      <c r="L36">
        <v>105517</v>
      </c>
      <c r="N36" t="s">
        <v>1</v>
      </c>
      <c r="O36">
        <f t="shared" si="0"/>
        <v>0.24343947022659493</v>
      </c>
      <c r="P36">
        <v>1164.1199999999999</v>
      </c>
      <c r="Q36">
        <v>4781.9690000000001</v>
      </c>
      <c r="S36" t="s">
        <v>0</v>
      </c>
      <c r="T36">
        <v>0.31729394125689703</v>
      </c>
      <c r="U36">
        <v>3099.259</v>
      </c>
      <c r="V36">
        <v>9767.7849999999999</v>
      </c>
    </row>
    <row r="38" spans="1:22" x14ac:dyDescent="0.2">
      <c r="A38" t="s">
        <v>0</v>
      </c>
      <c r="B38">
        <v>128.29900000000001</v>
      </c>
      <c r="C38">
        <v>24.155999999999999</v>
      </c>
      <c r="D38">
        <v>3099.259</v>
      </c>
      <c r="E38">
        <v>68387</v>
      </c>
      <c r="F38" t="s">
        <v>14</v>
      </c>
      <c r="H38" t="s">
        <v>0</v>
      </c>
      <c r="I38">
        <v>128.29900000000001</v>
      </c>
      <c r="J38">
        <v>76.132999999999996</v>
      </c>
      <c r="K38">
        <v>9767.7849999999999</v>
      </c>
      <c r="L38">
        <v>215532</v>
      </c>
      <c r="N38" t="s">
        <v>0</v>
      </c>
      <c r="O38">
        <f t="shared" si="0"/>
        <v>0.31729394125689703</v>
      </c>
      <c r="P38">
        <v>3099.259</v>
      </c>
      <c r="Q38">
        <v>9767.7849999999999</v>
      </c>
      <c r="T38">
        <f>_xlfn.T.TEST(T3:T29,T30:T36,2,2)</f>
        <v>1.1926021994020101E-4</v>
      </c>
      <c r="U38">
        <f>_xlfn.T.TEST(U3:U29,U30:U36,2,2)</f>
        <v>2.7377268194415876E-5</v>
      </c>
      <c r="V38">
        <f>_xlfn.T.TEST(V3:V29,V30:V36,2,2)</f>
        <v>0.40143778203920411</v>
      </c>
    </row>
    <row r="39" spans="1:22" x14ac:dyDescent="0.2">
      <c r="A39" t="s">
        <v>1</v>
      </c>
      <c r="B39">
        <v>147.197</v>
      </c>
      <c r="C39">
        <v>12.082000000000001</v>
      </c>
      <c r="D39">
        <v>1778.425</v>
      </c>
      <c r="E39">
        <v>39242</v>
      </c>
      <c r="F39" t="s">
        <v>14</v>
      </c>
      <c r="H39" t="s">
        <v>1</v>
      </c>
      <c r="I39">
        <v>147.197</v>
      </c>
      <c r="J39">
        <v>115.19799999999999</v>
      </c>
      <c r="K39">
        <v>16956.895</v>
      </c>
      <c r="L39">
        <v>374164</v>
      </c>
      <c r="N39" t="s">
        <v>1</v>
      </c>
      <c r="O39">
        <f t="shared" si="0"/>
        <v>0.10487916567272487</v>
      </c>
      <c r="P39">
        <v>1778.425</v>
      </c>
      <c r="Q39">
        <v>16956.895</v>
      </c>
    </row>
    <row r="40" spans="1:22" x14ac:dyDescent="0.2">
      <c r="A40" t="s">
        <v>1</v>
      </c>
      <c r="B40">
        <v>147.37899999999999</v>
      </c>
      <c r="C40">
        <v>9.8130000000000006</v>
      </c>
      <c r="D40">
        <v>1446.2329999999999</v>
      </c>
      <c r="E40">
        <v>31912</v>
      </c>
      <c r="F40" t="s">
        <v>14</v>
      </c>
      <c r="H40" t="s">
        <v>1</v>
      </c>
      <c r="I40">
        <v>147.37899999999999</v>
      </c>
      <c r="J40">
        <v>64.605000000000004</v>
      </c>
      <c r="K40">
        <v>9521.4279999999999</v>
      </c>
      <c r="L40">
        <v>210096</v>
      </c>
      <c r="N40" t="s">
        <v>1</v>
      </c>
      <c r="O40">
        <f t="shared" si="0"/>
        <v>0.15189244722535317</v>
      </c>
      <c r="P40">
        <v>1446.2329999999999</v>
      </c>
      <c r="Q40">
        <v>9521.4279999999999</v>
      </c>
    </row>
    <row r="41" spans="1:22" x14ac:dyDescent="0.2">
      <c r="A41" t="s">
        <v>1</v>
      </c>
      <c r="B41">
        <v>137.137</v>
      </c>
      <c r="C41">
        <v>11.352</v>
      </c>
      <c r="D41">
        <v>1556.722</v>
      </c>
      <c r="E41">
        <v>34350</v>
      </c>
      <c r="F41" t="s">
        <v>14</v>
      </c>
      <c r="H41" t="s">
        <v>1</v>
      </c>
      <c r="I41">
        <v>137.137</v>
      </c>
      <c r="J41">
        <v>40.366</v>
      </c>
      <c r="K41">
        <v>5535.6310000000003</v>
      </c>
      <c r="L41">
        <v>122147</v>
      </c>
      <c r="N41" t="s">
        <v>1</v>
      </c>
      <c r="O41">
        <f t="shared" si="0"/>
        <v>0.28121852775230138</v>
      </c>
      <c r="P41">
        <v>1556.722</v>
      </c>
      <c r="Q41">
        <v>5535.6310000000003</v>
      </c>
    </row>
    <row r="44" spans="1:22" x14ac:dyDescent="0.2">
      <c r="A44" s="1" t="s">
        <v>21</v>
      </c>
      <c r="B44" s="1" t="s">
        <v>17</v>
      </c>
      <c r="C44" s="1" t="s">
        <v>7</v>
      </c>
      <c r="D44" s="1" t="s">
        <v>8</v>
      </c>
      <c r="E44" s="1" t="s">
        <v>30</v>
      </c>
      <c r="F44" s="4" t="s">
        <v>31</v>
      </c>
      <c r="G44" s="1" t="s">
        <v>30</v>
      </c>
      <c r="H44" s="4" t="s">
        <v>32</v>
      </c>
    </row>
    <row r="45" spans="1:22" x14ac:dyDescent="0.2">
      <c r="A45" t="s">
        <v>1</v>
      </c>
      <c r="B45">
        <v>0.37839539793592147</v>
      </c>
      <c r="C45">
        <v>1347.799</v>
      </c>
      <c r="D45">
        <v>3561.88</v>
      </c>
      <c r="E45" t="s">
        <v>1</v>
      </c>
      <c r="F45">
        <f>C45/4303.532*100</f>
        <v>31.318437971415108</v>
      </c>
      <c r="G45" t="s">
        <v>1</v>
      </c>
      <c r="H45">
        <f>D45/16956.9*100</f>
        <v>21.005490390342572</v>
      </c>
    </row>
    <row r="46" spans="1:22" x14ac:dyDescent="0.2">
      <c r="A46" t="s">
        <v>1</v>
      </c>
      <c r="B46">
        <v>0.32868200014204763</v>
      </c>
      <c r="C46">
        <v>1656.742</v>
      </c>
      <c r="D46">
        <v>5040.5619999999999</v>
      </c>
      <c r="E46" t="s">
        <v>1</v>
      </c>
      <c r="F46">
        <f t="shared" ref="F46:F78" si="1">C46/4303.532*100</f>
        <v>38.497262248776124</v>
      </c>
      <c r="G46" t="s">
        <v>1</v>
      </c>
      <c r="H46">
        <f t="shared" ref="H46:H78" si="2">D46/16956.9*100</f>
        <v>29.72572816965365</v>
      </c>
    </row>
    <row r="47" spans="1:22" x14ac:dyDescent="0.2">
      <c r="A47" t="s">
        <v>1</v>
      </c>
      <c r="B47">
        <v>0.33616996663776028</v>
      </c>
      <c r="C47">
        <v>2452.6869999999999</v>
      </c>
      <c r="D47">
        <v>7295.973</v>
      </c>
      <c r="E47" t="s">
        <v>1</v>
      </c>
      <c r="F47">
        <f t="shared" si="1"/>
        <v>56.992419250048563</v>
      </c>
      <c r="G47" t="s">
        <v>1</v>
      </c>
      <c r="H47">
        <f t="shared" si="2"/>
        <v>43.026573253365882</v>
      </c>
    </row>
    <row r="48" spans="1:22" x14ac:dyDescent="0.2">
      <c r="A48" t="s">
        <v>1</v>
      </c>
      <c r="B48">
        <v>0.26653098649957879</v>
      </c>
      <c r="C48">
        <v>1489.1510000000001</v>
      </c>
      <c r="D48">
        <v>5587.1589999999997</v>
      </c>
      <c r="E48" t="s">
        <v>1</v>
      </c>
      <c r="F48">
        <f t="shared" si="1"/>
        <v>34.602995864791993</v>
      </c>
      <c r="G48" t="s">
        <v>1</v>
      </c>
      <c r="H48">
        <f t="shared" si="2"/>
        <v>32.949177031179048</v>
      </c>
    </row>
    <row r="49" spans="1:8" x14ac:dyDescent="0.2">
      <c r="A49" t="s">
        <v>1</v>
      </c>
      <c r="B49">
        <v>0.3484266170676949</v>
      </c>
      <c r="C49">
        <v>2262.5720000000001</v>
      </c>
      <c r="D49">
        <v>6493.683</v>
      </c>
      <c r="E49" t="s">
        <v>1</v>
      </c>
      <c r="F49">
        <f t="shared" si="1"/>
        <v>52.574768817798969</v>
      </c>
      <c r="G49" t="s">
        <v>1</v>
      </c>
      <c r="H49">
        <f t="shared" si="2"/>
        <v>38.295224952674126</v>
      </c>
    </row>
    <row r="50" spans="1:8" x14ac:dyDescent="0.2">
      <c r="A50" t="s">
        <v>1</v>
      </c>
      <c r="B50">
        <v>0.10893526626204425</v>
      </c>
      <c r="C50">
        <v>1316.4839999999999</v>
      </c>
      <c r="D50">
        <v>12085.012000000001</v>
      </c>
      <c r="E50" t="s">
        <v>1</v>
      </c>
      <c r="F50">
        <f t="shared" si="1"/>
        <v>30.590779852456073</v>
      </c>
      <c r="G50" t="s">
        <v>1</v>
      </c>
      <c r="H50">
        <f t="shared" si="2"/>
        <v>71.268993742960092</v>
      </c>
    </row>
    <row r="51" spans="1:8" x14ac:dyDescent="0.2">
      <c r="A51" t="s">
        <v>1</v>
      </c>
      <c r="B51">
        <v>0.16538116196932975</v>
      </c>
      <c r="C51">
        <v>1164.075</v>
      </c>
      <c r="D51">
        <v>7038.74</v>
      </c>
      <c r="E51" t="s">
        <v>1</v>
      </c>
      <c r="F51">
        <f t="shared" si="1"/>
        <v>27.04929346406626</v>
      </c>
      <c r="G51" t="s">
        <v>1</v>
      </c>
      <c r="H51">
        <f t="shared" si="2"/>
        <v>41.509591965512563</v>
      </c>
    </row>
    <row r="52" spans="1:8" x14ac:dyDescent="0.2">
      <c r="A52" t="s">
        <v>1</v>
      </c>
      <c r="B52">
        <v>0.25088664700869467</v>
      </c>
      <c r="C52">
        <v>2067.88</v>
      </c>
      <c r="D52">
        <v>8242.2880000000005</v>
      </c>
      <c r="E52" t="s">
        <v>1</v>
      </c>
      <c r="F52">
        <f t="shared" si="1"/>
        <v>48.050763884177002</v>
      </c>
      <c r="G52" t="s">
        <v>1</v>
      </c>
      <c r="H52">
        <f t="shared" si="2"/>
        <v>48.607280811940861</v>
      </c>
    </row>
    <row r="53" spans="1:8" x14ac:dyDescent="0.2">
      <c r="A53" t="s">
        <v>1</v>
      </c>
      <c r="B53">
        <v>0.14337332626266819</v>
      </c>
      <c r="C53">
        <v>2066.1120000000001</v>
      </c>
      <c r="D53">
        <v>14410.714</v>
      </c>
      <c r="E53" t="s">
        <v>1</v>
      </c>
      <c r="F53">
        <f t="shared" si="1"/>
        <v>48.009681350109631</v>
      </c>
      <c r="G53" t="s">
        <v>1</v>
      </c>
      <c r="H53">
        <f t="shared" si="2"/>
        <v>84.984366246188856</v>
      </c>
    </row>
    <row r="54" spans="1:8" x14ac:dyDescent="0.2">
      <c r="A54" t="s">
        <v>1</v>
      </c>
      <c r="B54">
        <v>0.26954574200279657</v>
      </c>
      <c r="C54">
        <v>2089.7689999999998</v>
      </c>
      <c r="D54">
        <v>7752.9290000000001</v>
      </c>
      <c r="E54" t="s">
        <v>1</v>
      </c>
      <c r="F54">
        <f t="shared" si="1"/>
        <v>48.559392610534779</v>
      </c>
      <c r="G54" t="s">
        <v>1</v>
      </c>
      <c r="H54">
        <f t="shared" si="2"/>
        <v>45.72138185635346</v>
      </c>
    </row>
    <row r="55" spans="1:8" x14ac:dyDescent="0.2">
      <c r="A55" t="s">
        <v>1</v>
      </c>
      <c r="B55">
        <v>0.23726254353508222</v>
      </c>
      <c r="C55">
        <v>1769.1790000000001</v>
      </c>
      <c r="D55">
        <v>7456.63</v>
      </c>
      <c r="E55" t="s">
        <v>1</v>
      </c>
      <c r="F55">
        <f t="shared" si="1"/>
        <v>41.109930168986772</v>
      </c>
      <c r="G55" t="s">
        <v>1</v>
      </c>
      <c r="H55">
        <f t="shared" si="2"/>
        <v>43.974016477068325</v>
      </c>
    </row>
    <row r="56" spans="1:8" x14ac:dyDescent="0.2">
      <c r="A56" t="s">
        <v>1</v>
      </c>
      <c r="B56">
        <v>0.26217205110369485</v>
      </c>
      <c r="C56">
        <v>2274.627</v>
      </c>
      <c r="D56">
        <v>8676.0849999999991</v>
      </c>
      <c r="E56" t="s">
        <v>1</v>
      </c>
      <c r="F56">
        <f t="shared" si="1"/>
        <v>52.854887566770735</v>
      </c>
      <c r="G56" t="s">
        <v>1</v>
      </c>
      <c r="H56">
        <f t="shared" si="2"/>
        <v>51.165513743667759</v>
      </c>
    </row>
    <row r="57" spans="1:8" x14ac:dyDescent="0.2">
      <c r="A57" t="s">
        <v>1</v>
      </c>
      <c r="B57">
        <v>0.34347019476573409</v>
      </c>
      <c r="C57">
        <v>1903.597</v>
      </c>
      <c r="D57">
        <v>5542.2479999999996</v>
      </c>
      <c r="E57" t="s">
        <v>1</v>
      </c>
      <c r="F57">
        <f t="shared" si="1"/>
        <v>44.233364594477273</v>
      </c>
      <c r="G57" t="s">
        <v>1</v>
      </c>
      <c r="H57">
        <f t="shared" si="2"/>
        <v>32.684323195867165</v>
      </c>
    </row>
    <row r="58" spans="1:8" x14ac:dyDescent="0.2">
      <c r="A58" t="s">
        <v>1</v>
      </c>
      <c r="B58">
        <v>0.51340432725911056</v>
      </c>
      <c r="C58">
        <v>1582.192</v>
      </c>
      <c r="D58">
        <v>3081.7660000000001</v>
      </c>
      <c r="E58" t="s">
        <v>1</v>
      </c>
      <c r="F58">
        <f t="shared" si="1"/>
        <v>36.764964220087123</v>
      </c>
      <c r="G58" t="s">
        <v>1</v>
      </c>
      <c r="H58">
        <f t="shared" si="2"/>
        <v>18.174112013398673</v>
      </c>
    </row>
    <row r="59" spans="1:8" x14ac:dyDescent="0.2">
      <c r="A59" t="s">
        <v>1</v>
      </c>
      <c r="B59">
        <v>0.20265594726891306</v>
      </c>
      <c r="C59">
        <v>2570.6990000000001</v>
      </c>
      <c r="D59">
        <v>12685.040999999999</v>
      </c>
      <c r="E59" t="s">
        <v>1</v>
      </c>
      <c r="F59">
        <f t="shared" si="1"/>
        <v>59.734631925590421</v>
      </c>
      <c r="G59" t="s">
        <v>1</v>
      </c>
      <c r="H59">
        <f t="shared" si="2"/>
        <v>74.807547370097112</v>
      </c>
    </row>
    <row r="60" spans="1:8" x14ac:dyDescent="0.2">
      <c r="A60" t="s">
        <v>1</v>
      </c>
      <c r="B60">
        <v>0.25649701021837912</v>
      </c>
      <c r="C60">
        <v>2915.4430000000002</v>
      </c>
      <c r="D60">
        <v>11366.382</v>
      </c>
      <c r="E60" t="s">
        <v>1</v>
      </c>
      <c r="F60">
        <f t="shared" si="1"/>
        <v>67.745354281088183</v>
      </c>
      <c r="G60" t="s">
        <v>1</v>
      </c>
      <c r="H60">
        <f t="shared" si="2"/>
        <v>67.031013923535539</v>
      </c>
    </row>
    <row r="61" spans="1:8" x14ac:dyDescent="0.2">
      <c r="A61" t="s">
        <v>1</v>
      </c>
      <c r="B61">
        <v>0.38948013180613306</v>
      </c>
      <c r="C61">
        <v>2050.0239999999999</v>
      </c>
      <c r="D61">
        <v>5263.4880000000003</v>
      </c>
      <c r="E61" t="s">
        <v>1</v>
      </c>
      <c r="F61">
        <f t="shared" si="1"/>
        <v>47.635848879478523</v>
      </c>
      <c r="G61" t="s">
        <v>1</v>
      </c>
      <c r="H61">
        <f t="shared" si="2"/>
        <v>31.040390637439625</v>
      </c>
    </row>
    <row r="62" spans="1:8" x14ac:dyDescent="0.2">
      <c r="A62" t="s">
        <v>1</v>
      </c>
      <c r="B62">
        <v>0.6457130489402898</v>
      </c>
      <c r="C62">
        <v>1372.3630000000001</v>
      </c>
      <c r="D62">
        <v>2125.3449999999998</v>
      </c>
      <c r="E62" t="s">
        <v>1</v>
      </c>
      <c r="F62">
        <f t="shared" si="1"/>
        <v>31.889224943604461</v>
      </c>
      <c r="G62" t="s">
        <v>1</v>
      </c>
      <c r="H62">
        <f t="shared" si="2"/>
        <v>12.533806297141576</v>
      </c>
    </row>
    <row r="63" spans="1:8" x14ac:dyDescent="0.2">
      <c r="A63" t="s">
        <v>1</v>
      </c>
      <c r="B63">
        <v>0.13089028515273818</v>
      </c>
      <c r="C63">
        <v>1047.9659999999999</v>
      </c>
      <c r="D63">
        <v>8006.4459999999999</v>
      </c>
      <c r="E63" t="s">
        <v>1</v>
      </c>
      <c r="F63">
        <f t="shared" si="1"/>
        <v>24.351300280792611</v>
      </c>
      <c r="G63" t="s">
        <v>1</v>
      </c>
      <c r="H63">
        <f t="shared" si="2"/>
        <v>47.216448761271216</v>
      </c>
    </row>
    <row r="64" spans="1:8" x14ac:dyDescent="0.2">
      <c r="A64" t="s">
        <v>1</v>
      </c>
      <c r="B64">
        <v>9.8273629337345722E-2</v>
      </c>
      <c r="C64">
        <v>1393.0740000000001</v>
      </c>
      <c r="D64">
        <v>14175.460999999999</v>
      </c>
      <c r="E64" t="s">
        <v>1</v>
      </c>
      <c r="F64">
        <f t="shared" si="1"/>
        <v>32.370480805068951</v>
      </c>
      <c r="G64" t="s">
        <v>1</v>
      </c>
      <c r="H64">
        <f t="shared" si="2"/>
        <v>83.597007707776754</v>
      </c>
    </row>
    <row r="65" spans="1:8" x14ac:dyDescent="0.2">
      <c r="A65" t="s">
        <v>1</v>
      </c>
      <c r="B65">
        <v>0.29645650330800827</v>
      </c>
      <c r="C65">
        <v>1618.9459999999999</v>
      </c>
      <c r="D65">
        <v>5460.99</v>
      </c>
      <c r="E65" t="s">
        <v>1</v>
      </c>
      <c r="F65">
        <f t="shared" si="1"/>
        <v>37.619006899449097</v>
      </c>
      <c r="G65" t="s">
        <v>1</v>
      </c>
      <c r="H65">
        <f t="shared" si="2"/>
        <v>32.205120039629882</v>
      </c>
    </row>
    <row r="66" spans="1:8" x14ac:dyDescent="0.2">
      <c r="A66" t="s">
        <v>1</v>
      </c>
      <c r="B66">
        <v>0.31988098488352013</v>
      </c>
      <c r="C66">
        <v>1607.48</v>
      </c>
      <c r="D66">
        <v>5025.2439999999997</v>
      </c>
      <c r="E66" t="s">
        <v>1</v>
      </c>
      <c r="F66">
        <f t="shared" si="1"/>
        <v>37.352574582923978</v>
      </c>
      <c r="G66" t="s">
        <v>1</v>
      </c>
      <c r="H66">
        <f t="shared" si="2"/>
        <v>29.635393261740056</v>
      </c>
    </row>
    <row r="67" spans="1:8" x14ac:dyDescent="0.2">
      <c r="A67" t="s">
        <v>1</v>
      </c>
      <c r="B67">
        <v>0.21446124554903909</v>
      </c>
      <c r="C67">
        <v>1048.4649999999999</v>
      </c>
      <c r="D67">
        <v>4888.8320000000003</v>
      </c>
      <c r="E67" t="s">
        <v>1</v>
      </c>
      <c r="F67">
        <f t="shared" si="1"/>
        <v>24.362895407772029</v>
      </c>
      <c r="G67" t="s">
        <v>1</v>
      </c>
      <c r="H67">
        <f t="shared" si="2"/>
        <v>28.830930181813891</v>
      </c>
    </row>
    <row r="68" spans="1:8" x14ac:dyDescent="0.2">
      <c r="A68" t="s">
        <v>1</v>
      </c>
      <c r="B68">
        <v>0.24343947022659493</v>
      </c>
      <c r="C68">
        <v>1164.1199999999999</v>
      </c>
      <c r="D68">
        <v>4781.9690000000001</v>
      </c>
      <c r="E68" t="s">
        <v>1</v>
      </c>
      <c r="F68">
        <f t="shared" si="1"/>
        <v>27.050339116799872</v>
      </c>
      <c r="G68" t="s">
        <v>1</v>
      </c>
      <c r="H68">
        <f t="shared" si="2"/>
        <v>28.200726547894956</v>
      </c>
    </row>
    <row r="69" spans="1:8" x14ac:dyDescent="0.2">
      <c r="A69" t="s">
        <v>1</v>
      </c>
      <c r="B69">
        <v>0.10487916567272487</v>
      </c>
      <c r="C69">
        <v>1778.425</v>
      </c>
      <c r="D69">
        <v>16956.895</v>
      </c>
      <c r="E69" t="s">
        <v>1</v>
      </c>
      <c r="F69">
        <f t="shared" si="1"/>
        <v>41.324776950653551</v>
      </c>
      <c r="G69" t="s">
        <v>1</v>
      </c>
      <c r="H69">
        <f t="shared" si="2"/>
        <v>99.999970513478289</v>
      </c>
    </row>
    <row r="70" spans="1:8" x14ac:dyDescent="0.2">
      <c r="A70" t="s">
        <v>1</v>
      </c>
      <c r="B70">
        <v>0.15189244722535317</v>
      </c>
      <c r="C70">
        <v>1446.2329999999999</v>
      </c>
      <c r="D70">
        <v>9521.4279999999999</v>
      </c>
      <c r="E70" t="s">
        <v>1</v>
      </c>
      <c r="F70">
        <f t="shared" si="1"/>
        <v>33.605721997652161</v>
      </c>
      <c r="G70" t="s">
        <v>1</v>
      </c>
      <c r="H70">
        <f t="shared" si="2"/>
        <v>56.150758688203616</v>
      </c>
    </row>
    <row r="71" spans="1:8" x14ac:dyDescent="0.2">
      <c r="A71" t="s">
        <v>1</v>
      </c>
      <c r="B71">
        <v>0.28121852775230138</v>
      </c>
      <c r="C71">
        <v>1556.722</v>
      </c>
      <c r="D71">
        <v>5535.6310000000003</v>
      </c>
      <c r="E71" t="s">
        <v>1</v>
      </c>
      <c r="F71">
        <f t="shared" si="1"/>
        <v>36.173124772860987</v>
      </c>
      <c r="G71" t="s">
        <v>1</v>
      </c>
      <c r="H71">
        <f t="shared" si="2"/>
        <v>32.645300733034929</v>
      </c>
    </row>
    <row r="72" spans="1:8" x14ac:dyDescent="0.2">
      <c r="A72" t="s">
        <v>0</v>
      </c>
      <c r="B72">
        <v>1.0083418798984787</v>
      </c>
      <c r="C72">
        <v>2021.4269999999999</v>
      </c>
      <c r="D72">
        <v>2004.704</v>
      </c>
      <c r="E72" t="s">
        <v>0</v>
      </c>
      <c r="F72">
        <f t="shared" si="1"/>
        <v>46.97134818562985</v>
      </c>
      <c r="G72" t="s">
        <v>0</v>
      </c>
      <c r="H72">
        <f t="shared" si="2"/>
        <v>11.822349603996011</v>
      </c>
    </row>
    <row r="73" spans="1:8" x14ac:dyDescent="0.2">
      <c r="A73" t="s">
        <v>0</v>
      </c>
      <c r="B73">
        <v>0.24580194187953311</v>
      </c>
      <c r="C73">
        <v>2647.56</v>
      </c>
      <c r="D73">
        <v>10771.111000000001</v>
      </c>
      <c r="E73" t="s">
        <v>0</v>
      </c>
      <c r="F73">
        <f t="shared" si="1"/>
        <v>61.520630031332402</v>
      </c>
      <c r="G73" t="s">
        <v>0</v>
      </c>
      <c r="H73">
        <f t="shared" si="2"/>
        <v>63.520519670458633</v>
      </c>
    </row>
    <row r="74" spans="1:8" x14ac:dyDescent="0.2">
      <c r="A74" t="s">
        <v>0</v>
      </c>
      <c r="B74">
        <v>0.51364714571381442</v>
      </c>
      <c r="C74">
        <v>4303.5320000000002</v>
      </c>
      <c r="D74">
        <v>8378.3819999999996</v>
      </c>
      <c r="E74" t="s">
        <v>0</v>
      </c>
      <c r="F74">
        <f t="shared" si="1"/>
        <v>100</v>
      </c>
      <c r="G74" t="s">
        <v>0</v>
      </c>
      <c r="H74">
        <f t="shared" si="2"/>
        <v>49.409868549086205</v>
      </c>
    </row>
    <row r="75" spans="1:8" x14ac:dyDescent="0.2">
      <c r="A75" t="s">
        <v>0</v>
      </c>
      <c r="B75">
        <v>0.71402605104041028</v>
      </c>
      <c r="C75">
        <v>4272.0349999999999</v>
      </c>
      <c r="D75">
        <v>5983.0240000000003</v>
      </c>
      <c r="E75" t="s">
        <v>0</v>
      </c>
      <c r="F75">
        <f t="shared" si="1"/>
        <v>99.268112796651678</v>
      </c>
      <c r="G75" t="s">
        <v>0</v>
      </c>
      <c r="H75">
        <f t="shared" si="2"/>
        <v>35.283713414598182</v>
      </c>
    </row>
    <row r="76" spans="1:8" x14ac:dyDescent="0.2">
      <c r="A76" t="s">
        <v>0</v>
      </c>
      <c r="B76">
        <v>0.40307754521312722</v>
      </c>
      <c r="C76">
        <v>1845.9960000000001</v>
      </c>
      <c r="D76">
        <v>4579.7539999999999</v>
      </c>
      <c r="E76" t="s">
        <v>0</v>
      </c>
      <c r="F76">
        <f t="shared" si="1"/>
        <v>42.894905858722559</v>
      </c>
      <c r="G76" t="s">
        <v>0</v>
      </c>
      <c r="H76">
        <f t="shared" si="2"/>
        <v>27.008203150339977</v>
      </c>
    </row>
    <row r="77" spans="1:8" x14ac:dyDescent="0.2">
      <c r="A77" t="s">
        <v>0</v>
      </c>
      <c r="B77">
        <v>0.87996123168832807</v>
      </c>
      <c r="C77">
        <v>2824.5329999999999</v>
      </c>
      <c r="D77">
        <v>3209.8380000000002</v>
      </c>
      <c r="E77" t="s">
        <v>0</v>
      </c>
      <c r="F77">
        <f t="shared" si="1"/>
        <v>65.632903391911569</v>
      </c>
      <c r="G77" t="s">
        <v>0</v>
      </c>
      <c r="H77">
        <f t="shared" si="2"/>
        <v>18.929391575111016</v>
      </c>
    </row>
    <row r="78" spans="1:8" x14ac:dyDescent="0.2">
      <c r="A78" t="s">
        <v>0</v>
      </c>
      <c r="B78">
        <v>0.31729394125689703</v>
      </c>
      <c r="C78">
        <v>3099.259</v>
      </c>
      <c r="D78">
        <v>9767.7849999999999</v>
      </c>
      <c r="E78" t="s">
        <v>0</v>
      </c>
      <c r="F78">
        <f t="shared" si="1"/>
        <v>72.016636567359086</v>
      </c>
      <c r="G78" t="s">
        <v>0</v>
      </c>
      <c r="H78">
        <f t="shared" si="2"/>
        <v>57.603600894031338</v>
      </c>
    </row>
    <row r="80" spans="1:8" x14ac:dyDescent="0.2">
      <c r="A80" t="s">
        <v>15</v>
      </c>
      <c r="B80">
        <f>_xlfn.T.TEST(B45:B71,B72:B78,2,2)</f>
        <v>1.1926021994020101E-4</v>
      </c>
      <c r="C80">
        <f>_xlfn.T.TEST(C45:C71,C72:C78,2,2)</f>
        <v>2.7377268194415876E-5</v>
      </c>
      <c r="D80">
        <f>_xlfn.T.TEST(D45:D71,D72:D78,2,2)</f>
        <v>0.40143778203920411</v>
      </c>
    </row>
    <row r="81" spans="1:1" x14ac:dyDescent="0.2">
      <c r="A81">
        <f>AVERAGE(B45:B71)</f>
        <v>0.26993980095531472</v>
      </c>
    </row>
    <row r="82" spans="1:1" x14ac:dyDescent="0.2">
      <c r="A82">
        <f>AVERAGE(B72:B78)</f>
        <v>0.58316424809865552</v>
      </c>
    </row>
  </sheetData>
  <sortState xmlns:xlrd2="http://schemas.microsoft.com/office/spreadsheetml/2017/richdata2" ref="X3:X36">
    <sortCondition descending="1" ref="X3"/>
  </sortState>
  <mergeCells count="2">
    <mergeCell ref="A1:F1"/>
    <mergeCell ref="H1:L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6C6D5-C896-E24F-910B-0270919729F9}">
  <dimension ref="A1:AE73"/>
  <sheetViews>
    <sheetView zoomScale="57" zoomScaleNormal="80" workbookViewId="0">
      <selection activeCell="N49" sqref="N49"/>
    </sheetView>
  </sheetViews>
  <sheetFormatPr baseColWidth="10" defaultRowHeight="16" x14ac:dyDescent="0.2"/>
  <cols>
    <col min="10" max="10" width="12.6640625" bestFit="1" customWidth="1"/>
    <col min="18" max="18" width="12.6640625" bestFit="1" customWidth="1"/>
    <col min="19" max="19" width="13.33203125" bestFit="1" customWidth="1"/>
    <col min="22" max="22" width="12.83203125" bestFit="1" customWidth="1"/>
    <col min="27" max="27" width="12.6640625" bestFit="1" customWidth="1"/>
    <col min="28" max="28" width="13.33203125" bestFit="1" customWidth="1"/>
    <col min="31" max="31" width="12.83203125" bestFit="1" customWidth="1"/>
  </cols>
  <sheetData>
    <row r="1" spans="1:28" ht="21" x14ac:dyDescent="0.25">
      <c r="B1" s="3" t="s">
        <v>7</v>
      </c>
      <c r="C1" s="3" t="s">
        <v>8</v>
      </c>
      <c r="E1" t="s">
        <v>7</v>
      </c>
      <c r="F1" t="s">
        <v>8</v>
      </c>
      <c r="R1" t="s">
        <v>44</v>
      </c>
      <c r="AA1" t="s">
        <v>45</v>
      </c>
    </row>
    <row r="2" spans="1:28" x14ac:dyDescent="0.2">
      <c r="B2" s="1" t="s">
        <v>4</v>
      </c>
      <c r="C2" s="1" t="s">
        <v>4</v>
      </c>
      <c r="E2" t="s">
        <v>4</v>
      </c>
      <c r="F2" t="s">
        <v>4</v>
      </c>
      <c r="R2" t="s">
        <v>46</v>
      </c>
      <c r="S2">
        <v>7802.7120000000004</v>
      </c>
      <c r="AA2" t="s">
        <v>46</v>
      </c>
      <c r="AB2">
        <v>2961.1289999999999</v>
      </c>
    </row>
    <row r="3" spans="1:28" x14ac:dyDescent="0.2">
      <c r="A3" t="s">
        <v>42</v>
      </c>
      <c r="B3">
        <v>7802.7120000000004</v>
      </c>
      <c r="C3">
        <v>2961.1289999999999</v>
      </c>
      <c r="D3" t="s">
        <v>43</v>
      </c>
      <c r="E3">
        <v>1347.799</v>
      </c>
      <c r="F3">
        <v>3561.88</v>
      </c>
      <c r="R3" t="s">
        <v>46</v>
      </c>
      <c r="S3">
        <v>9141.9509999999991</v>
      </c>
      <c r="AA3" t="s">
        <v>46</v>
      </c>
      <c r="AB3">
        <v>5174.7719999999999</v>
      </c>
    </row>
    <row r="4" spans="1:28" x14ac:dyDescent="0.2">
      <c r="A4" t="s">
        <v>42</v>
      </c>
      <c r="B4">
        <v>9141.9509999999991</v>
      </c>
      <c r="C4">
        <v>5174.7719999999999</v>
      </c>
      <c r="D4" t="s">
        <v>43</v>
      </c>
      <c r="E4">
        <v>1656.742</v>
      </c>
      <c r="F4">
        <v>5040.5619999999999</v>
      </c>
      <c r="R4" t="s">
        <v>46</v>
      </c>
      <c r="S4">
        <v>5165.3680000000004</v>
      </c>
      <c r="AA4" t="s">
        <v>46</v>
      </c>
      <c r="AB4">
        <v>3110.0729999999999</v>
      </c>
    </row>
    <row r="5" spans="1:28" x14ac:dyDescent="0.2">
      <c r="A5" t="s">
        <v>42</v>
      </c>
      <c r="B5">
        <v>5165.3680000000004</v>
      </c>
      <c r="C5">
        <v>3110.0729999999999</v>
      </c>
      <c r="D5" t="s">
        <v>43</v>
      </c>
      <c r="E5">
        <v>2452.6869999999999</v>
      </c>
      <c r="F5">
        <v>7295.973</v>
      </c>
      <c r="R5" t="s">
        <v>46</v>
      </c>
      <c r="S5">
        <v>5135.9520000000002</v>
      </c>
      <c r="AA5" t="s">
        <v>46</v>
      </c>
      <c r="AB5">
        <v>1765.5540000000001</v>
      </c>
    </row>
    <row r="6" spans="1:28" x14ac:dyDescent="0.2">
      <c r="A6" t="s">
        <v>42</v>
      </c>
      <c r="B6">
        <v>5135.9520000000002</v>
      </c>
      <c r="C6">
        <v>1765.5540000000001</v>
      </c>
      <c r="D6" t="s">
        <v>43</v>
      </c>
      <c r="E6">
        <v>1489.1510000000001</v>
      </c>
      <c r="F6">
        <v>5587.1589999999997</v>
      </c>
      <c r="R6" t="s">
        <v>46</v>
      </c>
      <c r="S6">
        <v>6132.2969999999996</v>
      </c>
      <c r="AA6" t="s">
        <v>46</v>
      </c>
      <c r="AB6">
        <v>1200.905</v>
      </c>
    </row>
    <row r="7" spans="1:28" x14ac:dyDescent="0.2">
      <c r="A7" t="s">
        <v>42</v>
      </c>
      <c r="B7">
        <v>6132.2969999999996</v>
      </c>
      <c r="C7">
        <v>1200.905</v>
      </c>
      <c r="D7" t="s">
        <v>43</v>
      </c>
      <c r="E7">
        <v>2262.5720000000001</v>
      </c>
      <c r="F7">
        <v>6493.683</v>
      </c>
      <c r="R7" t="s">
        <v>46</v>
      </c>
      <c r="S7">
        <v>5412.72</v>
      </c>
      <c r="AA7" t="s">
        <v>46</v>
      </c>
      <c r="AB7">
        <v>1081.6289999999999</v>
      </c>
    </row>
    <row r="8" spans="1:28" x14ac:dyDescent="0.2">
      <c r="A8" t="s">
        <v>42</v>
      </c>
      <c r="B8">
        <v>5412.72</v>
      </c>
      <c r="C8">
        <v>1081.6289999999999</v>
      </c>
      <c r="D8" t="s">
        <v>43</v>
      </c>
      <c r="E8">
        <v>1316.4839999999999</v>
      </c>
      <c r="F8">
        <v>12085.012000000001</v>
      </c>
      <c r="R8" t="s">
        <v>46</v>
      </c>
      <c r="S8">
        <v>6452.4610000000002</v>
      </c>
      <c r="AA8" t="s">
        <v>46</v>
      </c>
      <c r="AB8">
        <v>2916.375</v>
      </c>
    </row>
    <row r="9" spans="1:28" x14ac:dyDescent="0.2">
      <c r="A9" t="s">
        <v>42</v>
      </c>
      <c r="B9">
        <v>6452.4610000000002</v>
      </c>
      <c r="C9">
        <v>2916.375</v>
      </c>
      <c r="D9" t="s">
        <v>43</v>
      </c>
      <c r="E9">
        <v>1164.075</v>
      </c>
      <c r="F9">
        <v>7038.74</v>
      </c>
      <c r="R9" t="s">
        <v>46</v>
      </c>
      <c r="S9">
        <v>5562.9210000000003</v>
      </c>
      <c r="AA9" t="s">
        <v>46</v>
      </c>
      <c r="AB9">
        <v>2579.6669999999999</v>
      </c>
    </row>
    <row r="10" spans="1:28" x14ac:dyDescent="0.2">
      <c r="A10" t="s">
        <v>42</v>
      </c>
      <c r="B10">
        <v>5562.9210000000003</v>
      </c>
      <c r="C10">
        <v>2579.6669999999999</v>
      </c>
      <c r="D10" t="s">
        <v>43</v>
      </c>
      <c r="E10">
        <v>2067.88</v>
      </c>
      <c r="F10">
        <v>8242.2880000000005</v>
      </c>
      <c r="R10" t="s">
        <v>46</v>
      </c>
      <c r="S10">
        <v>6671.201</v>
      </c>
      <c r="AA10" t="s">
        <v>46</v>
      </c>
      <c r="AB10">
        <v>2222.4430000000002</v>
      </c>
    </row>
    <row r="11" spans="1:28" x14ac:dyDescent="0.2">
      <c r="A11" t="s">
        <v>42</v>
      </c>
      <c r="B11">
        <v>6671.201</v>
      </c>
      <c r="C11">
        <v>2222.4430000000002</v>
      </c>
      <c r="D11" t="s">
        <v>43</v>
      </c>
      <c r="E11">
        <v>2066.1120000000001</v>
      </c>
      <c r="F11">
        <v>14410.714</v>
      </c>
      <c r="R11" t="s">
        <v>46</v>
      </c>
      <c r="S11">
        <v>5238.9849999999997</v>
      </c>
      <c r="AA11" t="s">
        <v>46</v>
      </c>
      <c r="AB11">
        <v>2409.453</v>
      </c>
    </row>
    <row r="12" spans="1:28" x14ac:dyDescent="0.2">
      <c r="A12" t="s">
        <v>42</v>
      </c>
      <c r="B12">
        <v>5238.9849999999997</v>
      </c>
      <c r="C12">
        <v>2409.453</v>
      </c>
      <c r="D12" t="s">
        <v>43</v>
      </c>
      <c r="E12">
        <v>2089.7689999999998</v>
      </c>
      <c r="F12">
        <v>7752.9290000000001</v>
      </c>
      <c r="R12" t="s">
        <v>46</v>
      </c>
      <c r="S12">
        <v>5560.2060000000001</v>
      </c>
      <c r="AA12" t="s">
        <v>46</v>
      </c>
      <c r="AB12">
        <v>3338.0140000000001</v>
      </c>
    </row>
    <row r="13" spans="1:28" x14ac:dyDescent="0.2">
      <c r="A13" t="s">
        <v>42</v>
      </c>
      <c r="B13">
        <v>5560.2060000000001</v>
      </c>
      <c r="C13">
        <v>3338.0140000000001</v>
      </c>
      <c r="D13" t="s">
        <v>43</v>
      </c>
      <c r="E13">
        <v>1769.1790000000001</v>
      </c>
      <c r="F13">
        <v>7456.63</v>
      </c>
      <c r="R13" t="s">
        <v>46</v>
      </c>
      <c r="S13">
        <v>6031.8779999999997</v>
      </c>
      <c r="AA13" t="s">
        <v>46</v>
      </c>
      <c r="AB13">
        <v>3397.25</v>
      </c>
    </row>
    <row r="14" spans="1:28" x14ac:dyDescent="0.2">
      <c r="A14" t="s">
        <v>42</v>
      </c>
      <c r="B14">
        <v>6031.8779999999997</v>
      </c>
      <c r="C14">
        <v>3397.25</v>
      </c>
      <c r="D14" t="s">
        <v>43</v>
      </c>
      <c r="E14">
        <v>2274.627</v>
      </c>
      <c r="F14">
        <v>8676.0849999999991</v>
      </c>
      <c r="R14" t="s">
        <v>46</v>
      </c>
      <c r="S14">
        <v>4031.393</v>
      </c>
      <c r="AA14" t="s">
        <v>46</v>
      </c>
      <c r="AB14">
        <v>1933.2539999999999</v>
      </c>
    </row>
    <row r="15" spans="1:28" x14ac:dyDescent="0.2">
      <c r="A15" t="s">
        <v>42</v>
      </c>
      <c r="B15">
        <v>4031.393</v>
      </c>
      <c r="C15">
        <v>1933.2539999999999</v>
      </c>
      <c r="D15" t="s">
        <v>43</v>
      </c>
      <c r="E15">
        <v>1903.597</v>
      </c>
      <c r="F15">
        <v>5542.2479999999996</v>
      </c>
      <c r="R15" t="s">
        <v>46</v>
      </c>
      <c r="S15">
        <v>2981.8960000000002</v>
      </c>
      <c r="AA15" t="s">
        <v>46</v>
      </c>
      <c r="AB15">
        <v>1364.3810000000001</v>
      </c>
    </row>
    <row r="16" spans="1:28" x14ac:dyDescent="0.2">
      <c r="A16" t="s">
        <v>42</v>
      </c>
      <c r="B16">
        <v>2981.8960000000002</v>
      </c>
      <c r="C16">
        <v>1364.3810000000001</v>
      </c>
      <c r="D16" t="s">
        <v>43</v>
      </c>
      <c r="E16">
        <v>1582.192</v>
      </c>
      <c r="F16">
        <v>3081.7660000000001</v>
      </c>
      <c r="R16" t="s">
        <v>46</v>
      </c>
      <c r="S16">
        <v>5451.8419999999996</v>
      </c>
      <c r="AA16" t="s">
        <v>46</v>
      </c>
      <c r="AB16">
        <v>2403.9720000000002</v>
      </c>
    </row>
    <row r="17" spans="1:31" x14ac:dyDescent="0.2">
      <c r="A17" t="s">
        <v>42</v>
      </c>
      <c r="B17">
        <v>5451.8419999999996</v>
      </c>
      <c r="C17">
        <v>2403.9720000000002</v>
      </c>
      <c r="D17" t="s">
        <v>43</v>
      </c>
      <c r="E17">
        <v>2570.6990000000001</v>
      </c>
      <c r="F17">
        <v>12685.040999999999</v>
      </c>
      <c r="R17" t="s">
        <v>46</v>
      </c>
      <c r="S17">
        <v>5470.7489999999998</v>
      </c>
      <c r="AA17" t="s">
        <v>46</v>
      </c>
      <c r="AB17">
        <v>3326.8009999999999</v>
      </c>
    </row>
    <row r="18" spans="1:31" x14ac:dyDescent="0.2">
      <c r="A18" t="s">
        <v>42</v>
      </c>
      <c r="B18">
        <v>5470.7489999999998</v>
      </c>
      <c r="C18">
        <v>3326.8009999999999</v>
      </c>
      <c r="D18" t="s">
        <v>43</v>
      </c>
      <c r="E18">
        <v>2915.4430000000002</v>
      </c>
      <c r="F18">
        <v>11366.382</v>
      </c>
      <c r="R18" t="s">
        <v>46</v>
      </c>
      <c r="S18">
        <v>4806.1329999999998</v>
      </c>
      <c r="AA18" t="s">
        <v>46</v>
      </c>
      <c r="AB18">
        <v>851.92700000000002</v>
      </c>
    </row>
    <row r="19" spans="1:31" x14ac:dyDescent="0.2">
      <c r="A19" t="s">
        <v>42</v>
      </c>
      <c r="B19">
        <v>4806.1329999999998</v>
      </c>
      <c r="C19">
        <v>851.92700000000002</v>
      </c>
      <c r="D19" t="s">
        <v>43</v>
      </c>
      <c r="E19">
        <v>2050.0239999999999</v>
      </c>
      <c r="F19">
        <v>5263.4880000000003</v>
      </c>
      <c r="R19" t="s">
        <v>46</v>
      </c>
      <c r="S19">
        <v>4571.2520000000004</v>
      </c>
      <c r="AA19" t="s">
        <v>46</v>
      </c>
      <c r="AB19">
        <v>3015.5369999999998</v>
      </c>
    </row>
    <row r="20" spans="1:31" x14ac:dyDescent="0.2">
      <c r="A20" t="s">
        <v>42</v>
      </c>
      <c r="B20">
        <v>4571.2520000000004</v>
      </c>
      <c r="C20">
        <v>3015.5369999999998</v>
      </c>
      <c r="D20" t="s">
        <v>43</v>
      </c>
      <c r="E20">
        <v>1372.3630000000001</v>
      </c>
      <c r="F20">
        <v>2125.3449999999998</v>
      </c>
      <c r="R20" t="s">
        <v>46</v>
      </c>
      <c r="S20">
        <v>6006.4840000000004</v>
      </c>
      <c r="AA20" t="s">
        <v>46</v>
      </c>
      <c r="AB20">
        <v>4484.46</v>
      </c>
    </row>
    <row r="21" spans="1:31" x14ac:dyDescent="0.2">
      <c r="A21" t="s">
        <v>42</v>
      </c>
      <c r="B21">
        <v>6006.4840000000004</v>
      </c>
      <c r="C21">
        <v>4484.46</v>
      </c>
      <c r="D21" t="s">
        <v>43</v>
      </c>
      <c r="E21">
        <v>1047.9659999999999</v>
      </c>
      <c r="F21">
        <v>8006.4459999999999</v>
      </c>
      <c r="R21" t="s">
        <v>46</v>
      </c>
      <c r="S21">
        <v>4977.1019999999999</v>
      </c>
      <c r="AA21" t="s">
        <v>46</v>
      </c>
      <c r="AB21">
        <v>3196.462</v>
      </c>
    </row>
    <row r="22" spans="1:31" x14ac:dyDescent="0.2">
      <c r="A22" t="s">
        <v>42</v>
      </c>
      <c r="B22">
        <v>4977.1019999999999</v>
      </c>
      <c r="C22">
        <v>3196.462</v>
      </c>
      <c r="D22" t="s">
        <v>43</v>
      </c>
      <c r="E22">
        <v>1393.0740000000001</v>
      </c>
      <c r="F22">
        <v>14175.460999999999</v>
      </c>
      <c r="R22" t="s">
        <v>46</v>
      </c>
      <c r="S22">
        <v>2912.9560000000001</v>
      </c>
      <c r="AA22" t="s">
        <v>46</v>
      </c>
      <c r="AB22">
        <v>1376.047</v>
      </c>
      <c r="AD22" t="s">
        <v>47</v>
      </c>
      <c r="AE22">
        <f>_xlfn.T.TEST(AB2:AB24,AB25:AB51,2,2)</f>
        <v>6.146382565690375E-8</v>
      </c>
    </row>
    <row r="23" spans="1:31" x14ac:dyDescent="0.2">
      <c r="A23" t="s">
        <v>42</v>
      </c>
      <c r="B23">
        <v>2912.9560000000001</v>
      </c>
      <c r="C23">
        <v>1376.047</v>
      </c>
      <c r="D23" t="s">
        <v>43</v>
      </c>
      <c r="E23">
        <v>1618.9459999999999</v>
      </c>
      <c r="F23">
        <v>5460.99</v>
      </c>
      <c r="R23" t="s">
        <v>46</v>
      </c>
      <c r="S23">
        <v>4695.7070000000003</v>
      </c>
      <c r="U23" t="s">
        <v>47</v>
      </c>
      <c r="V23">
        <f>_xlfn.T.TEST(S2:S24,S25:S51,2,2)</f>
        <v>2.1484528760664368E-17</v>
      </c>
      <c r="AA23" t="s">
        <v>46</v>
      </c>
      <c r="AB23">
        <v>2437.4609999999998</v>
      </c>
      <c r="AD23" t="s">
        <v>48</v>
      </c>
      <c r="AE23">
        <f>_xlfn.T.TEST(AB52:AB60,AB61:AB67,2,2)</f>
        <v>2.3008799969302103E-3</v>
      </c>
    </row>
    <row r="24" spans="1:31" x14ac:dyDescent="0.2">
      <c r="A24" t="s">
        <v>42</v>
      </c>
      <c r="B24">
        <v>4695.7070000000003</v>
      </c>
      <c r="C24">
        <v>2437.4609999999998</v>
      </c>
      <c r="D24" t="s">
        <v>43</v>
      </c>
      <c r="E24">
        <v>1607.48</v>
      </c>
      <c r="F24">
        <v>5025.2439999999997</v>
      </c>
      <c r="R24" t="s">
        <v>46</v>
      </c>
      <c r="S24">
        <v>4192.6059999999998</v>
      </c>
      <c r="U24" t="s">
        <v>48</v>
      </c>
      <c r="V24">
        <f>_xlfn.T.TEST(S52:S60,S61:S67,2,2)</f>
        <v>6.9323159219688581E-5</v>
      </c>
      <c r="AA24" t="s">
        <v>46</v>
      </c>
      <c r="AB24">
        <v>2161.5479999999998</v>
      </c>
    </row>
    <row r="25" spans="1:31" x14ac:dyDescent="0.2">
      <c r="A25" t="s">
        <v>42</v>
      </c>
      <c r="B25">
        <v>4192.6059999999998</v>
      </c>
      <c r="C25">
        <v>2161.5479999999998</v>
      </c>
      <c r="D25" t="s">
        <v>43</v>
      </c>
      <c r="E25">
        <v>1048.4649999999999</v>
      </c>
      <c r="F25">
        <v>4888.8320000000003</v>
      </c>
      <c r="R25" t="s">
        <v>49</v>
      </c>
      <c r="S25">
        <v>1347.799</v>
      </c>
      <c r="AA25" t="s">
        <v>49</v>
      </c>
      <c r="AB25">
        <v>3561.88</v>
      </c>
    </row>
    <row r="26" spans="1:31" x14ac:dyDescent="0.2">
      <c r="A26" t="s">
        <v>40</v>
      </c>
      <c r="B26">
        <v>11370.579</v>
      </c>
      <c r="C26">
        <v>3562.0329999999999</v>
      </c>
      <c r="D26" t="s">
        <v>43</v>
      </c>
      <c r="E26">
        <v>1164.1199999999999</v>
      </c>
      <c r="F26">
        <v>4781.9690000000001</v>
      </c>
      <c r="R26" t="s">
        <v>49</v>
      </c>
      <c r="S26">
        <v>1656.742</v>
      </c>
      <c r="AA26" t="s">
        <v>49</v>
      </c>
      <c r="AB26">
        <v>5040.5619999999999</v>
      </c>
    </row>
    <row r="27" spans="1:31" x14ac:dyDescent="0.2">
      <c r="A27" t="s">
        <v>40</v>
      </c>
      <c r="B27">
        <v>9232.866</v>
      </c>
      <c r="C27">
        <v>2345.038</v>
      </c>
      <c r="D27" t="s">
        <v>43</v>
      </c>
      <c r="E27">
        <v>1778.425</v>
      </c>
      <c r="F27">
        <v>16956.895</v>
      </c>
      <c r="R27" t="s">
        <v>49</v>
      </c>
      <c r="S27">
        <v>2452.6869999999999</v>
      </c>
      <c r="AA27" t="s">
        <v>49</v>
      </c>
      <c r="AB27">
        <v>7295.973</v>
      </c>
    </row>
    <row r="28" spans="1:31" x14ac:dyDescent="0.2">
      <c r="A28" t="s">
        <v>40</v>
      </c>
      <c r="B28">
        <v>7554.2539999999999</v>
      </c>
      <c r="C28">
        <v>1237.8140000000001</v>
      </c>
      <c r="D28" t="s">
        <v>43</v>
      </c>
      <c r="E28">
        <v>1446.2329999999999</v>
      </c>
      <c r="F28">
        <v>9521.4279999999999</v>
      </c>
      <c r="R28" t="s">
        <v>49</v>
      </c>
      <c r="S28">
        <v>1489.1510000000001</v>
      </c>
      <c r="AA28" t="s">
        <v>49</v>
      </c>
      <c r="AB28">
        <v>5587.1589999999997</v>
      </c>
    </row>
    <row r="29" spans="1:31" x14ac:dyDescent="0.2">
      <c r="A29" t="s">
        <v>40</v>
      </c>
      <c r="B29">
        <v>6417.7650000000003</v>
      </c>
      <c r="C29">
        <v>1306.604</v>
      </c>
      <c r="D29" t="s">
        <v>43</v>
      </c>
      <c r="E29">
        <v>1556.722</v>
      </c>
      <c r="F29">
        <v>5535.6310000000003</v>
      </c>
      <c r="R29" t="s">
        <v>49</v>
      </c>
      <c r="S29">
        <v>2262.5720000000001</v>
      </c>
      <c r="AA29" t="s">
        <v>49</v>
      </c>
      <c r="AB29">
        <v>6493.683</v>
      </c>
    </row>
    <row r="30" spans="1:31" x14ac:dyDescent="0.2">
      <c r="A30" t="s">
        <v>40</v>
      </c>
      <c r="B30">
        <v>4480.3869999999997</v>
      </c>
      <c r="C30">
        <v>1487.579</v>
      </c>
      <c r="D30" t="s">
        <v>41</v>
      </c>
      <c r="E30">
        <v>2021.4269999999999</v>
      </c>
      <c r="F30">
        <v>2004.704</v>
      </c>
      <c r="R30" t="s">
        <v>49</v>
      </c>
      <c r="S30">
        <v>1316.4839999999999</v>
      </c>
      <c r="AA30" t="s">
        <v>49</v>
      </c>
      <c r="AB30">
        <v>12085.012000000001</v>
      </c>
    </row>
    <row r="31" spans="1:31" x14ac:dyDescent="0.2">
      <c r="A31" t="s">
        <v>40</v>
      </c>
      <c r="B31">
        <v>9511.6460000000006</v>
      </c>
      <c r="C31">
        <v>2182.9189999999999</v>
      </c>
      <c r="D31" t="s">
        <v>41</v>
      </c>
      <c r="E31">
        <v>2647.56</v>
      </c>
      <c r="F31">
        <v>10771.111000000001</v>
      </c>
      <c r="R31" t="s">
        <v>49</v>
      </c>
      <c r="S31">
        <v>1164.075</v>
      </c>
      <c r="AA31" t="s">
        <v>49</v>
      </c>
      <c r="AB31">
        <v>7038.74</v>
      </c>
    </row>
    <row r="32" spans="1:31" x14ac:dyDescent="0.2">
      <c r="A32" t="s">
        <v>40</v>
      </c>
      <c r="B32">
        <v>9655.36</v>
      </c>
      <c r="C32">
        <v>3439.3380000000002</v>
      </c>
      <c r="D32" t="s">
        <v>41</v>
      </c>
      <c r="E32">
        <v>4303.5320000000002</v>
      </c>
      <c r="F32">
        <v>8378.3819999999996</v>
      </c>
      <c r="R32" t="s">
        <v>49</v>
      </c>
      <c r="S32">
        <v>2067.88</v>
      </c>
      <c r="AA32" t="s">
        <v>49</v>
      </c>
      <c r="AB32">
        <v>8242.2880000000005</v>
      </c>
    </row>
    <row r="33" spans="1:28" x14ac:dyDescent="0.2">
      <c r="A33" t="s">
        <v>40</v>
      </c>
      <c r="B33">
        <v>8884.5419999999995</v>
      </c>
      <c r="C33">
        <v>2002.2449999999999</v>
      </c>
      <c r="D33" t="s">
        <v>41</v>
      </c>
      <c r="E33">
        <v>4272.0349999999999</v>
      </c>
      <c r="F33">
        <v>5983.0240000000003</v>
      </c>
      <c r="R33" t="s">
        <v>49</v>
      </c>
      <c r="S33">
        <v>2066.1120000000001</v>
      </c>
      <c r="AA33" t="s">
        <v>49</v>
      </c>
      <c r="AB33">
        <v>14410.714</v>
      </c>
    </row>
    <row r="34" spans="1:28" x14ac:dyDescent="0.2">
      <c r="A34" t="s">
        <v>40</v>
      </c>
      <c r="B34">
        <v>5518.5190000000002</v>
      </c>
      <c r="C34">
        <v>1144.3340000000001</v>
      </c>
      <c r="D34" t="s">
        <v>41</v>
      </c>
      <c r="E34">
        <v>1845.9960000000001</v>
      </c>
      <c r="F34">
        <v>4579.7539999999999</v>
      </c>
      <c r="R34" t="s">
        <v>49</v>
      </c>
      <c r="S34">
        <v>2089.7689999999998</v>
      </c>
      <c r="AA34" t="s">
        <v>49</v>
      </c>
      <c r="AB34">
        <v>7752.9290000000001</v>
      </c>
    </row>
    <row r="35" spans="1:28" x14ac:dyDescent="0.2">
      <c r="D35" t="s">
        <v>41</v>
      </c>
      <c r="E35">
        <v>2824.5329999999999</v>
      </c>
      <c r="F35">
        <v>3209.8380000000002</v>
      </c>
      <c r="R35" t="s">
        <v>49</v>
      </c>
      <c r="S35">
        <v>1769.1790000000001</v>
      </c>
      <c r="AA35" t="s">
        <v>49</v>
      </c>
      <c r="AB35">
        <v>7456.63</v>
      </c>
    </row>
    <row r="36" spans="1:28" x14ac:dyDescent="0.2">
      <c r="D36" t="s">
        <v>41</v>
      </c>
      <c r="E36">
        <v>3099.259</v>
      </c>
      <c r="F36">
        <v>9767.7849999999999</v>
      </c>
      <c r="R36" t="s">
        <v>49</v>
      </c>
      <c r="S36">
        <v>2274.627</v>
      </c>
      <c r="AA36" t="s">
        <v>49</v>
      </c>
      <c r="AB36">
        <v>8676.0849999999991</v>
      </c>
    </row>
    <row r="37" spans="1:28" x14ac:dyDescent="0.2">
      <c r="R37" t="s">
        <v>49</v>
      </c>
      <c r="S37">
        <v>1903.597</v>
      </c>
      <c r="AA37" t="s">
        <v>49</v>
      </c>
      <c r="AB37">
        <v>5542.2479999999996</v>
      </c>
    </row>
    <row r="38" spans="1:28" x14ac:dyDescent="0.2">
      <c r="R38" t="s">
        <v>49</v>
      </c>
      <c r="S38">
        <v>1582.192</v>
      </c>
      <c r="AA38" t="s">
        <v>49</v>
      </c>
      <c r="AB38">
        <v>3081.7660000000001</v>
      </c>
    </row>
    <row r="39" spans="1:28" x14ac:dyDescent="0.2">
      <c r="R39" t="s">
        <v>49</v>
      </c>
      <c r="S39">
        <v>2570.6990000000001</v>
      </c>
      <c r="AA39" t="s">
        <v>49</v>
      </c>
      <c r="AB39">
        <v>12685.040999999999</v>
      </c>
    </row>
    <row r="40" spans="1:28" x14ac:dyDescent="0.2">
      <c r="R40" t="s">
        <v>49</v>
      </c>
      <c r="S40">
        <v>2915.4430000000002</v>
      </c>
      <c r="AA40" t="s">
        <v>49</v>
      </c>
      <c r="AB40">
        <v>11366.382</v>
      </c>
    </row>
    <row r="41" spans="1:28" x14ac:dyDescent="0.2">
      <c r="R41" t="s">
        <v>49</v>
      </c>
      <c r="S41">
        <v>2050.0239999999999</v>
      </c>
      <c r="AA41" t="s">
        <v>49</v>
      </c>
      <c r="AB41">
        <v>5263.4880000000003</v>
      </c>
    </row>
    <row r="42" spans="1:28" x14ac:dyDescent="0.2">
      <c r="R42" t="s">
        <v>49</v>
      </c>
      <c r="S42">
        <v>1372.3630000000001</v>
      </c>
      <c r="AA42" t="s">
        <v>49</v>
      </c>
      <c r="AB42">
        <v>2125.3449999999998</v>
      </c>
    </row>
    <row r="43" spans="1:28" x14ac:dyDescent="0.2">
      <c r="R43" t="s">
        <v>49</v>
      </c>
      <c r="S43">
        <v>1047.9659999999999</v>
      </c>
      <c r="AA43" t="s">
        <v>49</v>
      </c>
      <c r="AB43">
        <v>8006.4459999999999</v>
      </c>
    </row>
    <row r="44" spans="1:28" x14ac:dyDescent="0.2">
      <c r="R44" t="s">
        <v>49</v>
      </c>
      <c r="S44">
        <v>1393.0740000000001</v>
      </c>
      <c r="AA44" t="s">
        <v>49</v>
      </c>
      <c r="AB44">
        <v>14175.460999999999</v>
      </c>
    </row>
    <row r="45" spans="1:28" x14ac:dyDescent="0.2">
      <c r="R45" t="s">
        <v>49</v>
      </c>
      <c r="S45">
        <v>1618.9459999999999</v>
      </c>
      <c r="AA45" t="s">
        <v>49</v>
      </c>
      <c r="AB45">
        <v>5460.99</v>
      </c>
    </row>
    <row r="46" spans="1:28" x14ac:dyDescent="0.2">
      <c r="R46" t="s">
        <v>49</v>
      </c>
      <c r="S46">
        <v>1607.48</v>
      </c>
      <c r="AA46" t="s">
        <v>49</v>
      </c>
      <c r="AB46">
        <v>5025.2439999999997</v>
      </c>
    </row>
    <row r="47" spans="1:28" x14ac:dyDescent="0.2">
      <c r="R47" t="s">
        <v>49</v>
      </c>
      <c r="S47">
        <v>1048.4649999999999</v>
      </c>
      <c r="AA47" t="s">
        <v>49</v>
      </c>
      <c r="AB47">
        <v>4888.8320000000003</v>
      </c>
    </row>
    <row r="48" spans="1:28" x14ac:dyDescent="0.2">
      <c r="R48" t="s">
        <v>49</v>
      </c>
      <c r="S48">
        <v>1164.1199999999999</v>
      </c>
      <c r="AA48" t="s">
        <v>49</v>
      </c>
      <c r="AB48">
        <v>4781.9690000000001</v>
      </c>
    </row>
    <row r="49" spans="18:28" x14ac:dyDescent="0.2">
      <c r="R49" t="s">
        <v>49</v>
      </c>
      <c r="S49">
        <v>1778.425</v>
      </c>
      <c r="AA49" t="s">
        <v>49</v>
      </c>
      <c r="AB49">
        <v>16956.895</v>
      </c>
    </row>
    <row r="50" spans="18:28" x14ac:dyDescent="0.2">
      <c r="R50" t="s">
        <v>49</v>
      </c>
      <c r="S50">
        <v>1446.2329999999999</v>
      </c>
      <c r="AA50" t="s">
        <v>49</v>
      </c>
      <c r="AB50">
        <v>9521.4279999999999</v>
      </c>
    </row>
    <row r="51" spans="18:28" x14ac:dyDescent="0.2">
      <c r="R51" t="s">
        <v>49</v>
      </c>
      <c r="S51">
        <v>1556.722</v>
      </c>
      <c r="AA51" t="s">
        <v>49</v>
      </c>
      <c r="AB51">
        <v>5535.6310000000003</v>
      </c>
    </row>
    <row r="52" spans="18:28" x14ac:dyDescent="0.2">
      <c r="R52" t="s">
        <v>50</v>
      </c>
      <c r="S52">
        <v>11370.579</v>
      </c>
      <c r="AA52" t="s">
        <v>50</v>
      </c>
      <c r="AB52">
        <v>3562.0329999999999</v>
      </c>
    </row>
    <row r="53" spans="18:28" x14ac:dyDescent="0.2">
      <c r="R53" t="s">
        <v>50</v>
      </c>
      <c r="S53">
        <v>9232.866</v>
      </c>
      <c r="AA53" t="s">
        <v>50</v>
      </c>
      <c r="AB53">
        <v>2345.038</v>
      </c>
    </row>
    <row r="54" spans="18:28" x14ac:dyDescent="0.2">
      <c r="R54" t="s">
        <v>50</v>
      </c>
      <c r="S54">
        <v>7554.2539999999999</v>
      </c>
      <c r="AA54" t="s">
        <v>50</v>
      </c>
      <c r="AB54">
        <v>1237.8140000000001</v>
      </c>
    </row>
    <row r="55" spans="18:28" x14ac:dyDescent="0.2">
      <c r="R55" t="s">
        <v>50</v>
      </c>
      <c r="S55">
        <v>6417.7650000000003</v>
      </c>
      <c r="AA55" t="s">
        <v>50</v>
      </c>
      <c r="AB55">
        <v>1306.604</v>
      </c>
    </row>
    <row r="56" spans="18:28" x14ac:dyDescent="0.2">
      <c r="R56" t="s">
        <v>50</v>
      </c>
      <c r="S56">
        <v>4480.3869999999997</v>
      </c>
      <c r="AA56" t="s">
        <v>50</v>
      </c>
      <c r="AB56">
        <v>1487.579</v>
      </c>
    </row>
    <row r="57" spans="18:28" x14ac:dyDescent="0.2">
      <c r="R57" t="s">
        <v>50</v>
      </c>
      <c r="S57">
        <v>9511.6460000000006</v>
      </c>
      <c r="AA57" t="s">
        <v>50</v>
      </c>
      <c r="AB57">
        <v>2182.9189999999999</v>
      </c>
    </row>
    <row r="58" spans="18:28" x14ac:dyDescent="0.2">
      <c r="R58" t="s">
        <v>50</v>
      </c>
      <c r="S58">
        <v>9655.36</v>
      </c>
      <c r="AA58" t="s">
        <v>50</v>
      </c>
      <c r="AB58">
        <v>3439.3380000000002</v>
      </c>
    </row>
    <row r="59" spans="18:28" x14ac:dyDescent="0.2">
      <c r="R59" t="s">
        <v>50</v>
      </c>
      <c r="S59">
        <v>8884.5419999999995</v>
      </c>
      <c r="AA59" t="s">
        <v>50</v>
      </c>
      <c r="AB59">
        <v>2002.2449999999999</v>
      </c>
    </row>
    <row r="60" spans="18:28" x14ac:dyDescent="0.2">
      <c r="R60" t="s">
        <v>50</v>
      </c>
      <c r="S60">
        <v>5518.5190000000002</v>
      </c>
      <c r="AA60" t="s">
        <v>50</v>
      </c>
      <c r="AB60">
        <v>1144.3340000000001</v>
      </c>
    </row>
    <row r="61" spans="18:28" x14ac:dyDescent="0.2">
      <c r="R61" t="s">
        <v>51</v>
      </c>
      <c r="S61">
        <v>2021.4269999999999</v>
      </c>
      <c r="AA61" t="s">
        <v>51</v>
      </c>
      <c r="AB61">
        <v>2004.704</v>
      </c>
    </row>
    <row r="62" spans="18:28" x14ac:dyDescent="0.2">
      <c r="R62" t="s">
        <v>51</v>
      </c>
      <c r="S62">
        <v>2647.56</v>
      </c>
      <c r="AA62" t="s">
        <v>51</v>
      </c>
      <c r="AB62">
        <v>10771.111000000001</v>
      </c>
    </row>
    <row r="63" spans="18:28" x14ac:dyDescent="0.2">
      <c r="R63" t="s">
        <v>51</v>
      </c>
      <c r="S63">
        <v>4303.5320000000002</v>
      </c>
      <c r="AA63" t="s">
        <v>51</v>
      </c>
      <c r="AB63">
        <v>8378.3819999999996</v>
      </c>
    </row>
    <row r="64" spans="18:28" x14ac:dyDescent="0.2">
      <c r="R64" t="s">
        <v>51</v>
      </c>
      <c r="S64">
        <v>4272.0349999999999</v>
      </c>
      <c r="AA64" t="s">
        <v>51</v>
      </c>
      <c r="AB64">
        <v>5983.0240000000003</v>
      </c>
    </row>
    <row r="65" spans="18:28" x14ac:dyDescent="0.2">
      <c r="R65" t="s">
        <v>51</v>
      </c>
      <c r="S65">
        <v>1845.9960000000001</v>
      </c>
      <c r="AA65" t="s">
        <v>51</v>
      </c>
      <c r="AB65">
        <v>4579.7539999999999</v>
      </c>
    </row>
    <row r="66" spans="18:28" x14ac:dyDescent="0.2">
      <c r="R66" t="s">
        <v>51</v>
      </c>
      <c r="S66">
        <v>2824.5329999999999</v>
      </c>
      <c r="AA66" t="s">
        <v>51</v>
      </c>
      <c r="AB66">
        <v>3209.8380000000002</v>
      </c>
    </row>
    <row r="67" spans="18:28" x14ac:dyDescent="0.2">
      <c r="R67" t="s">
        <v>51</v>
      </c>
      <c r="S67">
        <v>3099.259</v>
      </c>
      <c r="AA67" t="s">
        <v>51</v>
      </c>
      <c r="AB67">
        <v>9767.7849999999999</v>
      </c>
    </row>
    <row r="73" spans="18:28" x14ac:dyDescent="0.2">
      <c r="AB73">
        <f>_xlfn.T.TEST(AB52:AB60,AB61:AB67,2,2)</f>
        <v>2.3008799969302103E-3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2, Figure 2-fig supp 1B</vt:lpstr>
      <vt:lpstr>Figure 2-fig supp 1G-I</vt:lpstr>
      <vt:lpstr>Figure 2-fig supp 1J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2019-04-10T18:39:37Z</dcterms:created>
  <dcterms:modified xsi:type="dcterms:W3CDTF">2020-06-26T21:38:02Z</dcterms:modified>
</cp:coreProperties>
</file>