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Ery\WORK\Kousteni_Lab\LCN2 and appetite in non-human primates\WORKING DOCS and FIGURES\ELife\Revised submission\AS SUBMITTED\"/>
    </mc:Choice>
  </mc:AlternateContent>
  <xr:revisionPtr revIDLastSave="0" documentId="13_ncr:1_{85A5A863-C000-4988-A6B7-A48833351E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gure 1" sheetId="1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2" i="15" l="1"/>
  <c r="D260" i="15"/>
  <c r="D259" i="15"/>
  <c r="D258" i="15"/>
  <c r="D257" i="15"/>
  <c r="D247" i="15"/>
  <c r="D246" i="15"/>
  <c r="D245" i="15"/>
  <c r="D261" i="15" s="1"/>
  <c r="D231" i="15"/>
  <c r="D229" i="15"/>
  <c r="D227" i="15"/>
  <c r="D226" i="15"/>
  <c r="D225" i="15"/>
  <c r="D214" i="15"/>
  <c r="D213" i="15"/>
  <c r="D212" i="15"/>
  <c r="D230" i="15" s="1"/>
  <c r="C262" i="15"/>
  <c r="C260" i="15"/>
  <c r="C259" i="15"/>
  <c r="C258" i="15"/>
  <c r="C257" i="15"/>
  <c r="C247" i="15"/>
  <c r="C246" i="15"/>
  <c r="C245" i="15"/>
  <c r="C261" i="15" s="1"/>
  <c r="C231" i="15"/>
  <c r="C229" i="15"/>
  <c r="C227" i="15"/>
  <c r="C226" i="15"/>
  <c r="C225" i="15"/>
  <c r="C214" i="15"/>
  <c r="C213" i="15"/>
  <c r="C212" i="15"/>
  <c r="C230" i="15" s="1"/>
  <c r="R268" i="15" l="1"/>
  <c r="S268" i="15"/>
  <c r="T268" i="15"/>
  <c r="U268" i="15"/>
  <c r="V268" i="15"/>
  <c r="W268" i="15"/>
  <c r="X268" i="15"/>
  <c r="Y268" i="15"/>
  <c r="Z268" i="15"/>
  <c r="AA268" i="15"/>
  <c r="R269" i="15"/>
  <c r="S269" i="15"/>
  <c r="T269" i="15"/>
  <c r="U269" i="15"/>
  <c r="V269" i="15"/>
  <c r="W269" i="15"/>
  <c r="X269" i="15"/>
  <c r="Y269" i="15"/>
  <c r="Z269" i="15"/>
  <c r="AA269" i="15"/>
  <c r="R270" i="15"/>
  <c r="S270" i="15"/>
  <c r="T270" i="15"/>
  <c r="U270" i="15"/>
  <c r="V270" i="15"/>
  <c r="W270" i="15"/>
  <c r="X270" i="15"/>
  <c r="Y270" i="15"/>
  <c r="Z270" i="15"/>
  <c r="AA270" i="15"/>
  <c r="R271" i="15"/>
  <c r="S271" i="15"/>
  <c r="T271" i="15"/>
  <c r="U271" i="15"/>
  <c r="V271" i="15"/>
  <c r="W271" i="15"/>
  <c r="X271" i="15"/>
  <c r="Y271" i="15"/>
  <c r="Z271" i="15"/>
  <c r="AA271" i="15"/>
  <c r="R272" i="15"/>
  <c r="S272" i="15"/>
  <c r="T272" i="15"/>
  <c r="U272" i="15"/>
  <c r="V272" i="15"/>
  <c r="W272" i="15"/>
  <c r="X272" i="15"/>
  <c r="Y272" i="15"/>
  <c r="Z272" i="15"/>
  <c r="AA272" i="15"/>
  <c r="R273" i="15"/>
  <c r="S273" i="15"/>
  <c r="T273" i="15"/>
  <c r="U273" i="15"/>
  <c r="V273" i="15"/>
  <c r="W273" i="15"/>
  <c r="X273" i="15"/>
  <c r="Y273" i="15"/>
  <c r="Z273" i="15"/>
  <c r="AA273" i="15"/>
  <c r="R274" i="15"/>
  <c r="S274" i="15"/>
  <c r="T274" i="15"/>
  <c r="U274" i="15"/>
  <c r="V274" i="15"/>
  <c r="W274" i="15"/>
  <c r="X274" i="15"/>
  <c r="Y274" i="15"/>
  <c r="Z274" i="15"/>
  <c r="AA274" i="15"/>
  <c r="R275" i="15"/>
  <c r="S275" i="15"/>
  <c r="T275" i="15"/>
  <c r="U275" i="15"/>
  <c r="V275" i="15"/>
  <c r="W275" i="15"/>
  <c r="X275" i="15"/>
  <c r="Y275" i="15"/>
  <c r="Z275" i="15"/>
  <c r="AA275" i="15"/>
  <c r="R276" i="15"/>
  <c r="S276" i="15"/>
  <c r="T276" i="15"/>
  <c r="U276" i="15"/>
  <c r="V276" i="15"/>
  <c r="W276" i="15"/>
  <c r="X276" i="15"/>
  <c r="Y276" i="15"/>
  <c r="Z276" i="15"/>
  <c r="AA276" i="15"/>
  <c r="R277" i="15"/>
  <c r="S277" i="15"/>
  <c r="T277" i="15"/>
  <c r="U277" i="15"/>
  <c r="V277" i="15"/>
  <c r="W277" i="15"/>
  <c r="X277" i="15"/>
  <c r="Y277" i="15"/>
  <c r="Z277" i="15"/>
  <c r="AA277" i="15"/>
  <c r="R278" i="15"/>
  <c r="S278" i="15"/>
  <c r="T278" i="15"/>
  <c r="U278" i="15"/>
  <c r="V278" i="15"/>
  <c r="W278" i="15"/>
  <c r="X278" i="15"/>
  <c r="Y278" i="15"/>
  <c r="Z278" i="15"/>
  <c r="AA278" i="15"/>
  <c r="R279" i="15"/>
  <c r="S279" i="15"/>
  <c r="T279" i="15"/>
  <c r="U279" i="15"/>
  <c r="V279" i="15"/>
  <c r="W279" i="15"/>
  <c r="X279" i="15"/>
  <c r="Y279" i="15"/>
  <c r="Z279" i="15"/>
  <c r="AA279" i="15"/>
  <c r="Q269" i="15"/>
  <c r="Q270" i="15"/>
  <c r="Q271" i="15"/>
  <c r="Q272" i="15"/>
  <c r="Q273" i="15"/>
  <c r="Q274" i="15"/>
  <c r="Q275" i="15"/>
  <c r="Q276" i="15"/>
  <c r="Q277" i="15"/>
  <c r="Q278" i="15"/>
  <c r="Q279" i="15"/>
  <c r="Q268" i="15"/>
  <c r="Q315" i="15"/>
  <c r="Q314" i="15"/>
  <c r="Q313" i="15"/>
  <c r="Q312" i="15"/>
  <c r="Q311" i="15"/>
  <c r="Q310" i="15"/>
  <c r="Q309" i="15"/>
  <c r="Q308" i="15"/>
  <c r="Q307" i="15"/>
  <c r="Q306" i="15"/>
  <c r="Q305" i="15"/>
  <c r="S304" i="15"/>
  <c r="T304" i="15"/>
  <c r="U304" i="15"/>
  <c r="V304" i="15"/>
  <c r="W304" i="15"/>
  <c r="X304" i="15"/>
  <c r="Y304" i="15"/>
  <c r="Z304" i="15"/>
  <c r="AA304" i="15"/>
  <c r="S305" i="15"/>
  <c r="T305" i="15"/>
  <c r="U305" i="15"/>
  <c r="V305" i="15"/>
  <c r="W305" i="15"/>
  <c r="X305" i="15"/>
  <c r="Y305" i="15"/>
  <c r="Z305" i="15"/>
  <c r="AA305" i="15"/>
  <c r="S306" i="15"/>
  <c r="T306" i="15"/>
  <c r="U306" i="15"/>
  <c r="V306" i="15"/>
  <c r="W306" i="15"/>
  <c r="X306" i="15"/>
  <c r="Y306" i="15"/>
  <c r="Z306" i="15"/>
  <c r="AA306" i="15"/>
  <c r="S307" i="15"/>
  <c r="T307" i="15"/>
  <c r="U307" i="15"/>
  <c r="V307" i="15"/>
  <c r="W307" i="15"/>
  <c r="X307" i="15"/>
  <c r="Y307" i="15"/>
  <c r="Z307" i="15"/>
  <c r="AA307" i="15"/>
  <c r="S308" i="15"/>
  <c r="T308" i="15"/>
  <c r="U308" i="15"/>
  <c r="V308" i="15"/>
  <c r="W308" i="15"/>
  <c r="X308" i="15"/>
  <c r="Y308" i="15"/>
  <c r="Z308" i="15"/>
  <c r="AA308" i="15"/>
  <c r="S309" i="15"/>
  <c r="T309" i="15"/>
  <c r="U309" i="15"/>
  <c r="V309" i="15"/>
  <c r="W309" i="15"/>
  <c r="X309" i="15"/>
  <c r="Y309" i="15"/>
  <c r="Z309" i="15"/>
  <c r="AA309" i="15"/>
  <c r="T310" i="15"/>
  <c r="U310" i="15"/>
  <c r="V310" i="15"/>
  <c r="W310" i="15"/>
  <c r="X310" i="15"/>
  <c r="Y310" i="15"/>
  <c r="Z310" i="15"/>
  <c r="AA310" i="15"/>
  <c r="S311" i="15"/>
  <c r="T311" i="15"/>
  <c r="U311" i="15"/>
  <c r="V311" i="15"/>
  <c r="W311" i="15"/>
  <c r="X311" i="15"/>
  <c r="Y311" i="15"/>
  <c r="Z311" i="15"/>
  <c r="AA311" i="15"/>
  <c r="S312" i="15"/>
  <c r="T312" i="15"/>
  <c r="U312" i="15"/>
  <c r="V312" i="15"/>
  <c r="W312" i="15"/>
  <c r="X312" i="15"/>
  <c r="Y312" i="15"/>
  <c r="Z312" i="15"/>
  <c r="AA312" i="15"/>
  <c r="S313" i="15"/>
  <c r="T313" i="15"/>
  <c r="U313" i="15"/>
  <c r="V313" i="15"/>
  <c r="W313" i="15"/>
  <c r="X313" i="15"/>
  <c r="Y313" i="15"/>
  <c r="Z313" i="15"/>
  <c r="AA313" i="15"/>
  <c r="S314" i="15"/>
  <c r="T314" i="15"/>
  <c r="U314" i="15"/>
  <c r="V314" i="15"/>
  <c r="W314" i="15"/>
  <c r="X314" i="15"/>
  <c r="Y314" i="15"/>
  <c r="Z314" i="15"/>
  <c r="AA314" i="15"/>
  <c r="S315" i="15"/>
  <c r="T315" i="15"/>
  <c r="U315" i="15"/>
  <c r="V315" i="15"/>
  <c r="W315" i="15"/>
  <c r="X315" i="15"/>
  <c r="Y315" i="15"/>
  <c r="Z315" i="15"/>
  <c r="AA315" i="15"/>
  <c r="R304" i="15"/>
  <c r="R305" i="15"/>
  <c r="R306" i="15"/>
  <c r="R307" i="15"/>
  <c r="R308" i="15"/>
  <c r="R309" i="15"/>
  <c r="R311" i="15"/>
  <c r="R312" i="15"/>
  <c r="R313" i="15"/>
  <c r="R314" i="15"/>
  <c r="R315" i="15"/>
  <c r="Q304" i="15"/>
  <c r="M283" i="15"/>
  <c r="L283" i="15"/>
  <c r="K283" i="15"/>
  <c r="J283" i="15"/>
  <c r="I283" i="15"/>
  <c r="H283" i="15"/>
  <c r="G283" i="15"/>
  <c r="F283" i="15"/>
  <c r="E283" i="15"/>
  <c r="D283" i="15"/>
  <c r="C283" i="15"/>
  <c r="M281" i="15"/>
  <c r="M282" i="15" s="1"/>
  <c r="L281" i="15"/>
  <c r="L282" i="15" s="1"/>
  <c r="K281" i="15"/>
  <c r="K282" i="15" s="1"/>
  <c r="J281" i="15"/>
  <c r="J282" i="15" s="1"/>
  <c r="I281" i="15"/>
  <c r="I282" i="15" s="1"/>
  <c r="H281" i="15"/>
  <c r="H282" i="15" s="1"/>
  <c r="G281" i="15"/>
  <c r="G282" i="15" s="1"/>
  <c r="F281" i="15"/>
  <c r="F282" i="15" s="1"/>
  <c r="E281" i="15"/>
  <c r="E282" i="15" s="1"/>
  <c r="D281" i="15"/>
  <c r="D282" i="15" s="1"/>
  <c r="C281" i="15"/>
  <c r="C282" i="15" s="1"/>
  <c r="M280" i="15"/>
  <c r="L280" i="15"/>
  <c r="K280" i="15"/>
  <c r="J280" i="15"/>
  <c r="I280" i="15"/>
  <c r="H280" i="15"/>
  <c r="G280" i="15"/>
  <c r="F280" i="15"/>
  <c r="E280" i="15"/>
  <c r="D280" i="15"/>
  <c r="C280" i="15"/>
  <c r="M319" i="15"/>
  <c r="L319" i="15"/>
  <c r="K319" i="15"/>
  <c r="J319" i="15"/>
  <c r="I319" i="15"/>
  <c r="H319" i="15"/>
  <c r="G319" i="15"/>
  <c r="F319" i="15"/>
  <c r="E319" i="15"/>
  <c r="D319" i="15"/>
  <c r="C319" i="15"/>
  <c r="M317" i="15"/>
  <c r="M318" i="15" s="1"/>
  <c r="L317" i="15"/>
  <c r="L318" i="15" s="1"/>
  <c r="K317" i="15"/>
  <c r="K318" i="15" s="1"/>
  <c r="J317" i="15"/>
  <c r="J318" i="15" s="1"/>
  <c r="I317" i="15"/>
  <c r="I318" i="15" s="1"/>
  <c r="H317" i="15"/>
  <c r="H318" i="15" s="1"/>
  <c r="G317" i="15"/>
  <c r="G318" i="15" s="1"/>
  <c r="F317" i="15"/>
  <c r="F318" i="15" s="1"/>
  <c r="E317" i="15"/>
  <c r="E318" i="15" s="1"/>
  <c r="D317" i="15"/>
  <c r="D318" i="15" s="1"/>
  <c r="C317" i="15"/>
  <c r="C318" i="15" s="1"/>
  <c r="M316" i="15"/>
  <c r="L316" i="15"/>
  <c r="K316" i="15"/>
  <c r="J316" i="15"/>
  <c r="I316" i="15"/>
  <c r="H316" i="15"/>
  <c r="G316" i="15"/>
  <c r="F316" i="15"/>
  <c r="E316" i="15"/>
  <c r="D316" i="15"/>
  <c r="C316" i="15"/>
  <c r="I186" i="15"/>
  <c r="H186" i="15"/>
  <c r="G186" i="15"/>
  <c r="F186" i="15"/>
  <c r="E186" i="15"/>
  <c r="D186" i="15"/>
  <c r="I184" i="15"/>
  <c r="I185" i="15" s="1"/>
  <c r="H184" i="15"/>
  <c r="H185" i="15" s="1"/>
  <c r="G184" i="15"/>
  <c r="G185" i="15" s="1"/>
  <c r="F184" i="15"/>
  <c r="F185" i="15" s="1"/>
  <c r="E184" i="15"/>
  <c r="E185" i="15" s="1"/>
  <c r="D184" i="15"/>
  <c r="D185" i="15" s="1"/>
  <c r="I183" i="15"/>
  <c r="H183" i="15"/>
  <c r="G183" i="15"/>
  <c r="F183" i="15"/>
  <c r="E183" i="15"/>
  <c r="D183" i="15"/>
  <c r="S177" i="15"/>
  <c r="R177" i="15"/>
  <c r="Q177" i="15"/>
  <c r="P177" i="15"/>
  <c r="O177" i="15"/>
  <c r="N177" i="15"/>
  <c r="AC176" i="15"/>
  <c r="AB176" i="15"/>
  <c r="AA176" i="15"/>
  <c r="Z176" i="15"/>
  <c r="Y176" i="15"/>
  <c r="X176" i="15"/>
  <c r="Q176" i="15"/>
  <c r="S175" i="15"/>
  <c r="S176" i="15" s="1"/>
  <c r="R175" i="15"/>
  <c r="R176" i="15" s="1"/>
  <c r="Q175" i="15"/>
  <c r="P175" i="15"/>
  <c r="P176" i="15" s="1"/>
  <c r="O175" i="15"/>
  <c r="O176" i="15" s="1"/>
  <c r="N175" i="15"/>
  <c r="N176" i="15" s="1"/>
  <c r="AC174" i="15"/>
  <c r="AC175" i="15" s="1"/>
  <c r="AB174" i="15"/>
  <c r="AB175" i="15" s="1"/>
  <c r="AA174" i="15"/>
  <c r="AA175" i="15" s="1"/>
  <c r="Z174" i="15"/>
  <c r="Z175" i="15" s="1"/>
  <c r="Y174" i="15"/>
  <c r="Y175" i="15" s="1"/>
  <c r="X174" i="15"/>
  <c r="X175" i="15" s="1"/>
  <c r="S174" i="15"/>
  <c r="R174" i="15"/>
  <c r="Q174" i="15"/>
  <c r="P174" i="15"/>
  <c r="O174" i="15"/>
  <c r="N174" i="15"/>
  <c r="AC173" i="15"/>
  <c r="AB173" i="15"/>
  <c r="AA173" i="15"/>
  <c r="Z173" i="15"/>
  <c r="Y173" i="15"/>
  <c r="X173" i="15"/>
  <c r="I154" i="15"/>
  <c r="H154" i="15"/>
  <c r="G154" i="15"/>
  <c r="F154" i="15"/>
  <c r="E154" i="15"/>
  <c r="D154" i="15"/>
  <c r="I152" i="15"/>
  <c r="I153" i="15" s="1"/>
  <c r="H152" i="15"/>
  <c r="H153" i="15" s="1"/>
  <c r="G152" i="15"/>
  <c r="G153" i="15" s="1"/>
  <c r="F152" i="15"/>
  <c r="F153" i="15" s="1"/>
  <c r="E152" i="15"/>
  <c r="E153" i="15" s="1"/>
  <c r="D152" i="15"/>
  <c r="D153" i="15" s="1"/>
  <c r="I151" i="15"/>
  <c r="H151" i="15"/>
  <c r="G151" i="15"/>
  <c r="F151" i="15"/>
  <c r="E151" i="15"/>
  <c r="D151" i="15"/>
  <c r="S141" i="15"/>
  <c r="R141" i="15"/>
  <c r="Q141" i="15"/>
  <c r="P141" i="15"/>
  <c r="O141" i="15"/>
  <c r="N141" i="15"/>
  <c r="AC139" i="15"/>
  <c r="AB139" i="15"/>
  <c r="AA139" i="15"/>
  <c r="Z139" i="15"/>
  <c r="Y139" i="15"/>
  <c r="X139" i="15"/>
  <c r="S139" i="15"/>
  <c r="S140" i="15" s="1"/>
  <c r="R139" i="15"/>
  <c r="R140" i="15" s="1"/>
  <c r="Q139" i="15"/>
  <c r="Q140" i="15" s="1"/>
  <c r="P139" i="15"/>
  <c r="P140" i="15" s="1"/>
  <c r="O139" i="15"/>
  <c r="O140" i="15" s="1"/>
  <c r="N139" i="15"/>
  <c r="N140" i="15" s="1"/>
  <c r="S138" i="15"/>
  <c r="R138" i="15"/>
  <c r="Q138" i="15"/>
  <c r="P138" i="15"/>
  <c r="O138" i="15"/>
  <c r="N138" i="15"/>
  <c r="AC137" i="15"/>
  <c r="AC138" i="15" s="1"/>
  <c r="AB137" i="15"/>
  <c r="AB138" i="15" s="1"/>
  <c r="AA137" i="15"/>
  <c r="AA138" i="15" s="1"/>
  <c r="Z137" i="15"/>
  <c r="Z138" i="15" s="1"/>
  <c r="Y137" i="15"/>
  <c r="Y138" i="15" s="1"/>
  <c r="X137" i="15"/>
  <c r="X138" i="15" s="1"/>
  <c r="AC136" i="15"/>
  <c r="AB136" i="15"/>
  <c r="AA136" i="15"/>
  <c r="Z136" i="15"/>
  <c r="Y136" i="15"/>
  <c r="X136" i="15"/>
  <c r="I118" i="15"/>
  <c r="H118" i="15"/>
  <c r="G118" i="15"/>
  <c r="F118" i="15"/>
  <c r="E118" i="15"/>
  <c r="D118" i="15"/>
  <c r="I116" i="15"/>
  <c r="I117" i="15" s="1"/>
  <c r="H116" i="15"/>
  <c r="H117" i="15" s="1"/>
  <c r="G116" i="15"/>
  <c r="G117" i="15" s="1"/>
  <c r="F116" i="15"/>
  <c r="F117" i="15" s="1"/>
  <c r="E116" i="15"/>
  <c r="E117" i="15" s="1"/>
  <c r="D116" i="15"/>
  <c r="D117" i="15" s="1"/>
  <c r="I115" i="15"/>
  <c r="H115" i="15"/>
  <c r="G115" i="15"/>
  <c r="F115" i="15"/>
  <c r="E115" i="15"/>
  <c r="D115" i="15"/>
  <c r="S96" i="15"/>
  <c r="R96" i="15"/>
  <c r="Q96" i="15"/>
  <c r="P96" i="15"/>
  <c r="O96" i="15"/>
  <c r="N96" i="15"/>
  <c r="S94" i="15"/>
  <c r="S95" i="15" s="1"/>
  <c r="R94" i="15"/>
  <c r="R95" i="15" s="1"/>
  <c r="Q94" i="15"/>
  <c r="Q95" i="15" s="1"/>
  <c r="P94" i="15"/>
  <c r="P95" i="15" s="1"/>
  <c r="O94" i="15"/>
  <c r="O95" i="15" s="1"/>
  <c r="N94" i="15"/>
  <c r="N95" i="15" s="1"/>
  <c r="S93" i="15"/>
  <c r="R93" i="15"/>
  <c r="Q93" i="15"/>
  <c r="P93" i="15"/>
  <c r="O93" i="15"/>
  <c r="N93" i="15"/>
  <c r="K34" i="15"/>
  <c r="J34" i="15"/>
  <c r="I34" i="15"/>
  <c r="H34" i="15"/>
  <c r="G34" i="15"/>
  <c r="F34" i="15"/>
  <c r="E34" i="15"/>
  <c r="D34" i="15"/>
  <c r="K32" i="15"/>
  <c r="K33" i="15" s="1"/>
  <c r="J32" i="15"/>
  <c r="J33" i="15" s="1"/>
  <c r="I32" i="15"/>
  <c r="I33" i="15" s="1"/>
  <c r="H32" i="15"/>
  <c r="H33" i="15" s="1"/>
  <c r="G32" i="15"/>
  <c r="G33" i="15" s="1"/>
  <c r="F32" i="15"/>
  <c r="F33" i="15" s="1"/>
  <c r="E32" i="15"/>
  <c r="E33" i="15" s="1"/>
  <c r="D32" i="15"/>
  <c r="D33" i="15" s="1"/>
  <c r="K31" i="15"/>
  <c r="J31" i="15"/>
  <c r="I31" i="15"/>
  <c r="H31" i="15"/>
  <c r="G31" i="15"/>
  <c r="F31" i="15"/>
  <c r="E31" i="15"/>
  <c r="D31" i="15"/>
  <c r="K17" i="15"/>
  <c r="J17" i="15"/>
  <c r="I17" i="15"/>
  <c r="H17" i="15"/>
  <c r="G17" i="15"/>
  <c r="F17" i="15"/>
  <c r="E17" i="15"/>
  <c r="D17" i="15"/>
  <c r="K15" i="15"/>
  <c r="K16" i="15" s="1"/>
  <c r="J15" i="15"/>
  <c r="J16" i="15" s="1"/>
  <c r="I15" i="15"/>
  <c r="I16" i="15" s="1"/>
  <c r="H15" i="15"/>
  <c r="H16" i="15" s="1"/>
  <c r="G15" i="15"/>
  <c r="G16" i="15" s="1"/>
  <c r="F15" i="15"/>
  <c r="F16" i="15" s="1"/>
  <c r="E15" i="15"/>
  <c r="E16" i="15" s="1"/>
  <c r="D15" i="15"/>
  <c r="D16" i="15" s="1"/>
  <c r="K14" i="15"/>
  <c r="J14" i="15"/>
  <c r="I14" i="15"/>
  <c r="H14" i="15"/>
  <c r="G14" i="15"/>
  <c r="F14" i="15"/>
  <c r="E14" i="15"/>
  <c r="D14" i="15"/>
  <c r="Q316" i="15" l="1"/>
  <c r="Z316" i="15"/>
  <c r="V281" i="15"/>
  <c r="V282" i="15" s="1"/>
  <c r="X280" i="15"/>
  <c r="V316" i="15"/>
  <c r="T280" i="15"/>
  <c r="R280" i="15"/>
  <c r="AA319" i="15"/>
  <c r="S319" i="15"/>
  <c r="U281" i="15"/>
  <c r="U282" i="15" s="1"/>
  <c r="U280" i="15"/>
  <c r="X281" i="15"/>
  <c r="X282" i="15" s="1"/>
  <c r="Q283" i="15"/>
  <c r="Y283" i="15"/>
  <c r="V283" i="15"/>
  <c r="V280" i="15"/>
  <c r="Z283" i="15"/>
  <c r="S283" i="15"/>
  <c r="AA283" i="15"/>
  <c r="X283" i="15"/>
  <c r="R283" i="15"/>
  <c r="W283" i="15"/>
  <c r="W281" i="15"/>
  <c r="W282" i="15" s="1"/>
  <c r="T283" i="15"/>
  <c r="W280" i="15"/>
  <c r="Q281" i="15"/>
  <c r="Q282" i="15" s="1"/>
  <c r="Y281" i="15"/>
  <c r="Y282" i="15" s="1"/>
  <c r="U283" i="15"/>
  <c r="R281" i="15"/>
  <c r="R282" i="15" s="1"/>
  <c r="Z281" i="15"/>
  <c r="Z282" i="15" s="1"/>
  <c r="Q280" i="15"/>
  <c r="Y280" i="15"/>
  <c r="S281" i="15"/>
  <c r="S282" i="15" s="1"/>
  <c r="AA281" i="15"/>
  <c r="AA282" i="15" s="1"/>
  <c r="Z280" i="15"/>
  <c r="T281" i="15"/>
  <c r="T282" i="15" s="1"/>
  <c r="S280" i="15"/>
  <c r="AA280" i="15"/>
  <c r="T316" i="15"/>
  <c r="W317" i="15"/>
  <c r="W318" i="15" s="1"/>
  <c r="T317" i="15"/>
  <c r="T318" i="15" s="1"/>
  <c r="Q319" i="15"/>
  <c r="Y319" i="15"/>
  <c r="S316" i="15"/>
  <c r="AA316" i="15"/>
  <c r="R316" i="15"/>
  <c r="X319" i="15"/>
  <c r="U317" i="15"/>
  <c r="U318" i="15" s="1"/>
  <c r="Y316" i="15"/>
  <c r="R319" i="15"/>
  <c r="Z319" i="15"/>
  <c r="U316" i="15"/>
  <c r="V317" i="15"/>
  <c r="V318" i="15" s="1"/>
  <c r="X317" i="15"/>
  <c r="X318" i="15" s="1"/>
  <c r="T319" i="15"/>
  <c r="W316" i="15"/>
  <c r="Q317" i="15"/>
  <c r="Q318" i="15" s="1"/>
  <c r="Y317" i="15"/>
  <c r="Y318" i="15" s="1"/>
  <c r="U319" i="15"/>
  <c r="X316" i="15"/>
  <c r="R317" i="15"/>
  <c r="R318" i="15" s="1"/>
  <c r="Z317" i="15"/>
  <c r="Z318" i="15" s="1"/>
  <c r="V319" i="15"/>
  <c r="S317" i="15"/>
  <c r="S318" i="15" s="1"/>
  <c r="AA317" i="15"/>
  <c r="AA318" i="15" s="1"/>
  <c r="W319" i="15"/>
</calcChain>
</file>

<file path=xl/sharedStrings.xml><?xml version="1.0" encoding="utf-8"?>
<sst xmlns="http://schemas.openxmlformats.org/spreadsheetml/2006/main" count="706" uniqueCount="103">
  <si>
    <t>AA-08</t>
  </si>
  <si>
    <t>EA-09</t>
  </si>
  <si>
    <t>MB-10</t>
  </si>
  <si>
    <t>SY-11</t>
  </si>
  <si>
    <t>LT-12</t>
  </si>
  <si>
    <t>S-K013</t>
  </si>
  <si>
    <t>N-A014</t>
  </si>
  <si>
    <t>G-T015</t>
  </si>
  <si>
    <t>L-S016</t>
  </si>
  <si>
    <t>K-L017</t>
  </si>
  <si>
    <t>Mean</t>
  </si>
  <si>
    <t>Hunger</t>
  </si>
  <si>
    <t>Pre</t>
  </si>
  <si>
    <t xml:space="preserve">Pre </t>
  </si>
  <si>
    <t>Subj. #</t>
  </si>
  <si>
    <t>Post</t>
  </si>
  <si>
    <t>missing sample</t>
  </si>
  <si>
    <t>Subject ID</t>
  </si>
  <si>
    <t>ID</t>
  </si>
  <si>
    <t>T0</t>
  </si>
  <si>
    <t>T15</t>
  </si>
  <si>
    <t>T30</t>
  </si>
  <si>
    <t>T45</t>
  </si>
  <si>
    <t>T60</t>
  </si>
  <si>
    <t>T90</t>
  </si>
  <si>
    <t>T120</t>
  </si>
  <si>
    <t>T180</t>
  </si>
  <si>
    <t>i</t>
  </si>
  <si>
    <t xml:space="preserve">mean </t>
  </si>
  <si>
    <t>SD</t>
  </si>
  <si>
    <t>SEM</t>
  </si>
  <si>
    <t>R</t>
  </si>
  <si>
    <t>NR</t>
  </si>
  <si>
    <t>STD</t>
  </si>
  <si>
    <t>missing</t>
  </si>
  <si>
    <t>Observation</t>
  </si>
  <si>
    <t>R-K018</t>
  </si>
  <si>
    <t>T105</t>
  </si>
  <si>
    <t>BJ</t>
  </si>
  <si>
    <t>PM</t>
  </si>
  <si>
    <t>LM</t>
  </si>
  <si>
    <t>RA</t>
  </si>
  <si>
    <t>BM</t>
  </si>
  <si>
    <t>BC</t>
  </si>
  <si>
    <t>LE</t>
  </si>
  <si>
    <t>BE</t>
  </si>
  <si>
    <t>SM</t>
  </si>
  <si>
    <t>LCN2 (Log(ln)-transformed values in ng/mL)</t>
  </si>
  <si>
    <t>Figure 1, C</t>
  </si>
  <si>
    <t>N</t>
  </si>
  <si>
    <t>Pre or Post surgery</t>
  </si>
  <si>
    <t>T240</t>
  </si>
  <si>
    <t>T300</t>
  </si>
  <si>
    <t>T360</t>
  </si>
  <si>
    <t>LCN2 (log(ln)-transformed values in ng/mL)</t>
  </si>
  <si>
    <t>LCN2 Fold over baseline</t>
  </si>
  <si>
    <t>BMI</t>
  </si>
  <si>
    <t>WHOLE COHORT</t>
  </si>
  <si>
    <t>WHOLE COHORT-RESPONDERS</t>
  </si>
  <si>
    <t>RESPONSE</t>
  </si>
  <si>
    <t>SEX</t>
  </si>
  <si>
    <t>female</t>
  </si>
  <si>
    <t>male</t>
  </si>
  <si>
    <t>FEMALES-RESPONDERS</t>
  </si>
  <si>
    <t>FEMALES-ALL</t>
  </si>
  <si>
    <t>FEMALES-NON RESPONDERS</t>
  </si>
  <si>
    <t>MALES-ALL</t>
  </si>
  <si>
    <t>MALES-RESPONDERS</t>
  </si>
  <si>
    <t>MALES-NON RESPONDERS</t>
  </si>
  <si>
    <t>Figure 1, J- 2, G</t>
  </si>
  <si>
    <t>Figure 1, G - 2, F</t>
  </si>
  <si>
    <t>Sex</t>
  </si>
  <si>
    <t>WC</t>
  </si>
  <si>
    <t>Spearman r=-0.9818</t>
  </si>
  <si>
    <t>P (two-tailed)= 0.0003</t>
  </si>
  <si>
    <t>Number of XY pairs=8</t>
  </si>
  <si>
    <t>Y variable</t>
  </si>
  <si>
    <t>X variable</t>
  </si>
  <si>
    <t>Figure 1, F</t>
  </si>
  <si>
    <t>Spearman r=-0.66</t>
  </si>
  <si>
    <t>P(two-tailed)=0.33</t>
  </si>
  <si>
    <t>Number XY pairs=6</t>
  </si>
  <si>
    <t>Figure 1, H</t>
  </si>
  <si>
    <t>Spearman r=-0.63</t>
  </si>
  <si>
    <t>Figure 1,K</t>
  </si>
  <si>
    <t>Spearman r=-0.39</t>
  </si>
  <si>
    <t>P(two-tailed)=0.67</t>
  </si>
  <si>
    <t>mean</t>
  </si>
  <si>
    <t>Spearman r=-0.18</t>
  </si>
  <si>
    <t>P(two-tailed)=0.64</t>
  </si>
  <si>
    <t>Number XY pairs=9</t>
  </si>
  <si>
    <t>Figure 1, B</t>
  </si>
  <si>
    <t>Figure 1, M</t>
  </si>
  <si>
    <t>Correlation between log lCN2 (PRE) and hunger</t>
  </si>
  <si>
    <t>Figure 1, A</t>
  </si>
  <si>
    <t>mixed gender R:</t>
  </si>
  <si>
    <t>mixed gender NR:</t>
  </si>
  <si>
    <t>Correlation between LCN2 log and hunger</t>
  </si>
  <si>
    <t>Figure 1, G</t>
  </si>
  <si>
    <t>Figure 1, E</t>
  </si>
  <si>
    <t>Figure 1, D</t>
  </si>
  <si>
    <t>Figure 1, J</t>
  </si>
  <si>
    <t>Figure 1I-L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</si>
</sst>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 applyFill="1" applyBorder="1"/>
    <xf numFmtId="0" fontId="1" fillId="0" borderId="0" xfId="0" applyFont="1" applyBorder="1" applyAlignment="1">
      <alignment vertical="top"/>
    </xf>
    <xf numFmtId="2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2" fillId="0" borderId="0" xfId="0" applyNumberFormat="1" applyFont="1" applyFill="1"/>
    <xf numFmtId="0" fontId="5" fillId="0" borderId="0" xfId="0" applyFont="1" applyFill="1"/>
    <xf numFmtId="164" fontId="3" fillId="0" borderId="0" xfId="0" applyNumberFormat="1" applyFont="1"/>
    <xf numFmtId="1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3" borderId="0" xfId="0" applyFont="1" applyFill="1"/>
    <xf numFmtId="2" fontId="2" fillId="0" borderId="0" xfId="0" applyNumberFormat="1" applyFont="1"/>
    <xf numFmtId="0" fontId="5" fillId="0" borderId="0" xfId="0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4" borderId="0" xfId="0" applyFont="1" applyFill="1"/>
    <xf numFmtId="164" fontId="2" fillId="0" borderId="0" xfId="0" applyNumberFormat="1" applyFont="1"/>
    <xf numFmtId="0" fontId="3" fillId="0" borderId="1" xfId="0" applyFont="1" applyBorder="1"/>
    <xf numFmtId="2" fontId="3" fillId="0" borderId="1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1" fontId="3" fillId="0" borderId="0" xfId="0" applyNumberFormat="1" applyFont="1" applyBorder="1"/>
    <xf numFmtId="0" fontId="4" fillId="0" borderId="0" xfId="0" applyFont="1" applyFill="1"/>
    <xf numFmtId="164" fontId="3" fillId="0" borderId="1" xfId="0" applyNumberFormat="1" applyFont="1" applyBorder="1"/>
    <xf numFmtId="164" fontId="3" fillId="0" borderId="0" xfId="0" applyNumberFormat="1" applyFont="1" applyBorder="1"/>
    <xf numFmtId="0" fontId="3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5EBFA-2DF3-45E4-8958-5D1B5071351C}">
  <dimension ref="A1:AK319"/>
  <sheetViews>
    <sheetView tabSelected="1" topLeftCell="A244" workbookViewId="0">
      <selection activeCell="M188" sqref="M188:R189"/>
    </sheetView>
  </sheetViews>
  <sheetFormatPr defaultRowHeight="14.25" x14ac:dyDescent="0.2"/>
  <cols>
    <col min="1" max="1" width="17.85546875" style="12" bestFit="1" customWidth="1"/>
    <col min="2" max="10" width="9.140625" style="12"/>
    <col min="11" max="11" width="17.85546875" style="12" bestFit="1" customWidth="1"/>
    <col min="12" max="16" width="9.140625" style="12"/>
    <col min="17" max="17" width="9.42578125" style="12" customWidth="1"/>
    <col min="18" max="18" width="9.28515625" style="12" customWidth="1"/>
    <col min="19" max="19" width="11" style="12" customWidth="1"/>
    <col min="20" max="23" width="9.140625" style="12"/>
    <col min="24" max="24" width="15.85546875" style="12" bestFit="1" customWidth="1"/>
    <col min="25" max="16384" width="9.140625" style="12"/>
  </cols>
  <sheetData>
    <row r="1" spans="1:12" ht="15" x14ac:dyDescent="0.25">
      <c r="A1" s="14" t="s">
        <v>94</v>
      </c>
      <c r="B1" s="13" t="s">
        <v>47</v>
      </c>
    </row>
    <row r="2" spans="1:12" ht="28.5" x14ac:dyDescent="0.2">
      <c r="B2" s="7" t="s">
        <v>35</v>
      </c>
      <c r="C2" s="7" t="s">
        <v>18</v>
      </c>
      <c r="D2" s="7" t="s">
        <v>19</v>
      </c>
      <c r="E2" s="7" t="s">
        <v>20</v>
      </c>
      <c r="F2" s="7" t="s">
        <v>21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</row>
    <row r="3" spans="1:12" x14ac:dyDescent="0.2">
      <c r="B3" s="7">
        <v>1</v>
      </c>
      <c r="C3" s="4" t="s">
        <v>0</v>
      </c>
      <c r="D3" s="5">
        <v>3.32396</v>
      </c>
      <c r="E3" s="5">
        <v>3.4710299999999998</v>
      </c>
      <c r="F3" s="5">
        <v>3.8963000000000001</v>
      </c>
      <c r="G3" s="5">
        <v>3.9382799999999998</v>
      </c>
      <c r="H3" s="5">
        <v>3.77</v>
      </c>
      <c r="I3" s="5">
        <v>3.6087500000000001</v>
      </c>
      <c r="J3" s="5">
        <v>3.5499000000000001</v>
      </c>
      <c r="K3" s="5">
        <v>3.3232400000000002</v>
      </c>
      <c r="L3" s="6">
        <v>9</v>
      </c>
    </row>
    <row r="4" spans="1:12" x14ac:dyDescent="0.2">
      <c r="B4" s="7">
        <v>2</v>
      </c>
      <c r="C4" s="4" t="s">
        <v>1</v>
      </c>
      <c r="D4" s="5">
        <v>3.3400300000000001</v>
      </c>
      <c r="E4" s="5">
        <v>3.3318500000000002</v>
      </c>
      <c r="F4" s="5">
        <v>3.3874399999999998</v>
      </c>
      <c r="G4" s="5">
        <v>3.4108200000000002</v>
      </c>
      <c r="H4" s="5">
        <v>3.3498999999999999</v>
      </c>
      <c r="I4" s="5">
        <v>3.44042</v>
      </c>
      <c r="J4" s="5">
        <v>3.2741199999999999</v>
      </c>
      <c r="K4" s="5">
        <v>3.3513099999999998</v>
      </c>
      <c r="L4" s="6">
        <v>9</v>
      </c>
    </row>
    <row r="5" spans="1:12" x14ac:dyDescent="0.2">
      <c r="B5" s="7">
        <v>3</v>
      </c>
      <c r="C5" s="4" t="s">
        <v>2</v>
      </c>
      <c r="D5" s="5">
        <v>4.3262499999999999</v>
      </c>
      <c r="E5" s="5">
        <v>4.4933399999999999</v>
      </c>
      <c r="F5" s="5">
        <v>4.2250800000000002</v>
      </c>
      <c r="G5" s="5">
        <v>4.31602</v>
      </c>
      <c r="H5" s="5">
        <v>4.2639500000000004</v>
      </c>
      <c r="I5" s="5">
        <v>4.2159700000000004</v>
      </c>
      <c r="J5" s="5">
        <v>4.0576800000000004</v>
      </c>
      <c r="K5" s="5">
        <v>3.9552700000000001</v>
      </c>
      <c r="L5" s="6">
        <v>9</v>
      </c>
    </row>
    <row r="6" spans="1:12" x14ac:dyDescent="0.2">
      <c r="B6" s="7">
        <v>4</v>
      </c>
      <c r="C6" s="4" t="s">
        <v>3</v>
      </c>
      <c r="D6" s="5">
        <v>3.0315799999999999</v>
      </c>
      <c r="E6" s="5">
        <v>2.9096299999999999</v>
      </c>
      <c r="F6" s="5">
        <v>2.9897100000000001</v>
      </c>
      <c r="G6" s="5">
        <v>2.97655</v>
      </c>
      <c r="H6" s="5">
        <v>3.07362</v>
      </c>
      <c r="I6" s="5">
        <v>2.8684699999999999</v>
      </c>
      <c r="J6" s="5">
        <v>3.0809899999999999</v>
      </c>
      <c r="K6" s="5">
        <v>2.9554299999999998</v>
      </c>
      <c r="L6" s="6">
        <v>9</v>
      </c>
    </row>
    <row r="7" spans="1:12" x14ac:dyDescent="0.2">
      <c r="B7" s="7">
        <v>5</v>
      </c>
      <c r="C7" s="4" t="s">
        <v>4</v>
      </c>
      <c r="D7" s="5">
        <v>2.9215499999999999</v>
      </c>
      <c r="E7" s="5">
        <v>3.0411800000000002</v>
      </c>
      <c r="F7" s="5">
        <v>3.3541099999999999</v>
      </c>
      <c r="G7" s="5">
        <v>3.2196799999999999</v>
      </c>
      <c r="H7" s="5">
        <v>3.51065</v>
      </c>
      <c r="I7" s="5">
        <v>3.56332</v>
      </c>
      <c r="J7" s="5">
        <v>3.3593299999999999</v>
      </c>
      <c r="K7" s="5">
        <v>3.1557200000000001</v>
      </c>
      <c r="L7" s="6">
        <v>9</v>
      </c>
    </row>
    <row r="8" spans="1:12" x14ac:dyDescent="0.2">
      <c r="B8" s="7">
        <v>6</v>
      </c>
      <c r="C8" s="6" t="s">
        <v>5</v>
      </c>
      <c r="D8" s="5">
        <v>2.8953600000000002</v>
      </c>
      <c r="E8" s="5">
        <v>2.9575100000000001</v>
      </c>
      <c r="F8" s="5">
        <v>3.0213999999999999</v>
      </c>
      <c r="G8" s="5">
        <v>2.9047100000000001</v>
      </c>
      <c r="H8" s="5">
        <v>2.9058099999999998</v>
      </c>
      <c r="I8" s="5">
        <v>3.0189599999999999</v>
      </c>
      <c r="J8" s="5">
        <v>2.8792</v>
      </c>
      <c r="K8" s="5">
        <v>3.0169999999999999</v>
      </c>
      <c r="L8" s="6">
        <v>9</v>
      </c>
    </row>
    <row r="9" spans="1:12" x14ac:dyDescent="0.2">
      <c r="B9" s="7">
        <v>7</v>
      </c>
      <c r="C9" s="6" t="s">
        <v>6</v>
      </c>
      <c r="D9" s="5">
        <v>4.0827799999999996</v>
      </c>
      <c r="E9" s="5">
        <v>4.3249300000000002</v>
      </c>
      <c r="F9" s="5">
        <v>4.0537000000000001</v>
      </c>
      <c r="G9" s="5">
        <v>4.3600399999999997</v>
      </c>
      <c r="H9" s="5">
        <v>4.2106500000000002</v>
      </c>
      <c r="I9" s="5">
        <v>4.1831199999999997</v>
      </c>
      <c r="J9" s="5">
        <v>4.2084200000000003</v>
      </c>
      <c r="K9" s="5">
        <v>4.2798600000000002</v>
      </c>
      <c r="L9" s="6">
        <v>9</v>
      </c>
    </row>
    <row r="10" spans="1:12" x14ac:dyDescent="0.2">
      <c r="B10" s="7">
        <v>8</v>
      </c>
      <c r="C10" s="6" t="s">
        <v>7</v>
      </c>
      <c r="D10" s="5">
        <v>2.96062</v>
      </c>
      <c r="E10" s="5">
        <v>3.0430899999999999</v>
      </c>
      <c r="F10" s="5">
        <v>3.15828</v>
      </c>
      <c r="G10" s="5">
        <v>3.3054199999999998</v>
      </c>
      <c r="H10" s="5">
        <v>3.4445800000000002</v>
      </c>
      <c r="I10" s="5">
        <v>3.27563</v>
      </c>
      <c r="J10" s="5">
        <v>3.4836999999999998</v>
      </c>
      <c r="K10" s="5">
        <v>3.1945800000000002</v>
      </c>
      <c r="L10" s="6">
        <v>9</v>
      </c>
    </row>
    <row r="11" spans="1:12" x14ac:dyDescent="0.2">
      <c r="B11" s="7">
        <v>9</v>
      </c>
      <c r="C11" s="6" t="s">
        <v>8</v>
      </c>
      <c r="D11" s="5">
        <v>3.3586399999999998</v>
      </c>
      <c r="E11" s="5">
        <v>3.6478000000000002</v>
      </c>
      <c r="F11" s="5">
        <v>3.3971900000000002</v>
      </c>
      <c r="G11" s="5">
        <v>3.5260699999999998</v>
      </c>
      <c r="H11" s="5">
        <v>3.57375</v>
      </c>
      <c r="I11" s="5">
        <v>3.5415399999999999</v>
      </c>
      <c r="J11" s="5">
        <v>3.3357700000000001</v>
      </c>
      <c r="K11" s="5">
        <v>3.52223</v>
      </c>
      <c r="L11" s="6">
        <v>9</v>
      </c>
    </row>
    <row r="12" spans="1:12" x14ac:dyDescent="0.2">
      <c r="B12" s="7">
        <v>10</v>
      </c>
      <c r="C12" s="6" t="s">
        <v>9</v>
      </c>
      <c r="D12" s="5">
        <v>3.5887799999999999</v>
      </c>
      <c r="E12" s="5">
        <v>3.5275400000000001</v>
      </c>
      <c r="F12" s="5">
        <v>3.7630599999999998</v>
      </c>
      <c r="G12" s="5">
        <v>3.6846199999999998</v>
      </c>
      <c r="H12" s="5">
        <v>3.6524700000000001</v>
      </c>
      <c r="I12" s="5">
        <v>3.6878799999999998</v>
      </c>
      <c r="J12" s="5">
        <v>3.6307200000000002</v>
      </c>
      <c r="K12" s="5">
        <v>3.3738299999999999</v>
      </c>
      <c r="L12" s="6">
        <v>9</v>
      </c>
    </row>
    <row r="13" spans="1:12" x14ac:dyDescent="0.2">
      <c r="B13" s="7">
        <v>11</v>
      </c>
      <c r="C13" s="6" t="s">
        <v>36</v>
      </c>
      <c r="D13" s="5">
        <v>2.8903699999999999</v>
      </c>
      <c r="E13" s="5">
        <v>4.5103099999999996</v>
      </c>
      <c r="F13" s="5">
        <v>4.3363800000000001</v>
      </c>
      <c r="G13" s="5">
        <v>4.5613200000000003</v>
      </c>
      <c r="H13" s="5">
        <v>4.5191800000000004</v>
      </c>
      <c r="I13" s="5">
        <v>4.4786999999999999</v>
      </c>
      <c r="J13" s="5">
        <v>4.3982700000000001</v>
      </c>
      <c r="K13" s="5">
        <v>4.2884000000000002</v>
      </c>
      <c r="L13" s="6">
        <v>9</v>
      </c>
    </row>
    <row r="14" spans="1:12" ht="15" x14ac:dyDescent="0.25">
      <c r="B14" s="17"/>
      <c r="C14" s="22" t="s">
        <v>28</v>
      </c>
      <c r="D14" s="28">
        <f>AVERAGE(D3:D13)</f>
        <v>3.3381745454545451</v>
      </c>
      <c r="E14" s="28">
        <f t="shared" ref="E14:K14" si="0">AVERAGE(E3:E13)</f>
        <v>3.5689281818181811</v>
      </c>
      <c r="F14" s="28">
        <f t="shared" si="0"/>
        <v>3.5984227272727272</v>
      </c>
      <c r="G14" s="28">
        <f t="shared" si="0"/>
        <v>3.6548663636363639</v>
      </c>
      <c r="H14" s="28">
        <f t="shared" si="0"/>
        <v>3.6613236363636359</v>
      </c>
      <c r="I14" s="28">
        <f t="shared" si="0"/>
        <v>3.625705454545455</v>
      </c>
      <c r="J14" s="28">
        <f t="shared" si="0"/>
        <v>3.5689181818181819</v>
      </c>
      <c r="K14" s="28">
        <f t="shared" si="0"/>
        <v>3.4924427272727274</v>
      </c>
      <c r="L14" s="17"/>
    </row>
    <row r="15" spans="1:12" ht="15" x14ac:dyDescent="0.25">
      <c r="B15" s="17"/>
      <c r="C15" s="24" t="s">
        <v>29</v>
      </c>
      <c r="D15" s="29">
        <f>STDEV(D3:D13)</f>
        <v>0.4899892964211342</v>
      </c>
      <c r="E15" s="29">
        <f t="shared" ref="E15:K15" si="1">STDEV(E3:E13)</f>
        <v>0.61233404056639484</v>
      </c>
      <c r="F15" s="29">
        <f t="shared" si="1"/>
        <v>0.47982320004541013</v>
      </c>
      <c r="G15" s="29">
        <f t="shared" si="1"/>
        <v>0.56989082054851181</v>
      </c>
      <c r="H15" s="29">
        <f t="shared" si="1"/>
        <v>0.50032539992035241</v>
      </c>
      <c r="I15" s="29">
        <f t="shared" si="1"/>
        <v>0.50002809297805439</v>
      </c>
      <c r="J15" s="29">
        <f t="shared" si="1"/>
        <v>0.47392982104565223</v>
      </c>
      <c r="K15" s="29">
        <f t="shared" si="1"/>
        <v>0.47411181715057021</v>
      </c>
      <c r="L15" s="17"/>
    </row>
    <row r="16" spans="1:12" ht="15" x14ac:dyDescent="0.25">
      <c r="B16" s="17"/>
      <c r="C16" s="24" t="s">
        <v>30</v>
      </c>
      <c r="D16" s="29">
        <f>D15/SQRT(COUNT(D3:D13))</f>
        <v>0.14773733159264857</v>
      </c>
      <c r="E16" s="29">
        <f t="shared" ref="E16:K16" si="2">E15/SQRT(COUNT(E3:E13))</f>
        <v>0.18462565990190857</v>
      </c>
      <c r="F16" s="29">
        <f t="shared" si="2"/>
        <v>0.14467213820529687</v>
      </c>
      <c r="G16" s="29">
        <f t="shared" si="2"/>
        <v>0.1718285475661068</v>
      </c>
      <c r="H16" s="29">
        <f t="shared" si="2"/>
        <v>0.15085378405639277</v>
      </c>
      <c r="I16" s="29">
        <f t="shared" si="2"/>
        <v>0.1507641426404682</v>
      </c>
      <c r="J16" s="29">
        <f t="shared" si="2"/>
        <v>0.1428952175789735</v>
      </c>
      <c r="K16" s="29">
        <f t="shared" si="2"/>
        <v>0.14295009146927523</v>
      </c>
      <c r="L16" s="17"/>
    </row>
    <row r="17" spans="2:12" ht="15" x14ac:dyDescent="0.25">
      <c r="B17" s="17"/>
      <c r="C17" s="13" t="s">
        <v>49</v>
      </c>
      <c r="D17" s="13">
        <f>COUNT(D3:D13)</f>
        <v>11</v>
      </c>
      <c r="E17" s="13">
        <f t="shared" ref="E17:K17" si="3">COUNT(E3:E13)</f>
        <v>11</v>
      </c>
      <c r="F17" s="13">
        <f t="shared" si="3"/>
        <v>11</v>
      </c>
      <c r="G17" s="13">
        <f t="shared" si="3"/>
        <v>11</v>
      </c>
      <c r="H17" s="13">
        <f t="shared" si="3"/>
        <v>11</v>
      </c>
      <c r="I17" s="13">
        <f t="shared" si="3"/>
        <v>11</v>
      </c>
      <c r="J17" s="13">
        <f t="shared" si="3"/>
        <v>11</v>
      </c>
      <c r="K17" s="13">
        <f t="shared" si="3"/>
        <v>11</v>
      </c>
      <c r="L17" s="17"/>
    </row>
    <row r="18" spans="2:12" ht="15" x14ac:dyDescent="0.25">
      <c r="B18" s="16" t="s">
        <v>11</v>
      </c>
    </row>
    <row r="19" spans="2:12" x14ac:dyDescent="0.2">
      <c r="B19" s="12" t="s">
        <v>35</v>
      </c>
      <c r="C19" s="2" t="s">
        <v>18</v>
      </c>
      <c r="D19" s="2">
        <v>0</v>
      </c>
      <c r="E19" s="2">
        <v>15</v>
      </c>
      <c r="F19" s="2">
        <v>30</v>
      </c>
      <c r="G19" s="2">
        <v>45</v>
      </c>
      <c r="H19" s="2">
        <v>60</v>
      </c>
      <c r="I19" s="2">
        <v>90</v>
      </c>
      <c r="J19" s="2">
        <v>120</v>
      </c>
      <c r="K19" s="2">
        <v>180</v>
      </c>
    </row>
    <row r="20" spans="2:12" x14ac:dyDescent="0.2">
      <c r="B20" s="1">
        <v>1</v>
      </c>
      <c r="C20" s="2" t="s">
        <v>0</v>
      </c>
      <c r="D20" s="3">
        <v>50</v>
      </c>
      <c r="E20" s="3">
        <v>10</v>
      </c>
      <c r="F20" s="3">
        <v>10</v>
      </c>
      <c r="G20" s="3">
        <v>10</v>
      </c>
      <c r="H20" s="3">
        <v>10</v>
      </c>
      <c r="I20" s="3">
        <v>10</v>
      </c>
      <c r="J20" s="3">
        <v>10</v>
      </c>
      <c r="K20" s="3">
        <v>20</v>
      </c>
    </row>
    <row r="21" spans="2:12" x14ac:dyDescent="0.2">
      <c r="B21" s="1">
        <v>2</v>
      </c>
      <c r="C21" s="2" t="s">
        <v>1</v>
      </c>
      <c r="D21" s="3">
        <v>30</v>
      </c>
      <c r="E21" s="3">
        <v>50</v>
      </c>
      <c r="F21" s="3">
        <v>40</v>
      </c>
      <c r="G21" s="3">
        <v>40</v>
      </c>
      <c r="H21" s="3">
        <v>30</v>
      </c>
      <c r="I21" s="3">
        <v>30</v>
      </c>
      <c r="J21" s="3">
        <v>60</v>
      </c>
      <c r="K21" s="3">
        <v>80</v>
      </c>
    </row>
    <row r="22" spans="2:12" x14ac:dyDescent="0.2">
      <c r="B22" s="1">
        <v>3</v>
      </c>
      <c r="C22" s="2" t="s">
        <v>2</v>
      </c>
      <c r="D22" s="3">
        <v>90</v>
      </c>
      <c r="E22" s="3">
        <v>10</v>
      </c>
      <c r="F22" s="3">
        <v>10</v>
      </c>
      <c r="G22" s="3">
        <v>10</v>
      </c>
      <c r="H22" s="3">
        <v>30</v>
      </c>
      <c r="I22" s="3">
        <v>10</v>
      </c>
      <c r="J22" s="3">
        <v>20</v>
      </c>
      <c r="K22" s="3">
        <v>30</v>
      </c>
    </row>
    <row r="23" spans="2:12" x14ac:dyDescent="0.2">
      <c r="B23" s="1">
        <v>4</v>
      </c>
      <c r="C23" s="2" t="s">
        <v>3</v>
      </c>
      <c r="D23" s="3">
        <v>100</v>
      </c>
      <c r="E23" s="3">
        <v>85</v>
      </c>
      <c r="F23" s="3">
        <v>80</v>
      </c>
      <c r="G23" s="3">
        <v>80</v>
      </c>
      <c r="H23" s="3">
        <v>80</v>
      </c>
      <c r="I23" s="3">
        <v>70</v>
      </c>
      <c r="J23" s="3">
        <v>70</v>
      </c>
      <c r="K23" s="3">
        <v>80</v>
      </c>
    </row>
    <row r="24" spans="2:12" x14ac:dyDescent="0.2">
      <c r="B24" s="1">
        <v>5</v>
      </c>
      <c r="C24" s="2" t="s">
        <v>4</v>
      </c>
      <c r="D24" s="3">
        <v>10</v>
      </c>
      <c r="E24" s="3">
        <v>10</v>
      </c>
      <c r="F24" s="3">
        <v>10</v>
      </c>
      <c r="G24" s="3">
        <v>20</v>
      </c>
      <c r="H24" s="3">
        <v>20</v>
      </c>
      <c r="I24" s="3">
        <v>10</v>
      </c>
      <c r="J24" s="3">
        <v>10</v>
      </c>
      <c r="K24" s="3">
        <v>10</v>
      </c>
    </row>
    <row r="25" spans="2:12" x14ac:dyDescent="0.2">
      <c r="B25" s="1">
        <v>6</v>
      </c>
      <c r="C25" s="2" t="s">
        <v>5</v>
      </c>
      <c r="D25" s="3">
        <v>50</v>
      </c>
      <c r="E25" s="3">
        <v>10</v>
      </c>
      <c r="F25" s="3">
        <v>10</v>
      </c>
      <c r="G25" s="3">
        <v>10</v>
      </c>
      <c r="H25" s="3">
        <v>10</v>
      </c>
      <c r="I25" s="3">
        <v>10</v>
      </c>
      <c r="J25" s="3">
        <v>10</v>
      </c>
      <c r="K25" s="3">
        <v>10</v>
      </c>
    </row>
    <row r="26" spans="2:12" x14ac:dyDescent="0.2">
      <c r="B26" s="1">
        <v>7</v>
      </c>
      <c r="C26" s="2" t="s">
        <v>6</v>
      </c>
      <c r="D26" s="3">
        <v>30</v>
      </c>
      <c r="E26" s="3">
        <v>10</v>
      </c>
      <c r="F26" s="3">
        <v>10</v>
      </c>
      <c r="G26" s="3">
        <v>10</v>
      </c>
      <c r="H26" s="3">
        <v>10</v>
      </c>
      <c r="I26" s="3">
        <v>10</v>
      </c>
      <c r="J26" s="3">
        <v>10</v>
      </c>
      <c r="K26" s="3">
        <v>10</v>
      </c>
    </row>
    <row r="27" spans="2:12" x14ac:dyDescent="0.2">
      <c r="B27" s="1">
        <v>8</v>
      </c>
      <c r="C27" s="2" t="s">
        <v>7</v>
      </c>
      <c r="D27" s="3">
        <v>80</v>
      </c>
      <c r="E27" s="3">
        <v>40</v>
      </c>
      <c r="F27" s="3">
        <v>10</v>
      </c>
      <c r="G27" s="3">
        <v>10</v>
      </c>
      <c r="H27" s="3">
        <v>20</v>
      </c>
      <c r="I27" s="3">
        <v>30</v>
      </c>
      <c r="J27" s="3">
        <v>20</v>
      </c>
      <c r="K27" s="3">
        <v>40</v>
      </c>
    </row>
    <row r="28" spans="2:12" x14ac:dyDescent="0.2">
      <c r="B28" s="1">
        <v>9</v>
      </c>
      <c r="C28" s="2" t="s">
        <v>8</v>
      </c>
      <c r="D28" s="3">
        <v>100</v>
      </c>
      <c r="E28" s="3">
        <v>80</v>
      </c>
      <c r="F28" s="3">
        <v>40</v>
      </c>
      <c r="G28" s="3">
        <v>20</v>
      </c>
      <c r="H28" s="3">
        <v>10</v>
      </c>
      <c r="I28" s="3">
        <v>10</v>
      </c>
      <c r="J28" s="3">
        <v>10</v>
      </c>
      <c r="K28" s="3">
        <v>30</v>
      </c>
    </row>
    <row r="29" spans="2:12" x14ac:dyDescent="0.2">
      <c r="B29" s="1">
        <v>10</v>
      </c>
      <c r="C29" s="2" t="s">
        <v>9</v>
      </c>
      <c r="D29" s="3">
        <v>65</v>
      </c>
      <c r="E29" s="3">
        <v>10</v>
      </c>
      <c r="F29" s="3">
        <v>10</v>
      </c>
      <c r="G29" s="3">
        <v>10</v>
      </c>
      <c r="H29" s="3">
        <v>10</v>
      </c>
      <c r="I29" s="3">
        <v>20</v>
      </c>
      <c r="J29" s="3">
        <v>20</v>
      </c>
      <c r="K29" s="3">
        <v>40</v>
      </c>
    </row>
    <row r="30" spans="2:12" x14ac:dyDescent="0.2">
      <c r="B30" s="1">
        <v>11</v>
      </c>
      <c r="C30" s="2" t="s">
        <v>36</v>
      </c>
      <c r="D30" s="3">
        <v>60</v>
      </c>
      <c r="E30" s="3">
        <v>50</v>
      </c>
      <c r="F30" s="3">
        <v>30</v>
      </c>
      <c r="G30" s="3">
        <v>20</v>
      </c>
      <c r="H30" s="3">
        <v>10</v>
      </c>
      <c r="I30" s="3">
        <v>50</v>
      </c>
      <c r="J30" s="3">
        <v>50</v>
      </c>
      <c r="K30" s="3">
        <v>60</v>
      </c>
    </row>
    <row r="31" spans="2:12" ht="15" x14ac:dyDescent="0.25">
      <c r="B31" s="2"/>
      <c r="C31" s="22" t="s">
        <v>28</v>
      </c>
      <c r="D31" s="28">
        <f>AVERAGE(D20:D30)</f>
        <v>60.454545454545453</v>
      </c>
      <c r="E31" s="28">
        <f t="shared" ref="E31:K31" si="4">AVERAGE(E20:E30)</f>
        <v>33.18181818181818</v>
      </c>
      <c r="F31" s="28">
        <f t="shared" si="4"/>
        <v>23.636363636363637</v>
      </c>
      <c r="G31" s="28">
        <f t="shared" si="4"/>
        <v>21.818181818181817</v>
      </c>
      <c r="H31" s="28">
        <f t="shared" si="4"/>
        <v>21.818181818181817</v>
      </c>
      <c r="I31" s="28">
        <f t="shared" si="4"/>
        <v>23.636363636363637</v>
      </c>
      <c r="J31" s="28">
        <f t="shared" si="4"/>
        <v>26.363636363636363</v>
      </c>
      <c r="K31" s="28">
        <f t="shared" si="4"/>
        <v>37.272727272727273</v>
      </c>
      <c r="L31" s="3"/>
    </row>
    <row r="32" spans="2:12" ht="15" x14ac:dyDescent="0.25">
      <c r="C32" s="24" t="s">
        <v>29</v>
      </c>
      <c r="D32" s="29">
        <f>STDEV(D20:D30)</f>
        <v>30.03785490464869</v>
      </c>
      <c r="E32" s="29">
        <f t="shared" ref="E32:K32" si="5">STDEV(E20:E30)</f>
        <v>29.51886915794093</v>
      </c>
      <c r="F32" s="29">
        <f t="shared" si="5"/>
        <v>22.482316283126735</v>
      </c>
      <c r="G32" s="29">
        <f t="shared" si="5"/>
        <v>21.362669223756576</v>
      </c>
      <c r="H32" s="29">
        <f t="shared" si="5"/>
        <v>20.889318714683739</v>
      </c>
      <c r="I32" s="29">
        <f t="shared" si="5"/>
        <v>20.135901903181431</v>
      </c>
      <c r="J32" s="29">
        <f t="shared" si="5"/>
        <v>22.482316283126735</v>
      </c>
      <c r="K32" s="29">
        <f t="shared" si="5"/>
        <v>26.111648393354674</v>
      </c>
    </row>
    <row r="33" spans="1:11" ht="15" x14ac:dyDescent="0.25">
      <c r="C33" s="24" t="s">
        <v>30</v>
      </c>
      <c r="D33" s="29">
        <f>D32/SQRT(COUNT(D20:D30))</f>
        <v>9.0567540205323986</v>
      </c>
      <c r="E33" s="29">
        <f t="shared" ref="E33:K33" si="6">E32/SQRT(COUNT(E20:E30))</f>
        <v>8.9002739302258469</v>
      </c>
      <c r="F33" s="29">
        <f t="shared" si="6"/>
        <v>6.7786734117480911</v>
      </c>
      <c r="G33" s="29">
        <f t="shared" si="6"/>
        <v>6.4410871214248555</v>
      </c>
      <c r="H33" s="29">
        <f t="shared" si="6"/>
        <v>6.2983665729777352</v>
      </c>
      <c r="I33" s="29">
        <f t="shared" si="6"/>
        <v>6.0712028571141827</v>
      </c>
      <c r="J33" s="29">
        <f t="shared" si="6"/>
        <v>6.7786734117480911</v>
      </c>
      <c r="K33" s="29">
        <f t="shared" si="6"/>
        <v>7.8729582162221687</v>
      </c>
    </row>
    <row r="34" spans="1:11" ht="15" x14ac:dyDescent="0.25">
      <c r="C34" s="13" t="s">
        <v>49</v>
      </c>
      <c r="D34" s="13">
        <f>COUNT(D20:D30)</f>
        <v>11</v>
      </c>
      <c r="E34" s="13">
        <f t="shared" ref="E34:K34" si="7">COUNT(E20:E30)</f>
        <v>11</v>
      </c>
      <c r="F34" s="13">
        <f t="shared" si="7"/>
        <v>11</v>
      </c>
      <c r="G34" s="13">
        <f t="shared" si="7"/>
        <v>11</v>
      </c>
      <c r="H34" s="13">
        <f t="shared" si="7"/>
        <v>11</v>
      </c>
      <c r="I34" s="13">
        <f t="shared" si="7"/>
        <v>11</v>
      </c>
      <c r="J34" s="13">
        <f t="shared" si="7"/>
        <v>11</v>
      </c>
      <c r="K34" s="13">
        <f t="shared" si="7"/>
        <v>11</v>
      </c>
    </row>
    <row r="36" spans="1:11" ht="15" x14ac:dyDescent="0.25">
      <c r="A36" s="14" t="s">
        <v>91</v>
      </c>
      <c r="B36" s="13" t="s">
        <v>47</v>
      </c>
      <c r="E36" s="12" t="s">
        <v>76</v>
      </c>
    </row>
    <row r="37" spans="1:11" x14ac:dyDescent="0.2">
      <c r="B37" s="12" t="s">
        <v>28</v>
      </c>
      <c r="C37" s="15">
        <v>3.3381745454545451</v>
      </c>
      <c r="D37" s="15">
        <v>3.5689281818181811</v>
      </c>
      <c r="E37" s="15">
        <v>3.5984227272727272</v>
      </c>
      <c r="F37" s="15">
        <v>3.6548663636363639</v>
      </c>
      <c r="G37" s="15">
        <v>3.6613236363636359</v>
      </c>
      <c r="H37" s="15">
        <v>3.625705454545455</v>
      </c>
      <c r="I37" s="15">
        <v>3.5689181818181819</v>
      </c>
      <c r="J37" s="15">
        <v>3.4924427272727274</v>
      </c>
    </row>
    <row r="38" spans="1:11" x14ac:dyDescent="0.2">
      <c r="B38" s="12" t="s">
        <v>30</v>
      </c>
      <c r="C38" s="15">
        <v>0.14773733159264857</v>
      </c>
      <c r="D38" s="15">
        <v>0.18462565990190857</v>
      </c>
      <c r="E38" s="15">
        <v>0.14467213820529687</v>
      </c>
      <c r="F38" s="15">
        <v>0.1718285475661068</v>
      </c>
      <c r="G38" s="15">
        <v>0.15085378405639277</v>
      </c>
      <c r="H38" s="15">
        <v>0.1507641426404682</v>
      </c>
      <c r="I38" s="15">
        <v>0.1428952175789735</v>
      </c>
      <c r="J38" s="15">
        <v>0.14295009146927523</v>
      </c>
    </row>
    <row r="39" spans="1:11" x14ac:dyDescent="0.2">
      <c r="B39" s="12" t="s">
        <v>49</v>
      </c>
      <c r="C39" s="12">
        <v>11</v>
      </c>
      <c r="D39" s="12">
        <v>11</v>
      </c>
      <c r="E39" s="12">
        <v>11</v>
      </c>
      <c r="F39" s="12">
        <v>11</v>
      </c>
      <c r="G39" s="12">
        <v>11</v>
      </c>
      <c r="H39" s="12">
        <v>11</v>
      </c>
      <c r="I39" s="12">
        <v>11</v>
      </c>
      <c r="J39" s="12">
        <v>11</v>
      </c>
    </row>
    <row r="40" spans="1:11" ht="15" x14ac:dyDescent="0.25">
      <c r="B40" s="16" t="s">
        <v>11</v>
      </c>
      <c r="E40" s="12" t="s">
        <v>77</v>
      </c>
    </row>
    <row r="41" spans="1:11" x14ac:dyDescent="0.2">
      <c r="B41" s="12" t="s">
        <v>28</v>
      </c>
      <c r="C41" s="15">
        <v>60.454545454545453</v>
      </c>
      <c r="D41" s="15">
        <v>33.18181818181818</v>
      </c>
      <c r="E41" s="15">
        <v>23.636363636363637</v>
      </c>
      <c r="F41" s="15">
        <v>21.818181818181817</v>
      </c>
      <c r="G41" s="15">
        <v>21.818181818181817</v>
      </c>
      <c r="H41" s="15">
        <v>23.636363636363637</v>
      </c>
      <c r="I41" s="15">
        <v>26.363636363636363</v>
      </c>
      <c r="J41" s="15">
        <v>37.272727272727273</v>
      </c>
    </row>
    <row r="42" spans="1:11" x14ac:dyDescent="0.2">
      <c r="B42" s="12" t="s">
        <v>30</v>
      </c>
      <c r="C42" s="15">
        <v>9.0567540205323986</v>
      </c>
      <c r="D42" s="15">
        <v>8.9002739302258469</v>
      </c>
      <c r="E42" s="15">
        <v>6.7786734117480911</v>
      </c>
      <c r="F42" s="15">
        <v>6.4410871214248555</v>
      </c>
      <c r="G42" s="15">
        <v>6.2983665729777352</v>
      </c>
      <c r="H42" s="15">
        <v>6.0712028571141827</v>
      </c>
      <c r="I42" s="15">
        <v>6.7786734117480911</v>
      </c>
      <c r="J42" s="15">
        <v>7.8729582162221687</v>
      </c>
    </row>
    <row r="43" spans="1:11" x14ac:dyDescent="0.2">
      <c r="B43" s="12" t="s">
        <v>49</v>
      </c>
      <c r="C43" s="12">
        <v>11</v>
      </c>
      <c r="D43" s="12">
        <v>11</v>
      </c>
      <c r="E43" s="12">
        <v>11</v>
      </c>
      <c r="F43" s="12">
        <v>11</v>
      </c>
      <c r="G43" s="12">
        <v>11</v>
      </c>
      <c r="H43" s="12">
        <v>11</v>
      </c>
      <c r="I43" s="12">
        <v>11</v>
      </c>
      <c r="J43" s="12">
        <v>11</v>
      </c>
    </row>
    <row r="45" spans="1:11" ht="15" x14ac:dyDescent="0.25">
      <c r="B45" s="13" t="s">
        <v>73</v>
      </c>
      <c r="C45" s="13"/>
    </row>
    <row r="46" spans="1:11" ht="15" x14ac:dyDescent="0.25">
      <c r="B46" s="13" t="s">
        <v>74</v>
      </c>
      <c r="C46" s="13"/>
    </row>
    <row r="47" spans="1:11" ht="15" x14ac:dyDescent="0.25">
      <c r="B47" s="13" t="s">
        <v>75</v>
      </c>
      <c r="C47" s="13"/>
    </row>
    <row r="49" spans="1:6" ht="15" x14ac:dyDescent="0.25">
      <c r="A49" s="14" t="s">
        <v>48</v>
      </c>
      <c r="B49" s="12" t="s">
        <v>47</v>
      </c>
    </row>
    <row r="50" spans="1:6" x14ac:dyDescent="0.2">
      <c r="B50" s="12" t="s">
        <v>35</v>
      </c>
      <c r="C50" s="12" t="s">
        <v>18</v>
      </c>
      <c r="D50" s="12" t="s">
        <v>19</v>
      </c>
      <c r="E50" s="12" t="s">
        <v>23</v>
      </c>
      <c r="F50" s="12" t="s">
        <v>37</v>
      </c>
    </row>
    <row r="51" spans="1:6" x14ac:dyDescent="0.2">
      <c r="B51" s="12">
        <v>1</v>
      </c>
      <c r="C51" s="12" t="s">
        <v>38</v>
      </c>
      <c r="D51" s="12">
        <v>4.4636066216663046</v>
      </c>
      <c r="E51" s="12">
        <v>4.8276735324148774</v>
      </c>
      <c r="F51" s="12">
        <v>4.7594351449995207</v>
      </c>
    </row>
    <row r="52" spans="1:6" x14ac:dyDescent="0.2">
      <c r="B52" s="12">
        <v>2</v>
      </c>
      <c r="C52" s="12" t="s">
        <v>39</v>
      </c>
      <c r="D52" s="12">
        <v>4.0303392322461882</v>
      </c>
      <c r="E52" s="12">
        <v>4.2819300181355961</v>
      </c>
      <c r="F52" s="12">
        <v>4.1261661745450571</v>
      </c>
    </row>
    <row r="53" spans="1:6" x14ac:dyDescent="0.2">
      <c r="B53" s="12">
        <v>3</v>
      </c>
      <c r="C53" s="12" t="s">
        <v>40</v>
      </c>
      <c r="D53" s="12">
        <v>3.9967317333551002</v>
      </c>
      <c r="E53" s="12">
        <v>4.3110675457333878</v>
      </c>
      <c r="F53" s="12">
        <v>4.2271256734559195</v>
      </c>
    </row>
    <row r="54" spans="1:6" x14ac:dyDescent="0.2">
      <c r="B54" s="12">
        <v>4</v>
      </c>
      <c r="C54" s="12" t="s">
        <v>41</v>
      </c>
      <c r="D54" s="12">
        <v>4.7727164571998912</v>
      </c>
      <c r="E54" s="12">
        <v>5.2983173665480363</v>
      </c>
      <c r="F54" s="12">
        <v>5.1878326333727651</v>
      </c>
    </row>
    <row r="55" spans="1:6" x14ac:dyDescent="0.2">
      <c r="B55" s="12">
        <v>5</v>
      </c>
      <c r="C55" s="12" t="s">
        <v>42</v>
      </c>
      <c r="D55" s="12">
        <v>4.4736938231997057</v>
      </c>
      <c r="E55" s="12">
        <v>4.7316266099406503</v>
      </c>
      <c r="F55" s="12">
        <v>4.4327197489893999</v>
      </c>
    </row>
    <row r="56" spans="1:6" x14ac:dyDescent="0.2">
      <c r="B56" s="12">
        <v>6</v>
      </c>
      <c r="C56" s="12" t="s">
        <v>43</v>
      </c>
      <c r="D56" s="12">
        <v>4.3907385752759032</v>
      </c>
      <c r="E56" s="12">
        <v>4.7801313883757537</v>
      </c>
      <c r="F56" s="12">
        <v>4.7954599124312232</v>
      </c>
    </row>
    <row r="57" spans="1:6" x14ac:dyDescent="0.2">
      <c r="B57" s="12">
        <v>7</v>
      </c>
      <c r="C57" s="12" t="s">
        <v>44</v>
      </c>
      <c r="D57" s="12">
        <v>4.5291526995641753</v>
      </c>
      <c r="E57" s="12">
        <v>5.0996224956361367</v>
      </c>
      <c r="F57" s="12">
        <v>5.0220367168206979</v>
      </c>
    </row>
    <row r="58" spans="1:6" x14ac:dyDescent="0.2">
      <c r="B58" s="12">
        <v>8</v>
      </c>
      <c r="C58" s="12" t="s">
        <v>45</v>
      </c>
      <c r="D58" s="12">
        <v>3.3271919683516598</v>
      </c>
      <c r="E58" s="12">
        <v>3.570658822726505</v>
      </c>
      <c r="F58" s="12">
        <v>3.4025298268959339</v>
      </c>
    </row>
    <row r="59" spans="1:6" x14ac:dyDescent="0.2">
      <c r="B59" s="12">
        <v>9</v>
      </c>
      <c r="C59" s="12" t="s">
        <v>46</v>
      </c>
      <c r="D59" s="12">
        <v>4.1777661703611733</v>
      </c>
      <c r="E59" s="12">
        <v>4.8445019974988259</v>
      </c>
      <c r="F59" s="12">
        <v>4.829273276797001</v>
      </c>
    </row>
    <row r="60" spans="1:6" ht="15" x14ac:dyDescent="0.25">
      <c r="C60" s="22" t="s">
        <v>28</v>
      </c>
      <c r="D60" s="22">
        <v>4.2402152534689002</v>
      </c>
      <c r="E60" s="22">
        <v>4.6383921974455298</v>
      </c>
      <c r="F60" s="22">
        <v>4.5313976787008361</v>
      </c>
    </row>
    <row r="61" spans="1:6" ht="15" x14ac:dyDescent="0.25">
      <c r="C61" s="24" t="s">
        <v>29</v>
      </c>
      <c r="D61" s="24">
        <v>0.42352083361477577</v>
      </c>
      <c r="E61" s="24">
        <v>0.51594418503050121</v>
      </c>
      <c r="F61" s="24">
        <v>0.55033709243618212</v>
      </c>
    </row>
    <row r="62" spans="1:6" ht="15" x14ac:dyDescent="0.25">
      <c r="C62" s="24" t="s">
        <v>30</v>
      </c>
      <c r="D62" s="24">
        <v>0.14117361120492525</v>
      </c>
      <c r="E62" s="24">
        <v>0.17198139501016707</v>
      </c>
      <c r="F62" s="24">
        <v>0.18344569747872738</v>
      </c>
    </row>
    <row r="63" spans="1:6" ht="15" x14ac:dyDescent="0.25">
      <c r="C63" s="24" t="s">
        <v>49</v>
      </c>
      <c r="D63" s="24">
        <v>9</v>
      </c>
      <c r="E63" s="24">
        <v>9</v>
      </c>
      <c r="F63" s="24">
        <v>9</v>
      </c>
    </row>
    <row r="65" spans="1:19" ht="15" x14ac:dyDescent="0.25">
      <c r="E65" s="32" t="s">
        <v>57</v>
      </c>
      <c r="F65" s="32"/>
      <c r="G65" s="32"/>
      <c r="N65" s="32" t="s">
        <v>58</v>
      </c>
      <c r="O65" s="32"/>
      <c r="P65" s="32"/>
      <c r="Q65" s="32"/>
    </row>
    <row r="66" spans="1:19" ht="15" x14ac:dyDescent="0.25">
      <c r="A66" s="20" t="s">
        <v>100</v>
      </c>
      <c r="B66" s="9" t="s">
        <v>54</v>
      </c>
      <c r="K66" s="20" t="s">
        <v>99</v>
      </c>
      <c r="L66" s="9" t="s">
        <v>54</v>
      </c>
    </row>
    <row r="67" spans="1:19" ht="15" x14ac:dyDescent="0.25">
      <c r="A67" s="13" t="s">
        <v>59</v>
      </c>
      <c r="B67" s="13" t="s">
        <v>60</v>
      </c>
      <c r="C67" s="13" t="s">
        <v>14</v>
      </c>
      <c r="D67" s="13" t="s">
        <v>19</v>
      </c>
      <c r="E67" s="13" t="s">
        <v>21</v>
      </c>
      <c r="F67" s="13" t="s">
        <v>23</v>
      </c>
      <c r="G67" s="13" t="s">
        <v>24</v>
      </c>
      <c r="H67" s="13" t="s">
        <v>25</v>
      </c>
      <c r="I67" s="13" t="s">
        <v>26</v>
      </c>
      <c r="L67" s="13"/>
      <c r="M67" s="13" t="s">
        <v>14</v>
      </c>
      <c r="N67" s="13" t="s">
        <v>19</v>
      </c>
      <c r="O67" s="13" t="s">
        <v>21</v>
      </c>
      <c r="P67" s="13" t="s">
        <v>23</v>
      </c>
      <c r="Q67" s="13" t="s">
        <v>24</v>
      </c>
      <c r="R67" s="13" t="s">
        <v>25</v>
      </c>
      <c r="S67" s="13" t="s">
        <v>26</v>
      </c>
    </row>
    <row r="68" spans="1:19" x14ac:dyDescent="0.2">
      <c r="A68" s="18" t="s">
        <v>31</v>
      </c>
      <c r="B68" s="12" t="s">
        <v>61</v>
      </c>
      <c r="C68" s="12">
        <v>1</v>
      </c>
      <c r="D68" s="8">
        <v>2.4627428370862785</v>
      </c>
      <c r="E68" s="8">
        <v>2.4118268668152916</v>
      </c>
      <c r="F68" s="8">
        <v>2.5046765968116236</v>
      </c>
      <c r="G68" s="8">
        <v>2.3178519590640443</v>
      </c>
      <c r="H68" s="8">
        <v>2.3417827289579738</v>
      </c>
      <c r="I68" s="8">
        <v>2.7699352047742178</v>
      </c>
      <c r="M68" s="12">
        <v>1</v>
      </c>
      <c r="N68" s="8">
        <v>2.4627428370862785</v>
      </c>
      <c r="O68" s="8">
        <v>2.4118268668152916</v>
      </c>
      <c r="P68" s="8">
        <v>2.5046765968116236</v>
      </c>
      <c r="Q68" s="8">
        <v>2.3178519590640443</v>
      </c>
      <c r="R68" s="8">
        <v>2.3417827289579738</v>
      </c>
      <c r="S68" s="8">
        <v>2.7699352047742178</v>
      </c>
    </row>
    <row r="69" spans="1:19" x14ac:dyDescent="0.2">
      <c r="A69" s="18" t="s">
        <v>31</v>
      </c>
      <c r="B69" s="12" t="s">
        <v>61</v>
      </c>
      <c r="C69" s="12">
        <v>6</v>
      </c>
      <c r="D69" s="8">
        <v>2.9548852787212305</v>
      </c>
      <c r="E69" s="8">
        <v>2.9246185832913478</v>
      </c>
      <c r="F69" s="8">
        <v>3.3209124224258559</v>
      </c>
      <c r="G69" s="8">
        <v>3.158446184041737</v>
      </c>
      <c r="H69" s="8">
        <v>2.8228349686638778</v>
      </c>
      <c r="I69" s="8">
        <v>3.3690983424154641</v>
      </c>
      <c r="M69" s="12">
        <v>6</v>
      </c>
      <c r="N69" s="8">
        <v>2.9548852787212305</v>
      </c>
      <c r="O69" s="8">
        <v>2.9246185832913478</v>
      </c>
      <c r="P69" s="8">
        <v>3.3209124224258559</v>
      </c>
      <c r="Q69" s="8">
        <v>3.158446184041737</v>
      </c>
      <c r="R69" s="8">
        <v>2.8228349686638778</v>
      </c>
      <c r="S69" s="8">
        <v>3.3690983424154641</v>
      </c>
    </row>
    <row r="70" spans="1:19" x14ac:dyDescent="0.2">
      <c r="A70" s="18" t="s">
        <v>31</v>
      </c>
      <c r="B70" s="12" t="s">
        <v>61</v>
      </c>
      <c r="C70" s="12">
        <v>8</v>
      </c>
      <c r="D70" s="8">
        <v>3.1955597044776112</v>
      </c>
      <c r="E70" s="8">
        <v>3.3525308098548727</v>
      </c>
      <c r="F70" s="8">
        <v>3.2021576517486205</v>
      </c>
      <c r="G70" s="8">
        <v>3.2665072226890572</v>
      </c>
      <c r="H70" s="8">
        <v>3.2174251731816481</v>
      </c>
      <c r="I70" s="8" t="s">
        <v>16</v>
      </c>
      <c r="M70" s="12">
        <v>8</v>
      </c>
      <c r="N70" s="8">
        <v>3.1955597044776112</v>
      </c>
      <c r="O70" s="8">
        <v>3.3525308098548727</v>
      </c>
      <c r="P70" s="8">
        <v>3.2021576517486205</v>
      </c>
      <c r="Q70" s="8">
        <v>3.2665072226890572</v>
      </c>
      <c r="R70" s="8">
        <v>3.2174251731816481</v>
      </c>
      <c r="S70" s="8" t="s">
        <v>16</v>
      </c>
    </row>
    <row r="71" spans="1:19" x14ac:dyDescent="0.2">
      <c r="A71" s="18" t="s">
        <v>31</v>
      </c>
      <c r="B71" s="12" t="s">
        <v>61</v>
      </c>
      <c r="C71" s="12">
        <v>9</v>
      </c>
      <c r="D71" s="8">
        <v>3.0725562682626495</v>
      </c>
      <c r="E71" s="8">
        <v>3.1200362239783721</v>
      </c>
      <c r="F71" s="8">
        <v>3.0707284225903968</v>
      </c>
      <c r="G71" s="8">
        <v>3.0303501019755585</v>
      </c>
      <c r="H71" s="8">
        <v>3.1358837052857131</v>
      </c>
      <c r="I71" s="8">
        <v>3.1591394084805127</v>
      </c>
      <c r="M71" s="12">
        <v>9</v>
      </c>
      <c r="N71" s="8">
        <v>3.0725562682626495</v>
      </c>
      <c r="O71" s="8">
        <v>3.1200362239783721</v>
      </c>
      <c r="P71" s="8">
        <v>3.0707284225903968</v>
      </c>
      <c r="Q71" s="8">
        <v>3.0303501019755585</v>
      </c>
      <c r="R71" s="8">
        <v>3.1358837052857131</v>
      </c>
      <c r="S71" s="8">
        <v>3.1591394084805127</v>
      </c>
    </row>
    <row r="72" spans="1:19" x14ac:dyDescent="0.2">
      <c r="A72" s="18" t="s">
        <v>31</v>
      </c>
      <c r="B72" s="12" t="s">
        <v>61</v>
      </c>
      <c r="C72" s="12">
        <v>13</v>
      </c>
      <c r="D72" s="8">
        <v>3.5302681739177664</v>
      </c>
      <c r="E72" s="8">
        <v>3.6084673448867131</v>
      </c>
      <c r="F72" s="8">
        <v>3.420395904955623</v>
      </c>
      <c r="G72" s="8">
        <v>3.3070185616289445</v>
      </c>
      <c r="H72" s="8">
        <v>3.5395113196630672</v>
      </c>
      <c r="I72" s="8">
        <v>3.7201164590357791</v>
      </c>
      <c r="M72" s="12">
        <v>13</v>
      </c>
      <c r="N72" s="8">
        <v>3.5302681739177664</v>
      </c>
      <c r="O72" s="8">
        <v>3.6084673448867131</v>
      </c>
      <c r="P72" s="8">
        <v>3.420395904955623</v>
      </c>
      <c r="Q72" s="8">
        <v>3.3070185616289445</v>
      </c>
      <c r="R72" s="8">
        <v>3.5395113196630672</v>
      </c>
      <c r="S72" s="8">
        <v>3.7201164590357791</v>
      </c>
    </row>
    <row r="73" spans="1:19" x14ac:dyDescent="0.2">
      <c r="A73" s="18" t="s">
        <v>31</v>
      </c>
      <c r="B73" s="12" t="s">
        <v>61</v>
      </c>
      <c r="C73" s="12">
        <v>14</v>
      </c>
      <c r="D73" s="8">
        <v>3.8788483619044998</v>
      </c>
      <c r="E73" s="8">
        <v>4.4449488502931551</v>
      </c>
      <c r="F73" s="8">
        <v>4.2406519925973294</v>
      </c>
      <c r="G73" s="8">
        <v>3.8874597844663166</v>
      </c>
      <c r="H73" s="8">
        <v>3.8304154740563803</v>
      </c>
      <c r="I73" s="8" t="s">
        <v>16</v>
      </c>
      <c r="M73" s="12">
        <v>14</v>
      </c>
      <c r="N73" s="8">
        <v>3.8788483619044998</v>
      </c>
      <c r="O73" s="8">
        <v>4.4449488502931551</v>
      </c>
      <c r="P73" s="8">
        <v>4.2406519925973294</v>
      </c>
      <c r="Q73" s="8">
        <v>3.8874597844663166</v>
      </c>
      <c r="R73" s="8">
        <v>3.8304154740563803</v>
      </c>
      <c r="S73" s="8" t="s">
        <v>16</v>
      </c>
    </row>
    <row r="74" spans="1:19" x14ac:dyDescent="0.2">
      <c r="A74" s="18" t="s">
        <v>31</v>
      </c>
      <c r="B74" s="12" t="s">
        <v>61</v>
      </c>
      <c r="C74" s="12">
        <v>15</v>
      </c>
      <c r="D74" s="8">
        <v>3.5444708326275496</v>
      </c>
      <c r="E74" s="8">
        <v>3.5782070776926007</v>
      </c>
      <c r="F74" s="8">
        <v>3.5355207938896642</v>
      </c>
      <c r="G74" s="8">
        <v>3.504668112801514</v>
      </c>
      <c r="H74" s="8">
        <v>3.5742696284970346</v>
      </c>
      <c r="I74" s="8">
        <v>3.500214621215969</v>
      </c>
      <c r="M74" s="12">
        <v>15</v>
      </c>
      <c r="N74" s="8">
        <v>3.5444708326275496</v>
      </c>
      <c r="O74" s="8">
        <v>3.5782070776926007</v>
      </c>
      <c r="P74" s="8">
        <v>3.5355207938896642</v>
      </c>
      <c r="Q74" s="8">
        <v>3.504668112801514</v>
      </c>
      <c r="R74" s="8">
        <v>3.5742696284970346</v>
      </c>
      <c r="S74" s="8">
        <v>3.500214621215969</v>
      </c>
    </row>
    <row r="75" spans="1:19" x14ac:dyDescent="0.2">
      <c r="A75" s="18" t="s">
        <v>31</v>
      </c>
      <c r="B75" s="12" t="s">
        <v>61</v>
      </c>
      <c r="C75" s="12">
        <v>20</v>
      </c>
      <c r="D75" s="8">
        <v>3.9416765604620565</v>
      </c>
      <c r="E75" s="8">
        <v>3.7363430244610414</v>
      </c>
      <c r="F75" s="8">
        <v>4.1132997717377062</v>
      </c>
      <c r="G75" s="8">
        <v>4.0919430141459285</v>
      </c>
      <c r="H75" s="8">
        <v>3.8180568819752772</v>
      </c>
      <c r="I75" s="8">
        <v>3.8723869740421861</v>
      </c>
      <c r="M75" s="12">
        <v>20</v>
      </c>
      <c r="N75" s="8">
        <v>3.9416765604620565</v>
      </c>
      <c r="O75" s="8">
        <v>3.7363430244610414</v>
      </c>
      <c r="P75" s="8">
        <v>4.1132997717377062</v>
      </c>
      <c r="Q75" s="8">
        <v>4.0919430141459285</v>
      </c>
      <c r="R75" s="8">
        <v>3.8180568819752772</v>
      </c>
      <c r="S75" s="8">
        <v>3.8723869740421861</v>
      </c>
    </row>
    <row r="76" spans="1:19" x14ac:dyDescent="0.2">
      <c r="A76" s="18" t="s">
        <v>31</v>
      </c>
      <c r="B76" s="12" t="s">
        <v>61</v>
      </c>
      <c r="C76" s="12">
        <v>25</v>
      </c>
      <c r="D76" s="8">
        <v>3.5527801959142811</v>
      </c>
      <c r="E76" s="8">
        <v>3.4746683890921508</v>
      </c>
      <c r="F76" s="8">
        <v>3.6724370150567021</v>
      </c>
      <c r="G76" s="8">
        <v>3.5224210102034088</v>
      </c>
      <c r="H76" s="8">
        <v>3.5917428073338513</v>
      </c>
      <c r="I76" s="8">
        <v>3.7888623361847023</v>
      </c>
      <c r="M76" s="12">
        <v>25</v>
      </c>
      <c r="N76" s="8">
        <v>3.5527801959142811</v>
      </c>
      <c r="O76" s="8">
        <v>3.4746683890921508</v>
      </c>
      <c r="P76" s="8">
        <v>3.6724370150567021</v>
      </c>
      <c r="Q76" s="8">
        <v>3.5224210102034088</v>
      </c>
      <c r="R76" s="8">
        <v>3.5917428073338513</v>
      </c>
      <c r="S76" s="8">
        <v>3.7888623361847023</v>
      </c>
    </row>
    <row r="77" spans="1:19" x14ac:dyDescent="0.2">
      <c r="A77" s="18" t="s">
        <v>31</v>
      </c>
      <c r="B77" s="12" t="s">
        <v>61</v>
      </c>
      <c r="C77" s="12">
        <v>31</v>
      </c>
      <c r="D77" s="8">
        <v>3.6016207738200925</v>
      </c>
      <c r="E77" s="8">
        <v>3.6278441229679701</v>
      </c>
      <c r="F77" s="8">
        <v>3.759166421231154</v>
      </c>
      <c r="G77" s="8">
        <v>3.5052354232364911</v>
      </c>
      <c r="H77" s="8">
        <v>3.5124763486835415</v>
      </c>
      <c r="I77" s="8">
        <v>3.7379114937910338</v>
      </c>
      <c r="M77" s="12">
        <v>31</v>
      </c>
      <c r="N77" s="8">
        <v>3.6016207738200925</v>
      </c>
      <c r="O77" s="8">
        <v>3.6278441229679701</v>
      </c>
      <c r="P77" s="8">
        <v>3.759166421231154</v>
      </c>
      <c r="Q77" s="8">
        <v>3.5052354232364911</v>
      </c>
      <c r="R77" s="8">
        <v>3.5124763486835415</v>
      </c>
      <c r="S77" s="8">
        <v>3.7379114937910338</v>
      </c>
    </row>
    <row r="78" spans="1:19" x14ac:dyDescent="0.2">
      <c r="A78" s="18" t="s">
        <v>31</v>
      </c>
      <c r="B78" s="12" t="s">
        <v>61</v>
      </c>
      <c r="C78" s="12">
        <v>32</v>
      </c>
      <c r="D78" s="8">
        <v>3.4459616751002744</v>
      </c>
      <c r="E78" s="8">
        <v>3.1759917056294977</v>
      </c>
      <c r="F78" s="8">
        <v>3.1178578666444929</v>
      </c>
      <c r="G78" s="8">
        <v>3.5833300317254682</v>
      </c>
      <c r="H78" s="8">
        <v>3.2825579794285638</v>
      </c>
      <c r="I78" s="8">
        <v>3.5844074325172253</v>
      </c>
      <c r="M78" s="12">
        <v>32</v>
      </c>
      <c r="N78" s="8">
        <v>3.4459616751002744</v>
      </c>
      <c r="O78" s="8">
        <v>3.1759917056294977</v>
      </c>
      <c r="P78" s="8">
        <v>3.1178578666444929</v>
      </c>
      <c r="Q78" s="8">
        <v>3.5833300317254682</v>
      </c>
      <c r="R78" s="8">
        <v>3.2825579794285638</v>
      </c>
      <c r="S78" s="8">
        <v>3.5844074325172253</v>
      </c>
    </row>
    <row r="79" spans="1:19" x14ac:dyDescent="0.2">
      <c r="A79" s="18" t="s">
        <v>31</v>
      </c>
      <c r="B79" s="12" t="s">
        <v>61</v>
      </c>
      <c r="C79" s="12">
        <v>33</v>
      </c>
      <c r="D79" s="8">
        <v>3.2430547445653577</v>
      </c>
      <c r="E79" s="8">
        <v>3.4467926061731622</v>
      </c>
      <c r="F79" s="8">
        <v>3.6062888366064896</v>
      </c>
      <c r="G79" s="8">
        <v>3.4896086672112827</v>
      </c>
      <c r="H79" s="8">
        <v>3.3742426791411377</v>
      </c>
      <c r="I79" s="8">
        <v>3.4077015171732001</v>
      </c>
      <c r="M79" s="12">
        <v>33</v>
      </c>
      <c r="N79" s="8">
        <v>3.2430547445653577</v>
      </c>
      <c r="O79" s="8">
        <v>3.4467926061731622</v>
      </c>
      <c r="P79" s="8">
        <v>3.6062888366064896</v>
      </c>
      <c r="Q79" s="8">
        <v>3.4896086672112827</v>
      </c>
      <c r="R79" s="8">
        <v>3.3742426791411377</v>
      </c>
      <c r="S79" s="8">
        <v>3.4077015171732001</v>
      </c>
    </row>
    <row r="80" spans="1:19" x14ac:dyDescent="0.2">
      <c r="A80" s="18" t="s">
        <v>31</v>
      </c>
      <c r="B80" s="12" t="s">
        <v>61</v>
      </c>
      <c r="C80" s="12">
        <v>35</v>
      </c>
      <c r="D80" s="8">
        <v>3.3281964887776652</v>
      </c>
      <c r="E80" s="8">
        <v>3.5504446307266808</v>
      </c>
      <c r="F80" s="8">
        <v>3.1042529905114442</v>
      </c>
      <c r="G80" s="8">
        <v>3.0262071609157695</v>
      </c>
      <c r="H80" s="8">
        <v>3.3617217026745148</v>
      </c>
      <c r="I80" s="8">
        <v>3.3851005195287005</v>
      </c>
      <c r="M80" s="12">
        <v>35</v>
      </c>
      <c r="N80" s="8">
        <v>3.3281964887776652</v>
      </c>
      <c r="O80" s="8">
        <v>3.5504446307266808</v>
      </c>
      <c r="P80" s="8">
        <v>3.1042529905114442</v>
      </c>
      <c r="Q80" s="8">
        <v>3.0262071609157695</v>
      </c>
      <c r="R80" s="8">
        <v>3.3617217026745148</v>
      </c>
      <c r="S80" s="8">
        <v>3.3851005195287005</v>
      </c>
    </row>
    <row r="81" spans="1:19" x14ac:dyDescent="0.2">
      <c r="A81" s="18" t="s">
        <v>31</v>
      </c>
      <c r="B81" s="12" t="s">
        <v>61</v>
      </c>
      <c r="C81" s="12">
        <v>43</v>
      </c>
      <c r="D81" s="8">
        <v>3.272912393037096</v>
      </c>
      <c r="E81" s="8">
        <v>3.217865714878835</v>
      </c>
      <c r="F81" s="8">
        <v>3.4313501822090524</v>
      </c>
      <c r="G81" s="8">
        <v>3.4353668974322518</v>
      </c>
      <c r="H81" s="8">
        <v>3.43103057991063</v>
      </c>
      <c r="I81" s="8">
        <v>3.5066906885028422</v>
      </c>
      <c r="M81" s="12">
        <v>43</v>
      </c>
      <c r="N81" s="8">
        <v>3.272912393037096</v>
      </c>
      <c r="O81" s="8">
        <v>3.217865714878835</v>
      </c>
      <c r="P81" s="8">
        <v>3.4313501822090524</v>
      </c>
      <c r="Q81" s="8">
        <v>3.4353668974322518</v>
      </c>
      <c r="R81" s="8">
        <v>3.43103057991063</v>
      </c>
      <c r="S81" s="8">
        <v>3.5066906885028422</v>
      </c>
    </row>
    <row r="82" spans="1:19" x14ac:dyDescent="0.2">
      <c r="A82" s="18" t="s">
        <v>31</v>
      </c>
      <c r="B82" s="12" t="s">
        <v>61</v>
      </c>
      <c r="C82" s="12">
        <v>48</v>
      </c>
      <c r="D82" s="8">
        <v>4.2055018441191043</v>
      </c>
      <c r="E82" s="8">
        <v>4.1830914323718984</v>
      </c>
      <c r="F82" s="8">
        <v>4.2193594588940515</v>
      </c>
      <c r="G82" s="8">
        <v>4.368110249414034</v>
      </c>
      <c r="H82" s="8">
        <v>4.3243360792717231</v>
      </c>
      <c r="I82" s="8">
        <v>4.2547079034412416</v>
      </c>
      <c r="M82" s="12">
        <v>48</v>
      </c>
      <c r="N82" s="8">
        <v>4.2055018441191043</v>
      </c>
      <c r="O82" s="8">
        <v>4.1830914323718984</v>
      </c>
      <c r="P82" s="8">
        <v>4.2193594588940515</v>
      </c>
      <c r="Q82" s="8">
        <v>4.368110249414034</v>
      </c>
      <c r="R82" s="8">
        <v>4.3243360792717231</v>
      </c>
      <c r="S82" s="8">
        <v>4.2547079034412416</v>
      </c>
    </row>
    <row r="83" spans="1:19" x14ac:dyDescent="0.2">
      <c r="A83" s="18" t="s">
        <v>31</v>
      </c>
      <c r="B83" s="12" t="s">
        <v>62</v>
      </c>
      <c r="C83" s="12">
        <v>24</v>
      </c>
      <c r="D83" s="8">
        <v>4.7311837907263428</v>
      </c>
      <c r="E83" s="8">
        <v>4.8040767808848868</v>
      </c>
      <c r="F83" s="8">
        <v>4.852503901735516</v>
      </c>
      <c r="G83" s="8">
        <v>4.7147525769750747</v>
      </c>
      <c r="H83" s="8">
        <v>4.8755343656326104</v>
      </c>
      <c r="I83" s="8">
        <v>4.6705316184412498</v>
      </c>
      <c r="M83" s="12">
        <v>24</v>
      </c>
      <c r="N83" s="8">
        <v>4.7311837907263428</v>
      </c>
      <c r="O83" s="8">
        <v>4.8040767808848868</v>
      </c>
      <c r="P83" s="8">
        <v>4.852503901735516</v>
      </c>
      <c r="Q83" s="8">
        <v>4.7147525769750747</v>
      </c>
      <c r="R83" s="8">
        <v>4.8755343656326104</v>
      </c>
      <c r="S83" s="8">
        <v>4.6705316184412498</v>
      </c>
    </row>
    <row r="84" spans="1:19" x14ac:dyDescent="0.2">
      <c r="A84" s="18" t="s">
        <v>31</v>
      </c>
      <c r="B84" s="12" t="s">
        <v>62</v>
      </c>
      <c r="C84" s="12">
        <v>29</v>
      </c>
      <c r="D84" s="8">
        <v>3.2645923177651466</v>
      </c>
      <c r="E84" s="8">
        <v>3.3843604323923611</v>
      </c>
      <c r="F84" s="8">
        <v>3.2622601657732626</v>
      </c>
      <c r="G84" s="8">
        <v>3.3375445126633663</v>
      </c>
      <c r="H84" s="8">
        <v>3.0696925205111691</v>
      </c>
      <c r="I84" s="8">
        <v>2.9909408128178603</v>
      </c>
      <c r="M84" s="12">
        <v>29</v>
      </c>
      <c r="N84" s="8">
        <v>3.2645923177651466</v>
      </c>
      <c r="O84" s="8">
        <v>3.3843604323923611</v>
      </c>
      <c r="P84" s="8">
        <v>3.2622601657732626</v>
      </c>
      <c r="Q84" s="8">
        <v>3.3375445126633663</v>
      </c>
      <c r="R84" s="8">
        <v>3.0696925205111691</v>
      </c>
      <c r="S84" s="8">
        <v>2.9909408128178603</v>
      </c>
    </row>
    <row r="85" spans="1:19" x14ac:dyDescent="0.2">
      <c r="A85" s="18" t="s">
        <v>31</v>
      </c>
      <c r="B85" s="12" t="s">
        <v>62</v>
      </c>
      <c r="C85" s="12">
        <v>34</v>
      </c>
      <c r="D85" s="8">
        <v>3.3110158942689676</v>
      </c>
      <c r="E85" s="8">
        <v>3.4042434044874108</v>
      </c>
      <c r="F85" s="8">
        <v>3.2985827223176409</v>
      </c>
      <c r="G85" s="8">
        <v>3.3364896017566825</v>
      </c>
      <c r="H85" s="8">
        <v>3.2955760912648113</v>
      </c>
      <c r="I85" s="8">
        <v>3.3829030563064966</v>
      </c>
      <c r="M85" s="12">
        <v>34</v>
      </c>
      <c r="N85" s="8">
        <v>3.3110158942689676</v>
      </c>
      <c r="O85" s="8">
        <v>3.4042434044874108</v>
      </c>
      <c r="P85" s="8">
        <v>3.2985827223176409</v>
      </c>
      <c r="Q85" s="8">
        <v>3.3364896017566825</v>
      </c>
      <c r="R85" s="8">
        <v>3.2955760912648113</v>
      </c>
      <c r="S85" s="8">
        <v>3.3829030563064966</v>
      </c>
    </row>
    <row r="86" spans="1:19" x14ac:dyDescent="0.2">
      <c r="A86" s="18" t="s">
        <v>31</v>
      </c>
      <c r="B86" s="12" t="s">
        <v>62</v>
      </c>
      <c r="C86" s="12">
        <v>36</v>
      </c>
      <c r="D86" s="8">
        <v>3.3977969400415335</v>
      </c>
      <c r="E86" s="8">
        <v>3.2563534813188642</v>
      </c>
      <c r="F86" s="8">
        <v>3.3115643894221178</v>
      </c>
      <c r="G86" s="8">
        <v>3.5073359945238223</v>
      </c>
      <c r="H86" s="8">
        <v>3.4648580175712262</v>
      </c>
      <c r="I86" s="8">
        <v>3.5436316921078124</v>
      </c>
      <c r="M86" s="12">
        <v>36</v>
      </c>
      <c r="N86" s="8">
        <v>3.3977969400415335</v>
      </c>
      <c r="O86" s="8">
        <v>3.2563534813188642</v>
      </c>
      <c r="P86" s="8">
        <v>3.3115643894221178</v>
      </c>
      <c r="Q86" s="8">
        <v>3.5073359945238223</v>
      </c>
      <c r="R86" s="8">
        <v>3.4648580175712262</v>
      </c>
      <c r="S86" s="8">
        <v>3.5436316921078124</v>
      </c>
    </row>
    <row r="87" spans="1:19" x14ac:dyDescent="0.2">
      <c r="A87" s="18" t="s">
        <v>31</v>
      </c>
      <c r="B87" s="12" t="s">
        <v>62</v>
      </c>
      <c r="C87" s="12">
        <v>39</v>
      </c>
      <c r="D87" s="8">
        <v>3.2552524975697468</v>
      </c>
      <c r="E87" s="8">
        <v>3.469018010785867</v>
      </c>
      <c r="F87" s="8">
        <v>3.4423265290061518</v>
      </c>
      <c r="G87" s="8">
        <v>3.2680194503723383</v>
      </c>
      <c r="H87" s="8">
        <v>3.3012532818153493</v>
      </c>
      <c r="I87" s="8" t="s">
        <v>16</v>
      </c>
      <c r="M87" s="12">
        <v>39</v>
      </c>
      <c r="N87" s="8">
        <v>3.2552524975697468</v>
      </c>
      <c r="O87" s="8">
        <v>3.469018010785867</v>
      </c>
      <c r="P87" s="8">
        <v>3.4423265290061518</v>
      </c>
      <c r="Q87" s="8">
        <v>3.2680194503723383</v>
      </c>
      <c r="R87" s="8">
        <v>3.3012532818153493</v>
      </c>
      <c r="S87" s="8" t="s">
        <v>16</v>
      </c>
    </row>
    <row r="88" spans="1:19" x14ac:dyDescent="0.2">
      <c r="A88" s="18" t="s">
        <v>31</v>
      </c>
      <c r="B88" s="12" t="s">
        <v>62</v>
      </c>
      <c r="C88" s="12">
        <v>41</v>
      </c>
      <c r="D88" s="8">
        <v>3.885706955776647</v>
      </c>
      <c r="E88" s="8">
        <v>3.7507343776223059</v>
      </c>
      <c r="F88" s="8">
        <v>4.2068324179404852</v>
      </c>
      <c r="G88" s="8">
        <v>3.6743483876929699</v>
      </c>
      <c r="H88" s="8">
        <v>3.529182421669792</v>
      </c>
      <c r="I88" s="8">
        <v>3.6315998564609377</v>
      </c>
      <c r="M88" s="12">
        <v>41</v>
      </c>
      <c r="N88" s="8">
        <v>3.885706955776647</v>
      </c>
      <c r="O88" s="8">
        <v>3.7507343776223059</v>
      </c>
      <c r="P88" s="8">
        <v>4.2068324179404852</v>
      </c>
      <c r="Q88" s="8">
        <v>3.6743483876929699</v>
      </c>
      <c r="R88" s="8">
        <v>3.529182421669792</v>
      </c>
      <c r="S88" s="8">
        <v>3.6315998564609377</v>
      </c>
    </row>
    <row r="89" spans="1:19" x14ac:dyDescent="0.2">
      <c r="A89" s="18" t="s">
        <v>31</v>
      </c>
      <c r="B89" s="12" t="s">
        <v>62</v>
      </c>
      <c r="C89" s="12">
        <v>42</v>
      </c>
      <c r="D89" s="8">
        <v>3.1028955632377819</v>
      </c>
      <c r="E89" s="8">
        <v>3.2153399811338681</v>
      </c>
      <c r="F89" s="8">
        <v>3.4902626479763224</v>
      </c>
      <c r="G89" s="8">
        <v>3.3016304212759726</v>
      </c>
      <c r="H89" s="8">
        <v>3.5755270885265578</v>
      </c>
      <c r="I89" s="8">
        <v>3.3409915054928563</v>
      </c>
      <c r="M89" s="12">
        <v>42</v>
      </c>
      <c r="N89" s="8">
        <v>3.1028955632377819</v>
      </c>
      <c r="O89" s="8">
        <v>3.2153399811338681</v>
      </c>
      <c r="P89" s="8">
        <v>3.4902626479763224</v>
      </c>
      <c r="Q89" s="8">
        <v>3.3016304212759726</v>
      </c>
      <c r="R89" s="8">
        <v>3.5755270885265578</v>
      </c>
      <c r="S89" s="8">
        <v>3.3409915054928563</v>
      </c>
    </row>
    <row r="90" spans="1:19" x14ac:dyDescent="0.2">
      <c r="A90" s="18" t="s">
        <v>31</v>
      </c>
      <c r="B90" s="12" t="s">
        <v>62</v>
      </c>
      <c r="C90" s="12">
        <v>44</v>
      </c>
      <c r="D90" s="8">
        <v>2.9110541723580337</v>
      </c>
      <c r="E90" s="8">
        <v>2.6186913436623858</v>
      </c>
      <c r="F90" s="8">
        <v>2.7103994394795867</v>
      </c>
      <c r="G90" s="8">
        <v>2.6608859144772632</v>
      </c>
      <c r="H90" s="8">
        <v>3.0792458737818085</v>
      </c>
      <c r="I90" s="8">
        <v>3.1677340979410911</v>
      </c>
      <c r="M90" s="12">
        <v>44</v>
      </c>
      <c r="N90" s="8">
        <v>2.9110541723580337</v>
      </c>
      <c r="O90" s="8">
        <v>2.6186913436623858</v>
      </c>
      <c r="P90" s="8">
        <v>2.7103994394795867</v>
      </c>
      <c r="Q90" s="8">
        <v>2.6608859144772632</v>
      </c>
      <c r="R90" s="8">
        <v>3.0792458737818085</v>
      </c>
      <c r="S90" s="8">
        <v>3.1677340979410911</v>
      </c>
    </row>
    <row r="91" spans="1:19" x14ac:dyDescent="0.2">
      <c r="A91" s="18" t="s">
        <v>31</v>
      </c>
      <c r="B91" s="12" t="s">
        <v>62</v>
      </c>
      <c r="C91" s="12">
        <v>45</v>
      </c>
      <c r="D91" s="8">
        <v>3.1557332356308447</v>
      </c>
      <c r="E91" s="8">
        <v>3.1979839005033313</v>
      </c>
      <c r="F91" s="8">
        <v>3.4083159841821487</v>
      </c>
      <c r="G91" s="8">
        <v>3.2021609056911786</v>
      </c>
      <c r="H91" s="8">
        <v>3.304959571742021</v>
      </c>
      <c r="I91" s="8">
        <v>2.8463873608405268</v>
      </c>
      <c r="M91" s="12">
        <v>45</v>
      </c>
      <c r="N91" s="8">
        <v>3.1557332356308447</v>
      </c>
      <c r="O91" s="8">
        <v>3.1979839005033313</v>
      </c>
      <c r="P91" s="8">
        <v>3.4083159841821487</v>
      </c>
      <c r="Q91" s="8">
        <v>3.2021609056911786</v>
      </c>
      <c r="R91" s="8">
        <v>3.304959571742021</v>
      </c>
      <c r="S91" s="8">
        <v>2.8463873608405268</v>
      </c>
    </row>
    <row r="92" spans="1:19" x14ac:dyDescent="0.2">
      <c r="A92" s="18" t="s">
        <v>31</v>
      </c>
      <c r="B92" s="12" t="s">
        <v>62</v>
      </c>
      <c r="C92" s="12">
        <v>47</v>
      </c>
      <c r="D92" s="8">
        <v>3.5720624516971529</v>
      </c>
      <c r="E92" s="8">
        <v>3.9418132371984904</v>
      </c>
      <c r="F92" s="8">
        <v>3.7265489647744809</v>
      </c>
      <c r="G92" s="8">
        <v>3.7611777898629479</v>
      </c>
      <c r="H92" s="8">
        <v>3.8139408271836812</v>
      </c>
      <c r="I92" s="8">
        <v>3.6721279274726482</v>
      </c>
      <c r="M92" s="12">
        <v>47</v>
      </c>
      <c r="N92" s="8">
        <v>3.5720624516971529</v>
      </c>
      <c r="O92" s="8">
        <v>3.9418132371984904</v>
      </c>
      <c r="P92" s="8">
        <v>3.7265489647744809</v>
      </c>
      <c r="Q92" s="8">
        <v>3.7611777898629479</v>
      </c>
      <c r="R92" s="8">
        <v>3.8139408271836812</v>
      </c>
      <c r="S92" s="8">
        <v>3.6721279274726482</v>
      </c>
    </row>
    <row r="93" spans="1:19" ht="15" x14ac:dyDescent="0.25">
      <c r="A93" s="18" t="s">
        <v>32</v>
      </c>
      <c r="B93" s="12" t="s">
        <v>61</v>
      </c>
      <c r="C93" s="12">
        <v>2</v>
      </c>
      <c r="D93" s="8">
        <v>4.0454707945579935</v>
      </c>
      <c r="E93" s="8">
        <v>3.2414761037127162</v>
      </c>
      <c r="F93" s="8">
        <v>3.6826380168040309</v>
      </c>
      <c r="G93" s="8">
        <v>3.8161885282039463</v>
      </c>
      <c r="H93" s="8">
        <v>3.7774780707719557</v>
      </c>
      <c r="I93" s="8">
        <v>3.2501946307922873</v>
      </c>
      <c r="M93" s="22" t="s">
        <v>10</v>
      </c>
      <c r="N93" s="23">
        <f>AVERAGE(N68:N92)</f>
        <v>3.4327331980746276</v>
      </c>
      <c r="O93" s="23">
        <f t="shared" ref="O93:S93" si="8">AVERAGE(O68:O92)</f>
        <v>3.4758516933241346</v>
      </c>
      <c r="P93" s="23">
        <f t="shared" si="8"/>
        <v>3.5211461396207171</v>
      </c>
      <c r="Q93" s="23">
        <f t="shared" si="8"/>
        <v>3.4503547974497359</v>
      </c>
      <c r="R93" s="23">
        <f t="shared" si="8"/>
        <v>3.4587223246569585</v>
      </c>
      <c r="S93" s="23">
        <f t="shared" si="8"/>
        <v>3.5137782194992977</v>
      </c>
    </row>
    <row r="94" spans="1:19" ht="15" x14ac:dyDescent="0.25">
      <c r="A94" s="18" t="s">
        <v>32</v>
      </c>
      <c r="B94" s="12" t="s">
        <v>61</v>
      </c>
      <c r="C94" s="12">
        <v>4</v>
      </c>
      <c r="D94" s="8">
        <v>2.5858735275391229</v>
      </c>
      <c r="E94" s="8">
        <v>2.6130066524153159</v>
      </c>
      <c r="F94" s="8">
        <v>2.524736151950616</v>
      </c>
      <c r="G94" s="8">
        <v>2.5190568372179172</v>
      </c>
      <c r="H94" s="8">
        <v>2.5431189525363371</v>
      </c>
      <c r="I94" s="8">
        <v>2.6542330226426989</v>
      </c>
      <c r="M94" s="24" t="s">
        <v>33</v>
      </c>
      <c r="N94" s="25">
        <f>STDEV(N68:N92)</f>
        <v>0.45607096172447747</v>
      </c>
      <c r="O94" s="25">
        <f t="shared" ref="O94:S94" si="9">STDEV(O68:O92)</f>
        <v>0.51224376990824538</v>
      </c>
      <c r="P94" s="25">
        <f t="shared" si="9"/>
        <v>0.51226545129376355</v>
      </c>
      <c r="Q94" s="25">
        <f t="shared" si="9"/>
        <v>0.49026560786945234</v>
      </c>
      <c r="R94" s="25">
        <f t="shared" si="9"/>
        <v>0.47619646285748773</v>
      </c>
      <c r="S94" s="25">
        <f t="shared" si="9"/>
        <v>0.42775836627291502</v>
      </c>
    </row>
    <row r="95" spans="1:19" ht="15" x14ac:dyDescent="0.25">
      <c r="A95" s="18" t="s">
        <v>32</v>
      </c>
      <c r="B95" s="12" t="s">
        <v>61</v>
      </c>
      <c r="C95" s="12">
        <v>5</v>
      </c>
      <c r="D95" s="8">
        <v>3.6173555250586436</v>
      </c>
      <c r="E95" s="8">
        <v>3.4073623391995573</v>
      </c>
      <c r="F95" s="8">
        <v>3.5145641614816485</v>
      </c>
      <c r="G95" s="8">
        <v>3.0823429035886187</v>
      </c>
      <c r="H95" s="8">
        <v>3.1709620765341895</v>
      </c>
      <c r="I95" s="8">
        <v>3.698895129366766</v>
      </c>
      <c r="M95" s="24" t="s">
        <v>30</v>
      </c>
      <c r="N95" s="25">
        <f>N94/SQRT(COUNT(N68:N92))</f>
        <v>9.1214192344895501E-2</v>
      </c>
      <c r="O95" s="25">
        <f t="shared" ref="O95:S95" si="10">O94/SQRT(COUNT(O68:O92))</f>
        <v>0.10244875398164907</v>
      </c>
      <c r="P95" s="25">
        <f t="shared" si="10"/>
        <v>0.10245309025875271</v>
      </c>
      <c r="Q95" s="25">
        <f t="shared" si="10"/>
        <v>9.805312157389047E-2</v>
      </c>
      <c r="R95" s="25">
        <f t="shared" si="10"/>
        <v>9.5239292571497547E-2</v>
      </c>
      <c r="S95" s="25">
        <f t="shared" si="10"/>
        <v>9.1198390116491071E-2</v>
      </c>
    </row>
    <row r="96" spans="1:19" ht="15" x14ac:dyDescent="0.25">
      <c r="A96" s="18" t="s">
        <v>32</v>
      </c>
      <c r="B96" s="12" t="s">
        <v>61</v>
      </c>
      <c r="C96" s="12">
        <v>7</v>
      </c>
      <c r="D96" s="8">
        <v>3.1113868233684747</v>
      </c>
      <c r="E96" s="8">
        <v>3.1945405084399527</v>
      </c>
      <c r="F96" s="8">
        <v>2.7733434373706563</v>
      </c>
      <c r="G96" s="8">
        <v>3.0281297613591467</v>
      </c>
      <c r="H96" s="8">
        <v>3.0960082850000474</v>
      </c>
      <c r="I96" s="8">
        <v>2.9665629554536501</v>
      </c>
      <c r="M96" s="24" t="s">
        <v>49</v>
      </c>
      <c r="N96" s="24">
        <f>COUNT(N68:N92)</f>
        <v>25</v>
      </c>
      <c r="O96" s="24">
        <f t="shared" ref="O96:S96" si="11">COUNT(O68:O92)</f>
        <v>25</v>
      </c>
      <c r="P96" s="24">
        <f t="shared" si="11"/>
        <v>25</v>
      </c>
      <c r="Q96" s="24">
        <f t="shared" si="11"/>
        <v>25</v>
      </c>
      <c r="R96" s="24">
        <f t="shared" si="11"/>
        <v>25</v>
      </c>
      <c r="S96" s="24">
        <f t="shared" si="11"/>
        <v>22</v>
      </c>
    </row>
    <row r="97" spans="1:18" x14ac:dyDescent="0.2">
      <c r="A97" s="18" t="s">
        <v>32</v>
      </c>
      <c r="B97" s="12" t="s">
        <v>61</v>
      </c>
      <c r="C97" s="12">
        <v>10</v>
      </c>
      <c r="D97" s="8">
        <v>3.7075952164765433</v>
      </c>
      <c r="E97" s="8">
        <v>3.023946482915159</v>
      </c>
      <c r="F97" s="8">
        <v>3.244075625889943</v>
      </c>
      <c r="G97" s="8">
        <v>3.2236452331371779</v>
      </c>
      <c r="H97" s="8">
        <v>3.2489098539773931</v>
      </c>
      <c r="I97" s="8">
        <v>3.4385368391837177</v>
      </c>
    </row>
    <row r="98" spans="1:18" ht="15" x14ac:dyDescent="0.25">
      <c r="A98" s="18" t="s">
        <v>32</v>
      </c>
      <c r="B98" s="12" t="s">
        <v>61</v>
      </c>
      <c r="C98" s="12">
        <v>11</v>
      </c>
      <c r="D98" s="8">
        <v>3.9635112408134656</v>
      </c>
      <c r="E98" s="8">
        <v>3.8019598943249608</v>
      </c>
      <c r="F98" s="8">
        <v>3.8000236122207895</v>
      </c>
      <c r="G98" s="8">
        <v>3.894334685408241</v>
      </c>
      <c r="H98" s="8">
        <v>3.8293976322098979</v>
      </c>
      <c r="I98" s="8">
        <v>3.6279652903842869</v>
      </c>
      <c r="K98" s="20" t="s">
        <v>78</v>
      </c>
    </row>
    <row r="99" spans="1:18" ht="15" x14ac:dyDescent="0.25">
      <c r="A99" s="18" t="s">
        <v>32</v>
      </c>
      <c r="B99" s="12" t="s">
        <v>61</v>
      </c>
      <c r="C99" s="12">
        <v>18</v>
      </c>
      <c r="D99" s="8">
        <v>3.8165547331278611</v>
      </c>
      <c r="E99" s="8">
        <v>3.6696680919860514</v>
      </c>
      <c r="F99" s="8">
        <v>3.6676803321728579</v>
      </c>
      <c r="G99" s="8">
        <v>3.5986242762317131</v>
      </c>
      <c r="H99" s="8">
        <v>3.7755487726082286</v>
      </c>
      <c r="I99" s="8">
        <v>3.403198045665266</v>
      </c>
      <c r="L99" s="9" t="s">
        <v>54</v>
      </c>
      <c r="Q99" s="12" t="s">
        <v>76</v>
      </c>
    </row>
    <row r="100" spans="1:18" ht="15" x14ac:dyDescent="0.25">
      <c r="A100" s="18" t="s">
        <v>32</v>
      </c>
      <c r="B100" s="12" t="s">
        <v>61</v>
      </c>
      <c r="C100" s="12">
        <v>23</v>
      </c>
      <c r="D100" s="8">
        <v>4.2467966574137774</v>
      </c>
      <c r="E100" s="8">
        <v>4.0170919585857572</v>
      </c>
      <c r="F100" s="8">
        <v>4.0234713525783077</v>
      </c>
      <c r="G100" s="8">
        <v>3.8146800409162598</v>
      </c>
      <c r="H100" s="8">
        <v>3.9033777426031122</v>
      </c>
      <c r="I100" s="8">
        <v>4.1508937534866188</v>
      </c>
      <c r="M100" s="13" t="s">
        <v>19</v>
      </c>
      <c r="N100" s="13" t="s">
        <v>21</v>
      </c>
      <c r="O100" s="13" t="s">
        <v>23</v>
      </c>
      <c r="P100" s="13" t="s">
        <v>24</v>
      </c>
      <c r="Q100" s="13" t="s">
        <v>25</v>
      </c>
      <c r="R100" s="13" t="s">
        <v>26</v>
      </c>
    </row>
    <row r="101" spans="1:18" x14ac:dyDescent="0.2">
      <c r="A101" s="18" t="s">
        <v>32</v>
      </c>
      <c r="B101" s="12" t="s">
        <v>61</v>
      </c>
      <c r="C101" s="12">
        <v>30</v>
      </c>
      <c r="D101" s="8">
        <v>3.8320304298313097</v>
      </c>
      <c r="E101" s="8">
        <v>3.5721905696557572</v>
      </c>
      <c r="F101" s="8">
        <v>3.6498038504317663</v>
      </c>
      <c r="G101" s="8">
        <v>3.6630753740723976</v>
      </c>
      <c r="H101" s="8">
        <v>3.7290112905298667</v>
      </c>
      <c r="I101" s="8">
        <v>3.6983980085967851</v>
      </c>
      <c r="L101" s="12" t="s">
        <v>10</v>
      </c>
      <c r="M101" s="15">
        <v>3.4327331980746276</v>
      </c>
      <c r="N101" s="15">
        <v>3.4758516933241346</v>
      </c>
      <c r="O101" s="15">
        <v>3.5211461396207171</v>
      </c>
      <c r="P101" s="15">
        <v>3.4503547974497359</v>
      </c>
      <c r="Q101" s="15">
        <v>3.4587223246569585</v>
      </c>
      <c r="R101" s="15">
        <v>3.5137782194992977</v>
      </c>
    </row>
    <row r="102" spans="1:18" x14ac:dyDescent="0.2">
      <c r="A102" s="18" t="s">
        <v>32</v>
      </c>
      <c r="B102" s="12" t="s">
        <v>61</v>
      </c>
      <c r="C102" s="12">
        <v>37</v>
      </c>
      <c r="D102" s="8">
        <v>3.3253985449048069</v>
      </c>
      <c r="E102" s="8">
        <v>3.2518555651396022</v>
      </c>
      <c r="F102" s="8">
        <v>3.1539660348188558</v>
      </c>
      <c r="G102" s="8">
        <v>3.1442660653017684</v>
      </c>
      <c r="H102" s="8">
        <v>3.2611411293153987</v>
      </c>
      <c r="I102" s="8">
        <v>3.5095111322257853</v>
      </c>
      <c r="L102" s="12" t="s">
        <v>30</v>
      </c>
      <c r="M102" s="15">
        <v>9.3095095227113928E-2</v>
      </c>
      <c r="N102" s="15">
        <v>0.1045613216829028</v>
      </c>
      <c r="O102" s="15">
        <v>0.10456574737718914</v>
      </c>
      <c r="P102" s="15">
        <v>0.10007504814296528</v>
      </c>
      <c r="Q102" s="15">
        <v>9.7203195943253912E-2</v>
      </c>
      <c r="R102" s="15">
        <v>9.3344528218870404E-2</v>
      </c>
    </row>
    <row r="103" spans="1:18" x14ac:dyDescent="0.2">
      <c r="A103" s="18" t="s">
        <v>32</v>
      </c>
      <c r="B103" s="12" t="s">
        <v>61</v>
      </c>
      <c r="C103" s="12">
        <v>46</v>
      </c>
      <c r="D103" s="8">
        <v>3.4330964853319497</v>
      </c>
      <c r="E103" s="8">
        <v>3.2733549192018572</v>
      </c>
      <c r="F103" s="8">
        <v>3.2394875365320379</v>
      </c>
      <c r="G103" s="8">
        <v>3.4781436078737284</v>
      </c>
      <c r="H103" s="8">
        <v>3.3932781068176081</v>
      </c>
      <c r="I103" s="8">
        <v>3.4298107533062328</v>
      </c>
      <c r="L103" s="12" t="s">
        <v>49</v>
      </c>
      <c r="M103" s="12">
        <v>25</v>
      </c>
      <c r="N103" s="12">
        <v>25</v>
      </c>
      <c r="O103" s="12">
        <v>25</v>
      </c>
      <c r="P103" s="12">
        <v>25</v>
      </c>
      <c r="Q103" s="12">
        <v>25</v>
      </c>
      <c r="R103" s="12">
        <v>22</v>
      </c>
    </row>
    <row r="104" spans="1:18" x14ac:dyDescent="0.2">
      <c r="A104" s="18" t="s">
        <v>32</v>
      </c>
      <c r="B104" s="12" t="s">
        <v>61</v>
      </c>
      <c r="C104" s="12">
        <v>50</v>
      </c>
      <c r="D104" s="8">
        <v>3.6320466343213162</v>
      </c>
      <c r="E104" s="8">
        <v>3.4270574426007347</v>
      </c>
      <c r="F104" s="8">
        <v>3.3390098725066437</v>
      </c>
      <c r="G104" s="8">
        <v>3.4267273671352099</v>
      </c>
      <c r="H104" s="8">
        <v>3.4557865719460583</v>
      </c>
      <c r="I104" s="8">
        <v>3.8336341294207923</v>
      </c>
    </row>
    <row r="105" spans="1:18" ht="15" x14ac:dyDescent="0.25">
      <c r="A105" s="18" t="s">
        <v>32</v>
      </c>
      <c r="B105" s="12" t="s">
        <v>61</v>
      </c>
      <c r="C105" s="12">
        <v>28</v>
      </c>
      <c r="D105" s="8">
        <v>3.4097553244509058</v>
      </c>
      <c r="E105" s="8">
        <v>3.4841331312206836</v>
      </c>
      <c r="F105" s="8">
        <v>2.8231487478514818</v>
      </c>
      <c r="G105" s="8">
        <v>3.2973764210218266</v>
      </c>
      <c r="H105" s="8">
        <v>2.8972811661970996</v>
      </c>
      <c r="I105" s="8">
        <v>3.4082921541380222</v>
      </c>
      <c r="L105" s="13" t="s">
        <v>11</v>
      </c>
      <c r="M105" s="12" t="s">
        <v>77</v>
      </c>
    </row>
    <row r="106" spans="1:18" ht="15" x14ac:dyDescent="0.25">
      <c r="A106" s="18" t="s">
        <v>32</v>
      </c>
      <c r="B106" s="12" t="s">
        <v>62</v>
      </c>
      <c r="C106" s="12">
        <v>3</v>
      </c>
      <c r="D106" s="8">
        <v>3.3444069001268142</v>
      </c>
      <c r="E106" s="8">
        <v>3.0001465164324106</v>
      </c>
      <c r="F106" s="8">
        <v>3.3551701969471046</v>
      </c>
      <c r="G106" s="8">
        <v>3.2338605903745705</v>
      </c>
      <c r="H106" s="8">
        <v>3.2513104878552097</v>
      </c>
      <c r="I106" s="8">
        <v>3.2765830658527539</v>
      </c>
      <c r="M106" s="13" t="s">
        <v>19</v>
      </c>
      <c r="N106" s="13" t="s">
        <v>21</v>
      </c>
      <c r="O106" s="13" t="s">
        <v>23</v>
      </c>
      <c r="P106" s="13" t="s">
        <v>24</v>
      </c>
      <c r="Q106" s="13" t="s">
        <v>25</v>
      </c>
      <c r="R106" s="13" t="s">
        <v>26</v>
      </c>
    </row>
    <row r="107" spans="1:18" x14ac:dyDescent="0.2">
      <c r="A107" s="18" t="s">
        <v>32</v>
      </c>
      <c r="B107" s="12" t="s">
        <v>62</v>
      </c>
      <c r="C107" s="12">
        <v>17</v>
      </c>
      <c r="D107" s="8">
        <v>3.7317128643805613</v>
      </c>
      <c r="E107" s="8">
        <v>3.5719523020846444</v>
      </c>
      <c r="F107" s="8">
        <v>3.5802001038788904</v>
      </c>
      <c r="G107" s="8">
        <v>3.5205057718920356</v>
      </c>
      <c r="H107" s="8">
        <v>3.6220471041614504</v>
      </c>
      <c r="I107" s="8">
        <v>3.6362378827883393</v>
      </c>
      <c r="L107" s="12" t="s">
        <v>10</v>
      </c>
      <c r="M107" s="21">
        <v>66</v>
      </c>
      <c r="N107" s="12">
        <v>29.8</v>
      </c>
      <c r="O107" s="12">
        <v>36.700000000000003</v>
      </c>
      <c r="P107" s="12">
        <v>40.200000000000003</v>
      </c>
      <c r="Q107" s="12">
        <v>46.2</v>
      </c>
      <c r="R107" s="12">
        <v>61.3</v>
      </c>
    </row>
    <row r="108" spans="1:18" x14ac:dyDescent="0.2">
      <c r="A108" s="18" t="s">
        <v>32</v>
      </c>
      <c r="B108" s="12" t="s">
        <v>62</v>
      </c>
      <c r="C108" s="12">
        <v>38</v>
      </c>
      <c r="D108" s="8">
        <v>3.5653979630571064</v>
      </c>
      <c r="E108" s="8">
        <v>3.2601283187103243</v>
      </c>
      <c r="F108" s="8">
        <v>3.127097321347093</v>
      </c>
      <c r="G108" s="8">
        <v>3.220142222647925</v>
      </c>
      <c r="H108" s="8">
        <v>3.2554993220201958</v>
      </c>
      <c r="I108" s="8">
        <v>3.1908515885778064</v>
      </c>
      <c r="L108" s="12" t="s">
        <v>30</v>
      </c>
      <c r="M108" s="12">
        <v>2.9</v>
      </c>
      <c r="N108" s="12">
        <v>4.3</v>
      </c>
      <c r="O108" s="12">
        <v>4.0999999999999996</v>
      </c>
      <c r="P108" s="12">
        <v>4.3</v>
      </c>
      <c r="Q108" s="12">
        <v>4.7</v>
      </c>
      <c r="R108" s="12">
        <v>3.9</v>
      </c>
    </row>
    <row r="109" spans="1:18" x14ac:dyDescent="0.2">
      <c r="A109" s="18" t="s">
        <v>32</v>
      </c>
      <c r="B109" s="12" t="s">
        <v>62</v>
      </c>
      <c r="C109" s="12">
        <v>40</v>
      </c>
      <c r="D109" s="8">
        <v>3.0165422364545114</v>
      </c>
      <c r="E109" s="8">
        <v>3.0661124489563742</v>
      </c>
      <c r="F109" s="8">
        <v>3.0272270646368584</v>
      </c>
      <c r="G109" s="8">
        <v>2.9627792374124313</v>
      </c>
      <c r="H109" s="8">
        <v>2.9570829171453541</v>
      </c>
      <c r="I109" s="8">
        <v>3.0689976050715035</v>
      </c>
      <c r="L109" s="12" t="s">
        <v>49</v>
      </c>
      <c r="M109" s="12">
        <v>25</v>
      </c>
      <c r="N109" s="12">
        <v>25</v>
      </c>
      <c r="O109" s="12">
        <v>25</v>
      </c>
      <c r="P109" s="12">
        <v>25</v>
      </c>
      <c r="Q109" s="12">
        <v>25</v>
      </c>
      <c r="R109" s="12">
        <v>25</v>
      </c>
    </row>
    <row r="110" spans="1:18" x14ac:dyDescent="0.2">
      <c r="A110" s="18" t="s">
        <v>32</v>
      </c>
      <c r="B110" s="12" t="s">
        <v>62</v>
      </c>
      <c r="C110" s="12">
        <v>49</v>
      </c>
      <c r="D110" s="8">
        <v>3.874978865819156</v>
      </c>
      <c r="E110" s="8">
        <v>3.6976627676335343</v>
      </c>
      <c r="F110" s="8">
        <v>3.694937069657656</v>
      </c>
      <c r="G110" s="8">
        <v>3.841858018711017</v>
      </c>
      <c r="H110" s="8">
        <v>3.8882629578638075</v>
      </c>
      <c r="I110" s="8">
        <v>3.8830488802296625</v>
      </c>
    </row>
    <row r="111" spans="1:18" x14ac:dyDescent="0.2">
      <c r="A111" s="18" t="s">
        <v>32</v>
      </c>
      <c r="B111" s="12" t="s">
        <v>62</v>
      </c>
      <c r="C111" s="12">
        <v>51</v>
      </c>
      <c r="D111" s="8">
        <v>3.6769445152283868</v>
      </c>
      <c r="E111" s="8">
        <v>3.2919983973894236</v>
      </c>
      <c r="F111" s="8">
        <v>3.378556329847767</v>
      </c>
      <c r="G111" s="8">
        <v>3.4739198229826069</v>
      </c>
      <c r="H111" s="8">
        <v>3.6484802868563002</v>
      </c>
      <c r="I111" s="8">
        <v>3.6491693412241379</v>
      </c>
      <c r="L111" s="12" t="s">
        <v>79</v>
      </c>
    </row>
    <row r="112" spans="1:18" x14ac:dyDescent="0.2">
      <c r="A112" s="18" t="s">
        <v>32</v>
      </c>
      <c r="B112" s="12" t="s">
        <v>62</v>
      </c>
      <c r="C112" s="12">
        <v>16</v>
      </c>
      <c r="D112" s="8">
        <v>3.3929877748693769</v>
      </c>
      <c r="E112" s="8">
        <v>3.036927958243377</v>
      </c>
      <c r="F112" s="8">
        <v>3.2335642202755133</v>
      </c>
      <c r="G112" s="8">
        <v>3.09279727639171</v>
      </c>
      <c r="H112" s="8">
        <v>3.4735428491356632</v>
      </c>
      <c r="I112" s="8">
        <v>3.1358732745121491</v>
      </c>
      <c r="L112" s="12" t="s">
        <v>80</v>
      </c>
    </row>
    <row r="113" spans="1:29" x14ac:dyDescent="0.2">
      <c r="A113" s="18" t="s">
        <v>32</v>
      </c>
      <c r="B113" s="12" t="s">
        <v>62</v>
      </c>
      <c r="C113" s="12">
        <v>26</v>
      </c>
      <c r="D113" s="8">
        <v>3.8252792289939301</v>
      </c>
      <c r="E113" s="8">
        <v>3.9107694200181831</v>
      </c>
      <c r="F113" s="8">
        <v>3.6724715781236288</v>
      </c>
      <c r="G113" s="8">
        <v>3.6857987135020256</v>
      </c>
      <c r="H113" s="8">
        <v>3.3860837438521072</v>
      </c>
      <c r="I113" s="8">
        <v>3.5709199028795946</v>
      </c>
      <c r="L113" s="12" t="s">
        <v>81</v>
      </c>
    </row>
    <row r="114" spans="1:29" x14ac:dyDescent="0.2">
      <c r="A114" s="18" t="s">
        <v>32</v>
      </c>
      <c r="B114" s="12" t="s">
        <v>62</v>
      </c>
      <c r="C114" s="12">
        <v>27</v>
      </c>
      <c r="D114" s="8">
        <v>3.2951255019337831</v>
      </c>
      <c r="E114" s="8">
        <v>3.2526911861629313</v>
      </c>
      <c r="F114" s="8">
        <v>3.3635785847556465</v>
      </c>
      <c r="G114" s="8">
        <v>3.1211483257002413</v>
      </c>
      <c r="H114" s="8">
        <v>2.9263093095905286</v>
      </c>
      <c r="I114" s="8">
        <v>3.0292328115010809</v>
      </c>
    </row>
    <row r="115" spans="1:29" ht="15" x14ac:dyDescent="0.25">
      <c r="C115" s="22" t="s">
        <v>10</v>
      </c>
      <c r="D115" s="23">
        <f>AVERAGE(D68:D114)</f>
        <v>3.4950761221260747</v>
      </c>
      <c r="E115" s="23">
        <f t="shared" ref="E115:I115" si="12">AVERAGE(E68:E114)</f>
        <v>3.4247303257049504</v>
      </c>
      <c r="F115" s="23">
        <f t="shared" si="12"/>
        <v>3.4446256317573996</v>
      </c>
      <c r="G115" s="23">
        <f t="shared" si="12"/>
        <v>3.4127291705814025</v>
      </c>
      <c r="H115" s="23">
        <f t="shared" si="12"/>
        <v>3.4246378031053584</v>
      </c>
      <c r="I115" s="23">
        <f t="shared" si="12"/>
        <v>3.4730491142337372</v>
      </c>
    </row>
    <row r="116" spans="1:29" ht="15" x14ac:dyDescent="0.25">
      <c r="C116" s="24" t="s">
        <v>33</v>
      </c>
      <c r="D116" s="25">
        <f>STDEV(D68:D114)</f>
        <v>0.42054964319135812</v>
      </c>
      <c r="E116" s="25">
        <f t="shared" ref="E116:I116" si="13">STDEV(E68:E114)</f>
        <v>0.43654830474670009</v>
      </c>
      <c r="F116" s="25">
        <f t="shared" si="13"/>
        <v>0.45184639062735032</v>
      </c>
      <c r="G116" s="25">
        <f t="shared" si="13"/>
        <v>0.42661153720782646</v>
      </c>
      <c r="H116" s="25">
        <f t="shared" si="13"/>
        <v>0.42542162548986434</v>
      </c>
      <c r="I116" s="25">
        <f t="shared" si="13"/>
        <v>0.38615257146419629</v>
      </c>
    </row>
    <row r="117" spans="1:29" ht="15" x14ac:dyDescent="0.25">
      <c r="C117" s="24" t="s">
        <v>30</v>
      </c>
      <c r="D117" s="25">
        <f>D116/SQRT(COUNT(D68:D114))</f>
        <v>6.1343470128550043E-2</v>
      </c>
      <c r="E117" s="25">
        <f t="shared" ref="E117:I117" si="14">E116/SQRT(COUNT(E68:E114))</f>
        <v>6.3677114760297693E-2</v>
      </c>
      <c r="F117" s="25">
        <f t="shared" si="14"/>
        <v>6.5908569927212793E-2</v>
      </c>
      <c r="G117" s="25">
        <f t="shared" si="14"/>
        <v>6.2227688247723338E-2</v>
      </c>
      <c r="H117" s="25">
        <f t="shared" si="14"/>
        <v>6.2054121785099545E-2</v>
      </c>
      <c r="I117" s="25">
        <f t="shared" si="14"/>
        <v>5.8214690517165393E-2</v>
      </c>
    </row>
    <row r="118" spans="1:29" ht="15" x14ac:dyDescent="0.25">
      <c r="C118" s="24" t="s">
        <v>49</v>
      </c>
      <c r="D118" s="24">
        <f>COUNT(D68:D114)</f>
        <v>47</v>
      </c>
      <c r="E118" s="24">
        <f t="shared" ref="E118:I118" si="15">COUNT(E68:E114)</f>
        <v>47</v>
      </c>
      <c r="F118" s="24">
        <f t="shared" si="15"/>
        <v>47</v>
      </c>
      <c r="G118" s="24">
        <f t="shared" si="15"/>
        <v>47</v>
      </c>
      <c r="H118" s="24">
        <f t="shared" si="15"/>
        <v>47</v>
      </c>
      <c r="I118" s="24">
        <f t="shared" si="15"/>
        <v>44</v>
      </c>
    </row>
    <row r="120" spans="1:29" ht="15" x14ac:dyDescent="0.25">
      <c r="E120" s="32" t="s">
        <v>64</v>
      </c>
      <c r="F120" s="32"/>
      <c r="G120" s="32"/>
      <c r="N120" s="32" t="s">
        <v>63</v>
      </c>
      <c r="O120" s="32"/>
      <c r="P120" s="32"/>
      <c r="Q120" s="32"/>
      <c r="Y120" s="32" t="s">
        <v>65</v>
      </c>
      <c r="Z120" s="32"/>
      <c r="AA120" s="32"/>
      <c r="AB120" s="32"/>
    </row>
    <row r="121" spans="1:29" ht="15" x14ac:dyDescent="0.25">
      <c r="A121" s="20" t="s">
        <v>98</v>
      </c>
      <c r="B121" s="9" t="s">
        <v>54</v>
      </c>
      <c r="K121" s="20" t="s">
        <v>98</v>
      </c>
      <c r="L121" s="9" t="s">
        <v>54</v>
      </c>
      <c r="U121" s="20" t="s">
        <v>70</v>
      </c>
      <c r="V121" s="9" t="s">
        <v>54</v>
      </c>
    </row>
    <row r="122" spans="1:29" ht="15" x14ac:dyDescent="0.25">
      <c r="A122" s="13" t="s">
        <v>59</v>
      </c>
      <c r="B122" s="13" t="s">
        <v>60</v>
      </c>
      <c r="C122" s="13" t="s">
        <v>14</v>
      </c>
      <c r="D122" s="13" t="s">
        <v>19</v>
      </c>
      <c r="E122" s="13" t="s">
        <v>21</v>
      </c>
      <c r="F122" s="13" t="s">
        <v>23</v>
      </c>
      <c r="G122" s="13" t="s">
        <v>24</v>
      </c>
      <c r="H122" s="13" t="s">
        <v>25</v>
      </c>
      <c r="I122" s="13" t="s">
        <v>26</v>
      </c>
      <c r="L122" s="13"/>
      <c r="M122" s="13" t="s">
        <v>14</v>
      </c>
      <c r="N122" s="13" t="s">
        <v>19</v>
      </c>
      <c r="O122" s="13" t="s">
        <v>21</v>
      </c>
      <c r="P122" s="13" t="s">
        <v>23</v>
      </c>
      <c r="Q122" s="13" t="s">
        <v>24</v>
      </c>
      <c r="R122" s="13" t="s">
        <v>25</v>
      </c>
      <c r="S122" s="13" t="s">
        <v>26</v>
      </c>
      <c r="V122" s="13"/>
      <c r="W122" s="13" t="s">
        <v>14</v>
      </c>
      <c r="X122" s="13" t="s">
        <v>19</v>
      </c>
      <c r="Y122" s="13" t="s">
        <v>21</v>
      </c>
      <c r="Z122" s="13" t="s">
        <v>23</v>
      </c>
      <c r="AA122" s="13" t="s">
        <v>24</v>
      </c>
      <c r="AB122" s="13" t="s">
        <v>25</v>
      </c>
      <c r="AC122" s="13" t="s">
        <v>26</v>
      </c>
    </row>
    <row r="123" spans="1:29" x14ac:dyDescent="0.2">
      <c r="A123" s="18" t="s">
        <v>31</v>
      </c>
      <c r="B123" s="12" t="s">
        <v>61</v>
      </c>
      <c r="C123" s="12">
        <v>1</v>
      </c>
      <c r="D123" s="8">
        <v>2.4627428370862785</v>
      </c>
      <c r="E123" s="8">
        <v>2.4118268668152916</v>
      </c>
      <c r="F123" s="8">
        <v>2.5046765968116236</v>
      </c>
      <c r="G123" s="8">
        <v>2.3178519590640443</v>
      </c>
      <c r="H123" s="8">
        <v>2.3417827289579738</v>
      </c>
      <c r="I123" s="8">
        <v>2.7699352047742178</v>
      </c>
      <c r="M123" s="12">
        <v>1</v>
      </c>
      <c r="N123" s="8">
        <v>2.4627428370862785</v>
      </c>
      <c r="O123" s="8">
        <v>2.4118268668152916</v>
      </c>
      <c r="P123" s="8">
        <v>2.5046765968116236</v>
      </c>
      <c r="Q123" s="8">
        <v>2.3178519590640443</v>
      </c>
      <c r="R123" s="8">
        <v>2.3417827289579738</v>
      </c>
      <c r="S123" s="8">
        <v>2.7699352047742178</v>
      </c>
      <c r="W123" s="12">
        <v>2</v>
      </c>
      <c r="X123" s="8">
        <v>4.0454707945579935</v>
      </c>
      <c r="Y123" s="8">
        <v>3.2414761037127162</v>
      </c>
      <c r="Z123" s="8">
        <v>3.6826380168040309</v>
      </c>
      <c r="AA123" s="8">
        <v>3.8161885282039463</v>
      </c>
      <c r="AB123" s="8">
        <v>3.7774780707719557</v>
      </c>
      <c r="AC123" s="8">
        <v>3.2501946307922873</v>
      </c>
    </row>
    <row r="124" spans="1:29" x14ac:dyDescent="0.2">
      <c r="A124" s="18" t="s">
        <v>31</v>
      </c>
      <c r="B124" s="12" t="s">
        <v>61</v>
      </c>
      <c r="C124" s="12">
        <v>6</v>
      </c>
      <c r="D124" s="8">
        <v>2.9548852787212305</v>
      </c>
      <c r="E124" s="8">
        <v>2.9246185832913478</v>
      </c>
      <c r="F124" s="8">
        <v>3.3209124224258559</v>
      </c>
      <c r="G124" s="8">
        <v>3.158446184041737</v>
      </c>
      <c r="H124" s="8">
        <v>2.8228349686638778</v>
      </c>
      <c r="I124" s="8">
        <v>3.3690983424154641</v>
      </c>
      <c r="M124" s="12">
        <v>6</v>
      </c>
      <c r="N124" s="8">
        <v>2.9548852787212305</v>
      </c>
      <c r="O124" s="8">
        <v>2.9246185832913478</v>
      </c>
      <c r="P124" s="8">
        <v>3.3209124224258559</v>
      </c>
      <c r="Q124" s="8">
        <v>3.158446184041737</v>
      </c>
      <c r="R124" s="8">
        <v>2.8228349686638778</v>
      </c>
      <c r="S124" s="8">
        <v>3.3690983424154641</v>
      </c>
      <c r="W124" s="12">
        <v>4</v>
      </c>
      <c r="X124" s="8">
        <v>2.5858735275391229</v>
      </c>
      <c r="Y124" s="8">
        <v>2.6130066524153159</v>
      </c>
      <c r="Z124" s="8">
        <v>2.524736151950616</v>
      </c>
      <c r="AA124" s="8">
        <v>2.5190568372179172</v>
      </c>
      <c r="AB124" s="8">
        <v>2.5431189525363371</v>
      </c>
      <c r="AC124" s="8">
        <v>2.6542330226426989</v>
      </c>
    </row>
    <row r="125" spans="1:29" x14ac:dyDescent="0.2">
      <c r="A125" s="18" t="s">
        <v>31</v>
      </c>
      <c r="B125" s="12" t="s">
        <v>61</v>
      </c>
      <c r="C125" s="12">
        <v>8</v>
      </c>
      <c r="D125" s="8">
        <v>3.1955597044776112</v>
      </c>
      <c r="E125" s="8">
        <v>3.3525308098548727</v>
      </c>
      <c r="F125" s="8">
        <v>3.2021576517486205</v>
      </c>
      <c r="G125" s="8">
        <v>3.2665072226890572</v>
      </c>
      <c r="H125" s="8">
        <v>3.2174251731816481</v>
      </c>
      <c r="I125" s="8" t="s">
        <v>16</v>
      </c>
      <c r="M125" s="12">
        <v>8</v>
      </c>
      <c r="N125" s="8">
        <v>3.1955597044776112</v>
      </c>
      <c r="O125" s="8">
        <v>3.3525308098548727</v>
      </c>
      <c r="P125" s="8">
        <v>3.2021576517486205</v>
      </c>
      <c r="Q125" s="8">
        <v>3.2665072226890572</v>
      </c>
      <c r="R125" s="8">
        <v>3.2174251731816481</v>
      </c>
      <c r="S125" s="8" t="s">
        <v>16</v>
      </c>
      <c r="W125" s="12">
        <v>5</v>
      </c>
      <c r="X125" s="8">
        <v>3.6173555250586436</v>
      </c>
      <c r="Y125" s="8">
        <v>3.4073623391995573</v>
      </c>
      <c r="Z125" s="8">
        <v>3.5145641614816485</v>
      </c>
      <c r="AA125" s="8">
        <v>3.0823429035886187</v>
      </c>
      <c r="AB125" s="8">
        <v>3.1709620765341895</v>
      </c>
      <c r="AC125" s="8">
        <v>3.698895129366766</v>
      </c>
    </row>
    <row r="126" spans="1:29" x14ac:dyDescent="0.2">
      <c r="A126" s="18" t="s">
        <v>31</v>
      </c>
      <c r="B126" s="12" t="s">
        <v>61</v>
      </c>
      <c r="C126" s="12">
        <v>9</v>
      </c>
      <c r="D126" s="8">
        <v>3.0725562682626495</v>
      </c>
      <c r="E126" s="8">
        <v>3.1200362239783721</v>
      </c>
      <c r="F126" s="8">
        <v>3.0707284225903968</v>
      </c>
      <c r="G126" s="8">
        <v>3.0303501019755585</v>
      </c>
      <c r="H126" s="8">
        <v>3.1358837052857131</v>
      </c>
      <c r="I126" s="8">
        <v>3.1591394084805127</v>
      </c>
      <c r="M126" s="12">
        <v>9</v>
      </c>
      <c r="N126" s="8">
        <v>3.0725562682626495</v>
      </c>
      <c r="O126" s="8">
        <v>3.1200362239783721</v>
      </c>
      <c r="P126" s="8">
        <v>3.0707284225903968</v>
      </c>
      <c r="Q126" s="8">
        <v>3.0303501019755585</v>
      </c>
      <c r="R126" s="8">
        <v>3.1358837052857131</v>
      </c>
      <c r="S126" s="8">
        <v>3.1591394084805127</v>
      </c>
      <c r="W126" s="12">
        <v>7</v>
      </c>
      <c r="X126" s="8">
        <v>3.1113868233684747</v>
      </c>
      <c r="Y126" s="8">
        <v>3.1945405084399527</v>
      </c>
      <c r="Z126" s="8">
        <v>2.7733434373706563</v>
      </c>
      <c r="AA126" s="8">
        <v>3.0281297613591467</v>
      </c>
      <c r="AB126" s="8">
        <v>3.0960082850000474</v>
      </c>
      <c r="AC126" s="8">
        <v>2.9665629554536501</v>
      </c>
    </row>
    <row r="127" spans="1:29" x14ac:dyDescent="0.2">
      <c r="A127" s="18" t="s">
        <v>31</v>
      </c>
      <c r="B127" s="12" t="s">
        <v>61</v>
      </c>
      <c r="C127" s="12">
        <v>13</v>
      </c>
      <c r="D127" s="8">
        <v>3.5302681739177664</v>
      </c>
      <c r="E127" s="8">
        <v>3.6084673448867131</v>
      </c>
      <c r="F127" s="8">
        <v>3.420395904955623</v>
      </c>
      <c r="G127" s="8">
        <v>3.3070185616289445</v>
      </c>
      <c r="H127" s="8">
        <v>3.5395113196630672</v>
      </c>
      <c r="I127" s="8">
        <v>3.7201164590357791</v>
      </c>
      <c r="M127" s="12">
        <v>13</v>
      </c>
      <c r="N127" s="8">
        <v>3.5302681739177664</v>
      </c>
      <c r="O127" s="8">
        <v>3.6084673448867131</v>
      </c>
      <c r="P127" s="8">
        <v>3.420395904955623</v>
      </c>
      <c r="Q127" s="8">
        <v>3.3070185616289445</v>
      </c>
      <c r="R127" s="8">
        <v>3.5395113196630672</v>
      </c>
      <c r="S127" s="8">
        <v>3.7201164590357791</v>
      </c>
      <c r="W127" s="12">
        <v>10</v>
      </c>
      <c r="X127" s="8">
        <v>3.7075952164765433</v>
      </c>
      <c r="Y127" s="8">
        <v>3.023946482915159</v>
      </c>
      <c r="Z127" s="8">
        <v>3.244075625889943</v>
      </c>
      <c r="AA127" s="8">
        <v>3.2236452331371779</v>
      </c>
      <c r="AB127" s="8">
        <v>3.2489098539773931</v>
      </c>
      <c r="AC127" s="8">
        <v>3.4385368391837177</v>
      </c>
    </row>
    <row r="128" spans="1:29" x14ac:dyDescent="0.2">
      <c r="A128" s="18" t="s">
        <v>31</v>
      </c>
      <c r="B128" s="12" t="s">
        <v>61</v>
      </c>
      <c r="C128" s="12">
        <v>14</v>
      </c>
      <c r="D128" s="8">
        <v>3.8788483619044998</v>
      </c>
      <c r="E128" s="8">
        <v>4.4449488502931551</v>
      </c>
      <c r="F128" s="8">
        <v>4.2406519925973294</v>
      </c>
      <c r="G128" s="8">
        <v>3.8874597844663166</v>
      </c>
      <c r="H128" s="8">
        <v>3.8304154740563803</v>
      </c>
      <c r="I128" s="8" t="s">
        <v>16</v>
      </c>
      <c r="M128" s="12">
        <v>14</v>
      </c>
      <c r="N128" s="8">
        <v>3.8788483619044998</v>
      </c>
      <c r="O128" s="8">
        <v>4.4449488502931551</v>
      </c>
      <c r="P128" s="8">
        <v>4.2406519925973294</v>
      </c>
      <c r="Q128" s="8">
        <v>3.8874597844663166</v>
      </c>
      <c r="R128" s="8">
        <v>3.8304154740563803</v>
      </c>
      <c r="S128" s="8" t="s">
        <v>16</v>
      </c>
      <c r="W128" s="12">
        <v>11</v>
      </c>
      <c r="X128" s="8">
        <v>3.9635112408134656</v>
      </c>
      <c r="Y128" s="8">
        <v>3.8019598943249608</v>
      </c>
      <c r="Z128" s="8">
        <v>3.8000236122207895</v>
      </c>
      <c r="AA128" s="8">
        <v>3.894334685408241</v>
      </c>
      <c r="AB128" s="8">
        <v>3.8293976322098979</v>
      </c>
      <c r="AC128" s="8">
        <v>3.6279652903842869</v>
      </c>
    </row>
    <row r="129" spans="1:29" x14ac:dyDescent="0.2">
      <c r="A129" s="18" t="s">
        <v>31</v>
      </c>
      <c r="B129" s="12" t="s">
        <v>61</v>
      </c>
      <c r="C129" s="12">
        <v>15</v>
      </c>
      <c r="D129" s="8">
        <v>3.5444708326275496</v>
      </c>
      <c r="E129" s="8">
        <v>3.5782070776926007</v>
      </c>
      <c r="F129" s="8">
        <v>3.5355207938896642</v>
      </c>
      <c r="G129" s="8">
        <v>3.504668112801514</v>
      </c>
      <c r="H129" s="8">
        <v>3.5742696284970346</v>
      </c>
      <c r="I129" s="8">
        <v>3.500214621215969</v>
      </c>
      <c r="M129" s="12">
        <v>15</v>
      </c>
      <c r="N129" s="8">
        <v>3.5444708326275496</v>
      </c>
      <c r="O129" s="8">
        <v>3.5782070776926007</v>
      </c>
      <c r="P129" s="8">
        <v>3.5355207938896642</v>
      </c>
      <c r="Q129" s="8">
        <v>3.504668112801514</v>
      </c>
      <c r="R129" s="8">
        <v>3.5742696284970346</v>
      </c>
      <c r="S129" s="8">
        <v>3.500214621215969</v>
      </c>
      <c r="W129" s="12">
        <v>18</v>
      </c>
      <c r="X129" s="8">
        <v>3.8165547331278611</v>
      </c>
      <c r="Y129" s="8">
        <v>3.6696680919860514</v>
      </c>
      <c r="Z129" s="8">
        <v>3.6676803321728579</v>
      </c>
      <c r="AA129" s="8">
        <v>3.5986242762317131</v>
      </c>
      <c r="AB129" s="8">
        <v>3.7755487726082286</v>
      </c>
      <c r="AC129" s="8">
        <v>3.403198045665266</v>
      </c>
    </row>
    <row r="130" spans="1:29" x14ac:dyDescent="0.2">
      <c r="A130" s="18" t="s">
        <v>31</v>
      </c>
      <c r="B130" s="12" t="s">
        <v>61</v>
      </c>
      <c r="C130" s="12">
        <v>20</v>
      </c>
      <c r="D130" s="8">
        <v>3.9416765604620565</v>
      </c>
      <c r="E130" s="8">
        <v>3.7363430244610414</v>
      </c>
      <c r="F130" s="8">
        <v>4.1132997717377062</v>
      </c>
      <c r="G130" s="8">
        <v>4.0919430141459285</v>
      </c>
      <c r="H130" s="8">
        <v>3.8180568819752772</v>
      </c>
      <c r="I130" s="8">
        <v>3.8723869740421861</v>
      </c>
      <c r="M130" s="12">
        <v>20</v>
      </c>
      <c r="N130" s="8">
        <v>3.9416765604620565</v>
      </c>
      <c r="O130" s="8">
        <v>3.7363430244610414</v>
      </c>
      <c r="P130" s="8">
        <v>4.1132997717377062</v>
      </c>
      <c r="Q130" s="8">
        <v>4.0919430141459285</v>
      </c>
      <c r="R130" s="8">
        <v>3.8180568819752772</v>
      </c>
      <c r="S130" s="8">
        <v>3.8723869740421861</v>
      </c>
      <c r="W130" s="12">
        <v>23</v>
      </c>
      <c r="X130" s="8">
        <v>4.2467966574137774</v>
      </c>
      <c r="Y130" s="8">
        <v>4.0170919585857572</v>
      </c>
      <c r="Z130" s="8">
        <v>4.0234713525783077</v>
      </c>
      <c r="AA130" s="8">
        <v>3.8146800409162598</v>
      </c>
      <c r="AB130" s="8">
        <v>3.9033777426031122</v>
      </c>
      <c r="AC130" s="8">
        <v>4.1508937534866188</v>
      </c>
    </row>
    <row r="131" spans="1:29" x14ac:dyDescent="0.2">
      <c r="A131" s="18" t="s">
        <v>31</v>
      </c>
      <c r="B131" s="12" t="s">
        <v>61</v>
      </c>
      <c r="C131" s="12">
        <v>25</v>
      </c>
      <c r="D131" s="8">
        <v>3.5527801959142811</v>
      </c>
      <c r="E131" s="8">
        <v>3.4746683890921508</v>
      </c>
      <c r="F131" s="8">
        <v>3.6724370150567021</v>
      </c>
      <c r="G131" s="8">
        <v>3.5224210102034088</v>
      </c>
      <c r="H131" s="8">
        <v>3.5917428073338513</v>
      </c>
      <c r="I131" s="8">
        <v>3.7888623361847023</v>
      </c>
      <c r="M131" s="12">
        <v>25</v>
      </c>
      <c r="N131" s="8">
        <v>3.5527801959142811</v>
      </c>
      <c r="O131" s="8">
        <v>3.4746683890921508</v>
      </c>
      <c r="P131" s="8">
        <v>3.6724370150567021</v>
      </c>
      <c r="Q131" s="8">
        <v>3.5224210102034088</v>
      </c>
      <c r="R131" s="8">
        <v>3.5917428073338513</v>
      </c>
      <c r="S131" s="8">
        <v>3.7888623361847023</v>
      </c>
      <c r="W131" s="12">
        <v>30</v>
      </c>
      <c r="X131" s="8">
        <v>3.8320304298313097</v>
      </c>
      <c r="Y131" s="8">
        <v>3.5721905696557572</v>
      </c>
      <c r="Z131" s="8">
        <v>3.6498038504317663</v>
      </c>
      <c r="AA131" s="8">
        <v>3.6630753740723976</v>
      </c>
      <c r="AB131" s="8">
        <v>3.7290112905298667</v>
      </c>
      <c r="AC131" s="8">
        <v>3.6983980085967851</v>
      </c>
    </row>
    <row r="132" spans="1:29" x14ac:dyDescent="0.2">
      <c r="A132" s="18" t="s">
        <v>31</v>
      </c>
      <c r="B132" s="12" t="s">
        <v>61</v>
      </c>
      <c r="C132" s="12">
        <v>31</v>
      </c>
      <c r="D132" s="8">
        <v>3.6016207738200925</v>
      </c>
      <c r="E132" s="8">
        <v>3.6278441229679701</v>
      </c>
      <c r="F132" s="8">
        <v>3.759166421231154</v>
      </c>
      <c r="G132" s="8">
        <v>3.5052354232364911</v>
      </c>
      <c r="H132" s="8">
        <v>3.5124763486835415</v>
      </c>
      <c r="I132" s="8">
        <v>3.7379114937910338</v>
      </c>
      <c r="M132" s="12">
        <v>31</v>
      </c>
      <c r="N132" s="8">
        <v>3.6016207738200925</v>
      </c>
      <c r="O132" s="8">
        <v>3.6278441229679701</v>
      </c>
      <c r="P132" s="8">
        <v>3.759166421231154</v>
      </c>
      <c r="Q132" s="8">
        <v>3.5052354232364911</v>
      </c>
      <c r="R132" s="8">
        <v>3.5124763486835415</v>
      </c>
      <c r="S132" s="8">
        <v>3.7379114937910338</v>
      </c>
      <c r="W132" s="12">
        <v>37</v>
      </c>
      <c r="X132" s="8">
        <v>3.3253985449048069</v>
      </c>
      <c r="Y132" s="8">
        <v>3.2518555651396022</v>
      </c>
      <c r="Z132" s="8">
        <v>3.1539660348188558</v>
      </c>
      <c r="AA132" s="8">
        <v>3.1442660653017684</v>
      </c>
      <c r="AB132" s="8">
        <v>3.2611411293153987</v>
      </c>
      <c r="AC132" s="8">
        <v>3.5095111322257853</v>
      </c>
    </row>
    <row r="133" spans="1:29" x14ac:dyDescent="0.2">
      <c r="A133" s="18" t="s">
        <v>31</v>
      </c>
      <c r="B133" s="12" t="s">
        <v>61</v>
      </c>
      <c r="C133" s="12">
        <v>32</v>
      </c>
      <c r="D133" s="8">
        <v>3.4459616751002744</v>
      </c>
      <c r="E133" s="8">
        <v>3.1759917056294977</v>
      </c>
      <c r="F133" s="8">
        <v>3.1178578666444929</v>
      </c>
      <c r="G133" s="8">
        <v>3.5833300317254682</v>
      </c>
      <c r="H133" s="8">
        <v>3.2825579794285638</v>
      </c>
      <c r="I133" s="8">
        <v>3.5844074325172253</v>
      </c>
      <c r="M133" s="12">
        <v>32</v>
      </c>
      <c r="N133" s="8">
        <v>3.4459616751002744</v>
      </c>
      <c r="O133" s="8">
        <v>3.1759917056294977</v>
      </c>
      <c r="P133" s="8">
        <v>3.1178578666444929</v>
      </c>
      <c r="Q133" s="8">
        <v>3.5833300317254682</v>
      </c>
      <c r="R133" s="8">
        <v>3.2825579794285638</v>
      </c>
      <c r="S133" s="8">
        <v>3.5844074325172253</v>
      </c>
      <c r="W133" s="12">
        <v>46</v>
      </c>
      <c r="X133" s="8">
        <v>3.4330964853319497</v>
      </c>
      <c r="Y133" s="8">
        <v>3.2733549192018572</v>
      </c>
      <c r="Z133" s="8">
        <v>3.2394875365320379</v>
      </c>
      <c r="AA133" s="8">
        <v>3.4781436078737284</v>
      </c>
      <c r="AB133" s="8">
        <v>3.3932781068176081</v>
      </c>
      <c r="AC133" s="8">
        <v>3.4298107533062328</v>
      </c>
    </row>
    <row r="134" spans="1:29" x14ac:dyDescent="0.2">
      <c r="A134" s="18" t="s">
        <v>31</v>
      </c>
      <c r="B134" s="12" t="s">
        <v>61</v>
      </c>
      <c r="C134" s="12">
        <v>33</v>
      </c>
      <c r="D134" s="8">
        <v>3.2430547445653577</v>
      </c>
      <c r="E134" s="8">
        <v>3.4467926061731622</v>
      </c>
      <c r="F134" s="8">
        <v>3.6062888366064896</v>
      </c>
      <c r="G134" s="8">
        <v>3.4896086672112827</v>
      </c>
      <c r="H134" s="8">
        <v>3.3742426791411377</v>
      </c>
      <c r="I134" s="8">
        <v>3.4077015171732001</v>
      </c>
      <c r="M134" s="12">
        <v>33</v>
      </c>
      <c r="N134" s="8">
        <v>3.2430547445653577</v>
      </c>
      <c r="O134" s="8">
        <v>3.4467926061731622</v>
      </c>
      <c r="P134" s="8">
        <v>3.6062888366064896</v>
      </c>
      <c r="Q134" s="8">
        <v>3.4896086672112827</v>
      </c>
      <c r="R134" s="8">
        <v>3.3742426791411377</v>
      </c>
      <c r="S134" s="8">
        <v>3.4077015171732001</v>
      </c>
      <c r="W134" s="12">
        <v>50</v>
      </c>
      <c r="X134" s="8">
        <v>3.6320466343213162</v>
      </c>
      <c r="Y134" s="8">
        <v>3.4270574426007347</v>
      </c>
      <c r="Z134" s="8">
        <v>3.3390098725066437</v>
      </c>
      <c r="AA134" s="8">
        <v>3.4267273671352099</v>
      </c>
      <c r="AB134" s="8">
        <v>3.4557865719460583</v>
      </c>
      <c r="AC134" s="8">
        <v>3.8336341294207923</v>
      </c>
    </row>
    <row r="135" spans="1:29" x14ac:dyDescent="0.2">
      <c r="A135" s="18" t="s">
        <v>31</v>
      </c>
      <c r="B135" s="12" t="s">
        <v>61</v>
      </c>
      <c r="C135" s="12">
        <v>35</v>
      </c>
      <c r="D135" s="8">
        <v>3.3281964887776652</v>
      </c>
      <c r="E135" s="8">
        <v>3.5504446307266808</v>
      </c>
      <c r="F135" s="8">
        <v>3.1042529905114442</v>
      </c>
      <c r="G135" s="8">
        <v>3.0262071609157695</v>
      </c>
      <c r="H135" s="8">
        <v>3.3617217026745148</v>
      </c>
      <c r="I135" s="8">
        <v>3.3851005195287005</v>
      </c>
      <c r="M135" s="12">
        <v>35</v>
      </c>
      <c r="N135" s="8">
        <v>3.3281964887776652</v>
      </c>
      <c r="O135" s="8">
        <v>3.5504446307266808</v>
      </c>
      <c r="P135" s="8">
        <v>3.1042529905114442</v>
      </c>
      <c r="Q135" s="8">
        <v>3.0262071609157695</v>
      </c>
      <c r="R135" s="8">
        <v>3.3617217026745148</v>
      </c>
      <c r="S135" s="8">
        <v>3.3851005195287005</v>
      </c>
      <c r="W135" s="12">
        <v>28</v>
      </c>
      <c r="X135" s="8">
        <v>3.4097553244509058</v>
      </c>
      <c r="Y135" s="8">
        <v>3.4841331312206836</v>
      </c>
      <c r="Z135" s="8">
        <v>2.8231487478514818</v>
      </c>
      <c r="AA135" s="8">
        <v>3.2973764210218266</v>
      </c>
      <c r="AB135" s="8">
        <v>2.8972811661970996</v>
      </c>
      <c r="AC135" s="8">
        <v>3.4082921541380222</v>
      </c>
    </row>
    <row r="136" spans="1:29" ht="15" x14ac:dyDescent="0.25">
      <c r="A136" s="18" t="s">
        <v>31</v>
      </c>
      <c r="B136" s="12" t="s">
        <v>61</v>
      </c>
      <c r="C136" s="12">
        <v>43</v>
      </c>
      <c r="D136" s="8">
        <v>3.272912393037096</v>
      </c>
      <c r="E136" s="8">
        <v>3.217865714878835</v>
      </c>
      <c r="F136" s="8">
        <v>3.4313501822090524</v>
      </c>
      <c r="G136" s="8">
        <v>3.4353668974322518</v>
      </c>
      <c r="H136" s="8">
        <v>3.43103057991063</v>
      </c>
      <c r="I136" s="8">
        <v>3.5066906885028422</v>
      </c>
      <c r="M136" s="12">
        <v>43</v>
      </c>
      <c r="N136" s="8">
        <v>3.272912393037096</v>
      </c>
      <c r="O136" s="8">
        <v>3.217865714878835</v>
      </c>
      <c r="P136" s="8">
        <v>3.4313501822090524</v>
      </c>
      <c r="Q136" s="8">
        <v>3.4353668974322518</v>
      </c>
      <c r="R136" s="8">
        <v>3.43103057991063</v>
      </c>
      <c r="S136" s="8">
        <v>3.5066906885028422</v>
      </c>
      <c r="W136" s="22" t="s">
        <v>10</v>
      </c>
      <c r="X136" s="23">
        <f>AVERAGE(X123:X135)</f>
        <v>3.5943747643997055</v>
      </c>
      <c r="Y136" s="23">
        <f t="shared" ref="Y136:AC136" si="16">AVERAGE(Y123:Y135)</f>
        <v>3.3828956661075464</v>
      </c>
      <c r="Z136" s="23">
        <f t="shared" si="16"/>
        <v>3.3412268255853568</v>
      </c>
      <c r="AA136" s="23">
        <f t="shared" si="16"/>
        <v>3.3835839308821503</v>
      </c>
      <c r="AB136" s="23">
        <f t="shared" si="16"/>
        <v>3.390869203926707</v>
      </c>
      <c r="AC136" s="23">
        <f t="shared" si="16"/>
        <v>3.466932757281763</v>
      </c>
    </row>
    <row r="137" spans="1:29" ht="15" x14ac:dyDescent="0.25">
      <c r="A137" s="18" t="s">
        <v>31</v>
      </c>
      <c r="B137" s="12" t="s">
        <v>61</v>
      </c>
      <c r="C137" s="12">
        <v>48</v>
      </c>
      <c r="D137" s="8">
        <v>4.2055018441191043</v>
      </c>
      <c r="E137" s="8">
        <v>4.1830914323718984</v>
      </c>
      <c r="F137" s="8">
        <v>4.2193594588940515</v>
      </c>
      <c r="G137" s="8">
        <v>4.368110249414034</v>
      </c>
      <c r="H137" s="8">
        <v>4.3243360792717231</v>
      </c>
      <c r="I137" s="8">
        <v>4.2547079034412416</v>
      </c>
      <c r="M137" s="12">
        <v>48</v>
      </c>
      <c r="N137" s="8">
        <v>4.2055018441191043</v>
      </c>
      <c r="O137" s="8">
        <v>4.1830914323718984</v>
      </c>
      <c r="P137" s="8">
        <v>4.2193594588940515</v>
      </c>
      <c r="Q137" s="8">
        <v>4.368110249414034</v>
      </c>
      <c r="R137" s="8">
        <v>4.3243360792717231</v>
      </c>
      <c r="S137" s="8">
        <v>4.2547079034412416</v>
      </c>
      <c r="W137" s="24" t="s">
        <v>33</v>
      </c>
      <c r="X137" s="25">
        <f>STDEV(X123:X135)</f>
        <v>0.43481886327783209</v>
      </c>
      <c r="Y137" s="25">
        <f t="shared" ref="Y137:AC137" si="17">STDEV(Y123:Y135)</f>
        <v>0.35530621831933679</v>
      </c>
      <c r="Z137" s="25">
        <f t="shared" si="17"/>
        <v>0.44128273309373028</v>
      </c>
      <c r="AA137" s="25">
        <f t="shared" si="17"/>
        <v>0.38985079559609503</v>
      </c>
      <c r="AB137" s="25">
        <f t="shared" si="17"/>
        <v>0.40881645082890256</v>
      </c>
      <c r="AC137" s="25">
        <f t="shared" si="17"/>
        <v>0.376929597526937</v>
      </c>
    </row>
    <row r="138" spans="1:29" ht="15" x14ac:dyDescent="0.25">
      <c r="A138" s="18" t="s">
        <v>32</v>
      </c>
      <c r="B138" s="12" t="s">
        <v>61</v>
      </c>
      <c r="C138" s="12">
        <v>2</v>
      </c>
      <c r="D138" s="8">
        <v>4.0454707945579935</v>
      </c>
      <c r="E138" s="8">
        <v>3.2414761037127162</v>
      </c>
      <c r="F138" s="8">
        <v>3.6826380168040309</v>
      </c>
      <c r="G138" s="8">
        <v>3.8161885282039463</v>
      </c>
      <c r="H138" s="8">
        <v>3.7774780707719557</v>
      </c>
      <c r="I138" s="8">
        <v>3.2501946307922873</v>
      </c>
      <c r="M138" s="22" t="s">
        <v>10</v>
      </c>
      <c r="N138" s="23">
        <f>AVERAGE(N123:N137)</f>
        <v>3.4154024088529003</v>
      </c>
      <c r="O138" s="23">
        <f t="shared" ref="O138:S138" si="18">AVERAGE(O123:O137)</f>
        <v>3.4569118255409057</v>
      </c>
      <c r="P138" s="23">
        <f t="shared" si="18"/>
        <v>3.4879370885273469</v>
      </c>
      <c r="Q138" s="23">
        <f t="shared" si="18"/>
        <v>3.4329682920634537</v>
      </c>
      <c r="R138" s="23">
        <f t="shared" si="18"/>
        <v>3.4105525371149956</v>
      </c>
      <c r="S138" s="23">
        <f t="shared" si="18"/>
        <v>3.5427902231617754</v>
      </c>
      <c r="W138" s="24" t="s">
        <v>30</v>
      </c>
      <c r="X138" s="25">
        <f>X137/SQRT(COUNT(X123:X135))</f>
        <v>0.12059705439132228</v>
      </c>
      <c r="Y138" s="25">
        <f t="shared" ref="Y138:AC138" si="19">Y137/SQRT(COUNT(Y123:Y135))</f>
        <v>9.8544214510890113E-2</v>
      </c>
      <c r="Z138" s="25">
        <f t="shared" si="19"/>
        <v>0.1223898093189488</v>
      </c>
      <c r="AA138" s="25">
        <f t="shared" si="19"/>
        <v>0.1081251564078578</v>
      </c>
      <c r="AB138" s="25">
        <f t="shared" si="19"/>
        <v>0.113385282747447</v>
      </c>
      <c r="AC138" s="25">
        <f t="shared" si="19"/>
        <v>0.10454146085564429</v>
      </c>
    </row>
    <row r="139" spans="1:29" ht="15" x14ac:dyDescent="0.25">
      <c r="A139" s="18" t="s">
        <v>32</v>
      </c>
      <c r="B139" s="12" t="s">
        <v>61</v>
      </c>
      <c r="C139" s="12">
        <v>4</v>
      </c>
      <c r="D139" s="8">
        <v>2.5858735275391229</v>
      </c>
      <c r="E139" s="8">
        <v>2.6130066524153159</v>
      </c>
      <c r="F139" s="8">
        <v>2.524736151950616</v>
      </c>
      <c r="G139" s="8">
        <v>2.5190568372179172</v>
      </c>
      <c r="H139" s="8">
        <v>2.5431189525363371</v>
      </c>
      <c r="I139" s="8">
        <v>2.6542330226426989</v>
      </c>
      <c r="M139" s="24" t="s">
        <v>33</v>
      </c>
      <c r="N139" s="25">
        <f>STDEV(N123:N137)</f>
        <v>0.42623458751680371</v>
      </c>
      <c r="O139" s="25">
        <f t="shared" ref="O139:S139" si="20">STDEV(O123:O137)</f>
        <v>0.48503900529332322</v>
      </c>
      <c r="P139" s="25">
        <f t="shared" si="20"/>
        <v>0.47500986556598002</v>
      </c>
      <c r="Q139" s="25">
        <f t="shared" si="20"/>
        <v>0.4817723144673946</v>
      </c>
      <c r="R139" s="25">
        <f t="shared" si="20"/>
        <v>0.45394492050970048</v>
      </c>
      <c r="S139" s="25">
        <f t="shared" si="20"/>
        <v>0.36149616626362208</v>
      </c>
      <c r="W139" s="24" t="s">
        <v>49</v>
      </c>
      <c r="X139" s="24">
        <f>COUNT(X123:X135)</f>
        <v>13</v>
      </c>
      <c r="Y139" s="24">
        <f t="shared" ref="Y139:AC139" si="21">COUNT(Y123:Y135)</f>
        <v>13</v>
      </c>
      <c r="Z139" s="24">
        <f t="shared" si="21"/>
        <v>13</v>
      </c>
      <c r="AA139" s="24">
        <f t="shared" si="21"/>
        <v>13</v>
      </c>
      <c r="AB139" s="24">
        <f t="shared" si="21"/>
        <v>13</v>
      </c>
      <c r="AC139" s="24">
        <f t="shared" si="21"/>
        <v>13</v>
      </c>
    </row>
    <row r="140" spans="1:29" ht="15" x14ac:dyDescent="0.25">
      <c r="A140" s="18" t="s">
        <v>32</v>
      </c>
      <c r="B140" s="12" t="s">
        <v>61</v>
      </c>
      <c r="C140" s="12">
        <v>5</v>
      </c>
      <c r="D140" s="8">
        <v>3.6173555250586436</v>
      </c>
      <c r="E140" s="8">
        <v>3.4073623391995573</v>
      </c>
      <c r="F140" s="8">
        <v>3.5145641614816485</v>
      </c>
      <c r="G140" s="8">
        <v>3.0823429035886187</v>
      </c>
      <c r="H140" s="8">
        <v>3.1709620765341895</v>
      </c>
      <c r="I140" s="8">
        <v>3.698895129366766</v>
      </c>
      <c r="M140" s="24" t="s">
        <v>30</v>
      </c>
      <c r="N140" s="25">
        <f>N139/SQRT(COUNT(N123:N137))</f>
        <v>0.11005329726867789</v>
      </c>
      <c r="O140" s="25">
        <f t="shared" ref="O140:S140" si="22">O139/SQRT(COUNT(O123:O137))</f>
        <v>0.12523653265080345</v>
      </c>
      <c r="P140" s="25">
        <f t="shared" si="22"/>
        <v>0.1226470199080843</v>
      </c>
      <c r="Q140" s="25">
        <f t="shared" si="22"/>
        <v>0.12439307670640146</v>
      </c>
      <c r="R140" s="25">
        <f t="shared" si="22"/>
        <v>0.11720807448196797</v>
      </c>
      <c r="S140" s="25">
        <f t="shared" si="22"/>
        <v>0.10026099718054961</v>
      </c>
      <c r="X140" s="8"/>
      <c r="Y140" s="8"/>
      <c r="Z140" s="8"/>
      <c r="AA140" s="8"/>
      <c r="AB140" s="8"/>
      <c r="AC140" s="8"/>
    </row>
    <row r="141" spans="1:29" ht="15" x14ac:dyDescent="0.25">
      <c r="A141" s="18" t="s">
        <v>32</v>
      </c>
      <c r="B141" s="12" t="s">
        <v>61</v>
      </c>
      <c r="C141" s="12">
        <v>7</v>
      </c>
      <c r="D141" s="8">
        <v>3.1113868233684747</v>
      </c>
      <c r="E141" s="8">
        <v>3.1945405084399527</v>
      </c>
      <c r="F141" s="8">
        <v>2.7733434373706563</v>
      </c>
      <c r="G141" s="8">
        <v>3.0281297613591467</v>
      </c>
      <c r="H141" s="8">
        <v>3.0960082850000474</v>
      </c>
      <c r="I141" s="8">
        <v>2.9665629554536501</v>
      </c>
      <c r="M141" s="24" t="s">
        <v>49</v>
      </c>
      <c r="N141" s="24">
        <f>COUNT(N123:N137)</f>
        <v>15</v>
      </c>
      <c r="O141" s="24">
        <f t="shared" ref="O141:S141" si="23">COUNT(O123:O137)</f>
        <v>15</v>
      </c>
      <c r="P141" s="24">
        <f t="shared" si="23"/>
        <v>15</v>
      </c>
      <c r="Q141" s="24">
        <f t="shared" si="23"/>
        <v>15</v>
      </c>
      <c r="R141" s="24">
        <f t="shared" si="23"/>
        <v>15</v>
      </c>
      <c r="S141" s="24">
        <f t="shared" si="23"/>
        <v>13</v>
      </c>
      <c r="X141" s="8"/>
      <c r="Y141" s="8"/>
      <c r="Z141" s="8"/>
      <c r="AA141" s="8"/>
      <c r="AB141" s="8"/>
      <c r="AC141" s="8"/>
    </row>
    <row r="142" spans="1:29" x14ac:dyDescent="0.2">
      <c r="A142" s="18" t="s">
        <v>32</v>
      </c>
      <c r="B142" s="12" t="s">
        <v>61</v>
      </c>
      <c r="C142" s="12">
        <v>10</v>
      </c>
      <c r="D142" s="8">
        <v>3.7075952164765433</v>
      </c>
      <c r="E142" s="8">
        <v>3.023946482915159</v>
      </c>
      <c r="F142" s="8">
        <v>3.244075625889943</v>
      </c>
      <c r="G142" s="8">
        <v>3.2236452331371779</v>
      </c>
      <c r="H142" s="8">
        <v>3.2489098539773931</v>
      </c>
      <c r="I142" s="8">
        <v>3.4385368391837177</v>
      </c>
      <c r="N142" s="8"/>
      <c r="O142" s="8"/>
      <c r="P142" s="8"/>
      <c r="Q142" s="8"/>
      <c r="R142" s="8"/>
      <c r="S142" s="8"/>
      <c r="X142" s="8"/>
      <c r="Y142" s="8"/>
      <c r="Z142" s="8"/>
      <c r="AA142" s="8"/>
      <c r="AB142" s="8"/>
      <c r="AC142" s="8"/>
    </row>
    <row r="143" spans="1:29" ht="15" x14ac:dyDescent="0.25">
      <c r="A143" s="18" t="s">
        <v>32</v>
      </c>
      <c r="B143" s="12" t="s">
        <v>61</v>
      </c>
      <c r="C143" s="12">
        <v>11</v>
      </c>
      <c r="D143" s="8">
        <v>3.9635112408134656</v>
      </c>
      <c r="E143" s="8">
        <v>3.8019598943249608</v>
      </c>
      <c r="F143" s="8">
        <v>3.8000236122207895</v>
      </c>
      <c r="G143" s="8">
        <v>3.894334685408241</v>
      </c>
      <c r="H143" s="8">
        <v>3.8293976322098979</v>
      </c>
      <c r="I143" s="8">
        <v>3.6279652903842869</v>
      </c>
      <c r="K143" s="20" t="s">
        <v>82</v>
      </c>
      <c r="S143" s="8"/>
      <c r="X143" s="8"/>
      <c r="Y143" s="8"/>
      <c r="Z143" s="8"/>
      <c r="AA143" s="8"/>
      <c r="AB143" s="8"/>
      <c r="AC143" s="8"/>
    </row>
    <row r="144" spans="1:29" ht="15" x14ac:dyDescent="0.25">
      <c r="A144" s="18" t="s">
        <v>32</v>
      </c>
      <c r="B144" s="12" t="s">
        <v>61</v>
      </c>
      <c r="C144" s="12">
        <v>18</v>
      </c>
      <c r="D144" s="8">
        <v>3.8165547331278611</v>
      </c>
      <c r="E144" s="8">
        <v>3.6696680919860514</v>
      </c>
      <c r="F144" s="8">
        <v>3.6676803321728579</v>
      </c>
      <c r="G144" s="8">
        <v>3.5986242762317131</v>
      </c>
      <c r="H144" s="8">
        <v>3.7755487726082286</v>
      </c>
      <c r="I144" s="8">
        <v>3.403198045665266</v>
      </c>
      <c r="L144" s="9" t="s">
        <v>54</v>
      </c>
      <c r="Q144" s="12" t="s">
        <v>76</v>
      </c>
      <c r="S144" s="8"/>
      <c r="X144" s="8"/>
      <c r="Y144" s="8"/>
      <c r="Z144" s="8"/>
      <c r="AA144" s="8"/>
      <c r="AB144" s="8"/>
      <c r="AC144" s="8"/>
    </row>
    <row r="145" spans="1:29" ht="15" x14ac:dyDescent="0.25">
      <c r="A145" s="18" t="s">
        <v>32</v>
      </c>
      <c r="B145" s="12" t="s">
        <v>61</v>
      </c>
      <c r="C145" s="12">
        <v>23</v>
      </c>
      <c r="D145" s="8">
        <v>4.2467966574137774</v>
      </c>
      <c r="E145" s="8">
        <v>4.0170919585857572</v>
      </c>
      <c r="F145" s="8">
        <v>4.0234713525783077</v>
      </c>
      <c r="G145" s="8">
        <v>3.8146800409162598</v>
      </c>
      <c r="H145" s="8">
        <v>3.9033777426031122</v>
      </c>
      <c r="I145" s="8">
        <v>4.1508937534866188</v>
      </c>
      <c r="M145" s="13" t="s">
        <v>19</v>
      </c>
      <c r="N145" s="13" t="s">
        <v>21</v>
      </c>
      <c r="O145" s="13" t="s">
        <v>23</v>
      </c>
      <c r="P145" s="13" t="s">
        <v>24</v>
      </c>
      <c r="Q145" s="13" t="s">
        <v>25</v>
      </c>
      <c r="R145" s="13" t="s">
        <v>26</v>
      </c>
      <c r="S145" s="8"/>
      <c r="X145" s="8"/>
      <c r="Y145" s="8"/>
      <c r="Z145" s="8"/>
      <c r="AA145" s="8"/>
      <c r="AB145" s="8"/>
      <c r="AC145" s="8"/>
    </row>
    <row r="146" spans="1:29" x14ac:dyDescent="0.2">
      <c r="A146" s="18" t="s">
        <v>32</v>
      </c>
      <c r="B146" s="12" t="s">
        <v>61</v>
      </c>
      <c r="C146" s="12">
        <v>30</v>
      </c>
      <c r="D146" s="8">
        <v>3.8320304298313097</v>
      </c>
      <c r="E146" s="8">
        <v>3.5721905696557572</v>
      </c>
      <c r="F146" s="8">
        <v>3.6498038504317663</v>
      </c>
      <c r="G146" s="8">
        <v>3.6630753740723976</v>
      </c>
      <c r="H146" s="8">
        <v>3.7290112905298667</v>
      </c>
      <c r="I146" s="8">
        <v>3.6983980085967851</v>
      </c>
      <c r="L146" s="12" t="s">
        <v>10</v>
      </c>
      <c r="M146" s="21">
        <v>3.4154024088529003</v>
      </c>
      <c r="N146" s="21">
        <v>3.4569118255409057</v>
      </c>
      <c r="O146" s="21">
        <v>3.4879370885273469</v>
      </c>
      <c r="P146" s="21">
        <v>3.4329682920634537</v>
      </c>
      <c r="Q146" s="21">
        <v>3.4105525371149956</v>
      </c>
      <c r="R146" s="21">
        <v>3.5427902231617754</v>
      </c>
      <c r="S146" s="8"/>
      <c r="X146" s="8"/>
      <c r="Y146" s="8"/>
      <c r="Z146" s="8"/>
      <c r="AA146" s="8"/>
      <c r="AB146" s="8"/>
      <c r="AC146" s="8"/>
    </row>
    <row r="147" spans="1:29" x14ac:dyDescent="0.2">
      <c r="A147" s="18" t="s">
        <v>32</v>
      </c>
      <c r="B147" s="12" t="s">
        <v>61</v>
      </c>
      <c r="C147" s="12">
        <v>37</v>
      </c>
      <c r="D147" s="8">
        <v>3.3253985449048069</v>
      </c>
      <c r="E147" s="8">
        <v>3.2518555651396022</v>
      </c>
      <c r="F147" s="8">
        <v>3.1539660348188558</v>
      </c>
      <c r="G147" s="8">
        <v>3.1442660653017684</v>
      </c>
      <c r="H147" s="8">
        <v>3.2611411293153987</v>
      </c>
      <c r="I147" s="8">
        <v>3.5095111322257853</v>
      </c>
      <c r="L147" s="12" t="s">
        <v>30</v>
      </c>
      <c r="M147" s="21">
        <v>0.11005329726867789</v>
      </c>
      <c r="N147" s="21">
        <v>0.12523653265080345</v>
      </c>
      <c r="O147" s="21">
        <v>0.1226470199080843</v>
      </c>
      <c r="P147" s="21">
        <v>0.12439307670640146</v>
      </c>
      <c r="Q147" s="21">
        <v>0.11720807448196797</v>
      </c>
      <c r="R147" s="21">
        <v>0.10026099718054961</v>
      </c>
      <c r="S147" s="8"/>
      <c r="X147" s="8"/>
      <c r="Y147" s="8"/>
      <c r="Z147" s="8"/>
      <c r="AA147" s="8"/>
      <c r="AB147" s="8"/>
      <c r="AC147" s="8"/>
    </row>
    <row r="148" spans="1:29" x14ac:dyDescent="0.2">
      <c r="A148" s="18" t="s">
        <v>32</v>
      </c>
      <c r="B148" s="12" t="s">
        <v>61</v>
      </c>
      <c r="C148" s="12">
        <v>46</v>
      </c>
      <c r="D148" s="8">
        <v>3.4330964853319497</v>
      </c>
      <c r="E148" s="8">
        <v>3.2733549192018572</v>
      </c>
      <c r="F148" s="8">
        <v>3.2394875365320379</v>
      </c>
      <c r="G148" s="8">
        <v>3.4781436078737284</v>
      </c>
      <c r="H148" s="8">
        <v>3.3932781068176081</v>
      </c>
      <c r="I148" s="8">
        <v>3.4298107533062328</v>
      </c>
      <c r="L148" s="12" t="s">
        <v>49</v>
      </c>
      <c r="M148" s="11">
        <v>15</v>
      </c>
      <c r="N148" s="11">
        <v>15</v>
      </c>
      <c r="O148" s="11">
        <v>15</v>
      </c>
      <c r="P148" s="11">
        <v>15</v>
      </c>
      <c r="Q148" s="11">
        <v>15</v>
      </c>
      <c r="R148" s="11">
        <v>13</v>
      </c>
    </row>
    <row r="149" spans="1:29" x14ac:dyDescent="0.2">
      <c r="A149" s="18" t="s">
        <v>32</v>
      </c>
      <c r="B149" s="12" t="s">
        <v>61</v>
      </c>
      <c r="C149" s="12">
        <v>50</v>
      </c>
      <c r="D149" s="8">
        <v>3.6320466343213162</v>
      </c>
      <c r="E149" s="8">
        <v>3.4270574426007347</v>
      </c>
      <c r="F149" s="8">
        <v>3.3390098725066437</v>
      </c>
      <c r="G149" s="8">
        <v>3.4267273671352099</v>
      </c>
      <c r="H149" s="8">
        <v>3.4557865719460583</v>
      </c>
      <c r="I149" s="8">
        <v>3.8336341294207923</v>
      </c>
    </row>
    <row r="150" spans="1:29" ht="15" x14ac:dyDescent="0.25">
      <c r="A150" s="18" t="s">
        <v>32</v>
      </c>
      <c r="B150" s="12" t="s">
        <v>61</v>
      </c>
      <c r="C150" s="12">
        <v>28</v>
      </c>
      <c r="D150" s="8">
        <v>3.4097553244509058</v>
      </c>
      <c r="E150" s="8">
        <v>3.4841331312206836</v>
      </c>
      <c r="F150" s="8">
        <v>2.8231487478514818</v>
      </c>
      <c r="G150" s="8">
        <v>3.2973764210218266</v>
      </c>
      <c r="H150" s="8">
        <v>2.8972811661970996</v>
      </c>
      <c r="I150" s="8">
        <v>3.4082921541380222</v>
      </c>
      <c r="L150" s="13" t="s">
        <v>11</v>
      </c>
      <c r="M150" s="12" t="s">
        <v>77</v>
      </c>
    </row>
    <row r="151" spans="1:29" ht="15" x14ac:dyDescent="0.25">
      <c r="A151" s="18"/>
      <c r="C151" s="22" t="s">
        <v>10</v>
      </c>
      <c r="D151" s="23">
        <f>AVERAGE(D123:D150)</f>
        <v>3.4984967167853447</v>
      </c>
      <c r="E151" s="23">
        <f t="shared" ref="E151:I151" si="24">AVERAGE(E123:E150)</f>
        <v>3.4225471800897038</v>
      </c>
      <c r="F151" s="23">
        <f t="shared" si="24"/>
        <v>3.4198216093042801</v>
      </c>
      <c r="G151" s="23">
        <f t="shared" si="24"/>
        <v>3.4100398386578483</v>
      </c>
      <c r="H151" s="23">
        <f t="shared" si="24"/>
        <v>3.4014138467061481</v>
      </c>
      <c r="I151" s="23">
        <f t="shared" si="24"/>
        <v>3.5048614902217681</v>
      </c>
      <c r="M151" s="13" t="s">
        <v>19</v>
      </c>
      <c r="N151" s="13" t="s">
        <v>21</v>
      </c>
      <c r="O151" s="13" t="s">
        <v>23</v>
      </c>
      <c r="P151" s="13" t="s">
        <v>24</v>
      </c>
      <c r="Q151" s="13" t="s">
        <v>25</v>
      </c>
      <c r="R151" s="13" t="s">
        <v>26</v>
      </c>
    </row>
    <row r="152" spans="1:29" ht="15" x14ac:dyDescent="0.25">
      <c r="A152" s="18"/>
      <c r="C152" s="24" t="s">
        <v>33</v>
      </c>
      <c r="D152" s="25">
        <f>STDEV(D123:D150)</f>
        <v>0.43184985461056458</v>
      </c>
      <c r="E152" s="25">
        <f t="shared" ref="E152:I152" si="25">STDEV(E123:E150)</f>
        <v>0.42368502034939087</v>
      </c>
      <c r="F152" s="25">
        <f t="shared" si="25"/>
        <v>0.4572682662539726</v>
      </c>
      <c r="G152" s="25">
        <f t="shared" si="25"/>
        <v>0.43419794944281431</v>
      </c>
      <c r="H152" s="25">
        <f t="shared" si="25"/>
        <v>0.4257104195705429</v>
      </c>
      <c r="I152" s="25">
        <f t="shared" si="25"/>
        <v>0.36389383643721973</v>
      </c>
      <c r="L152" s="12" t="s">
        <v>10</v>
      </c>
      <c r="M152" s="12">
        <v>67.3</v>
      </c>
      <c r="N152" s="12">
        <v>24.4</v>
      </c>
      <c r="O152" s="12">
        <v>30.5</v>
      </c>
      <c r="P152" s="12">
        <v>35.700000000000003</v>
      </c>
      <c r="Q152" s="12">
        <v>40.6</v>
      </c>
      <c r="R152" s="12">
        <v>62.5</v>
      </c>
    </row>
    <row r="153" spans="1:29" ht="15" x14ac:dyDescent="0.25">
      <c r="A153" s="18"/>
      <c r="C153" s="24" t="s">
        <v>30</v>
      </c>
      <c r="D153" s="25">
        <f>D152/SQRT(COUNT(D123:D150))</f>
        <v>8.161195135849672E-2</v>
      </c>
      <c r="E153" s="25">
        <f t="shared" ref="E153:I153" si="26">E152/SQRT(COUNT(E123:E150))</f>
        <v>8.006894271913062E-2</v>
      </c>
      <c r="F153" s="25">
        <f t="shared" si="26"/>
        <v>8.6415579639262871E-2</v>
      </c>
      <c r="G153" s="25">
        <f t="shared" si="26"/>
        <v>8.2055699571420199E-2</v>
      </c>
      <c r="H153" s="25">
        <f t="shared" si="26"/>
        <v>8.0451707193758631E-2</v>
      </c>
      <c r="I153" s="25">
        <f t="shared" si="26"/>
        <v>7.136545280267402E-2</v>
      </c>
      <c r="L153" s="12" t="s">
        <v>30</v>
      </c>
      <c r="M153" s="12">
        <v>4</v>
      </c>
      <c r="N153" s="12">
        <v>5.5</v>
      </c>
      <c r="O153" s="12">
        <v>5.5</v>
      </c>
      <c r="P153" s="12">
        <v>5.5</v>
      </c>
      <c r="Q153" s="12">
        <v>6.6</v>
      </c>
      <c r="R153" s="12">
        <v>5.0999999999999996</v>
      </c>
    </row>
    <row r="154" spans="1:29" ht="15" x14ac:dyDescent="0.25">
      <c r="A154" s="18"/>
      <c r="C154" s="24" t="s">
        <v>49</v>
      </c>
      <c r="D154" s="24">
        <f>COUNT(D123:D150)</f>
        <v>28</v>
      </c>
      <c r="E154" s="24">
        <f t="shared" ref="E154:I154" si="27">COUNT(E123:E150)</f>
        <v>28</v>
      </c>
      <c r="F154" s="24">
        <f t="shared" si="27"/>
        <v>28</v>
      </c>
      <c r="G154" s="24">
        <f t="shared" si="27"/>
        <v>28</v>
      </c>
      <c r="H154" s="24">
        <f t="shared" si="27"/>
        <v>28</v>
      </c>
      <c r="I154" s="24">
        <f t="shared" si="27"/>
        <v>26</v>
      </c>
      <c r="L154" s="12" t="s">
        <v>49</v>
      </c>
      <c r="M154" s="12">
        <v>15</v>
      </c>
      <c r="N154" s="12">
        <v>15</v>
      </c>
      <c r="O154" s="12">
        <v>15</v>
      </c>
      <c r="P154" s="12">
        <v>15</v>
      </c>
      <c r="Q154" s="12">
        <v>15</v>
      </c>
      <c r="R154" s="12">
        <v>15</v>
      </c>
    </row>
    <row r="155" spans="1:29" ht="15" x14ac:dyDescent="0.25">
      <c r="A155" s="18"/>
      <c r="C155" s="13"/>
      <c r="D155" s="13"/>
      <c r="E155" s="13"/>
      <c r="F155" s="13"/>
      <c r="G155" s="13"/>
      <c r="H155" s="13"/>
      <c r="I155" s="13"/>
    </row>
    <row r="156" spans="1:29" ht="15" x14ac:dyDescent="0.25">
      <c r="A156" s="18"/>
      <c r="C156" s="13"/>
      <c r="D156" s="13"/>
      <c r="E156" s="13"/>
      <c r="F156" s="13"/>
      <c r="G156" s="13"/>
      <c r="H156" s="13"/>
      <c r="I156" s="13"/>
      <c r="L156" s="12" t="s">
        <v>83</v>
      </c>
    </row>
    <row r="157" spans="1:29" ht="15" x14ac:dyDescent="0.25">
      <c r="A157" s="18"/>
      <c r="C157" s="13"/>
      <c r="D157" s="13"/>
      <c r="E157" s="13"/>
      <c r="F157" s="13"/>
      <c r="G157" s="13"/>
      <c r="H157" s="13"/>
      <c r="I157" s="13"/>
      <c r="L157" s="12" t="s">
        <v>80</v>
      </c>
    </row>
    <row r="158" spans="1:29" ht="15" x14ac:dyDescent="0.25">
      <c r="A158" s="18"/>
      <c r="C158" s="13"/>
      <c r="D158" s="13"/>
      <c r="E158" s="13"/>
      <c r="F158" s="13"/>
      <c r="G158" s="13"/>
      <c r="H158" s="13"/>
      <c r="I158" s="13"/>
      <c r="L158" s="12" t="s">
        <v>81</v>
      </c>
    </row>
    <row r="159" spans="1:29" ht="15" x14ac:dyDescent="0.25">
      <c r="A159" s="18"/>
      <c r="C159" s="13"/>
      <c r="D159" s="13"/>
      <c r="E159" s="13"/>
      <c r="F159" s="13"/>
      <c r="G159" s="13"/>
      <c r="H159" s="13"/>
      <c r="I159" s="13"/>
    </row>
    <row r="160" spans="1:29" x14ac:dyDescent="0.2">
      <c r="A160" s="18"/>
      <c r="D160" s="8"/>
      <c r="E160" s="8"/>
      <c r="F160" s="8"/>
      <c r="G160" s="8"/>
      <c r="H160" s="8"/>
      <c r="I160" s="8"/>
    </row>
    <row r="161" spans="1:29" ht="15" x14ac:dyDescent="0.25">
      <c r="E161" s="32" t="s">
        <v>66</v>
      </c>
      <c r="F161" s="32"/>
      <c r="G161" s="32"/>
      <c r="N161" s="32" t="s">
        <v>67</v>
      </c>
      <c r="O161" s="32"/>
      <c r="P161" s="32"/>
      <c r="Q161" s="32"/>
      <c r="Y161" s="32" t="s">
        <v>68</v>
      </c>
      <c r="Z161" s="32"/>
      <c r="AA161" s="32"/>
      <c r="AB161" s="32"/>
    </row>
    <row r="162" spans="1:29" ht="15" x14ac:dyDescent="0.25">
      <c r="A162" s="20" t="s">
        <v>101</v>
      </c>
      <c r="B162" s="9" t="s">
        <v>54</v>
      </c>
      <c r="K162" s="20" t="s">
        <v>101</v>
      </c>
      <c r="L162" s="9" t="s">
        <v>54</v>
      </c>
      <c r="U162" s="20" t="s">
        <v>69</v>
      </c>
      <c r="V162" s="9" t="s">
        <v>54</v>
      </c>
    </row>
    <row r="163" spans="1:29" ht="15" x14ac:dyDescent="0.25">
      <c r="A163" s="13" t="s">
        <v>59</v>
      </c>
      <c r="B163" s="13" t="s">
        <v>60</v>
      </c>
      <c r="C163" s="13" t="s">
        <v>14</v>
      </c>
      <c r="D163" s="13" t="s">
        <v>19</v>
      </c>
      <c r="E163" s="13" t="s">
        <v>21</v>
      </c>
      <c r="F163" s="13" t="s">
        <v>23</v>
      </c>
      <c r="G163" s="13" t="s">
        <v>24</v>
      </c>
      <c r="H163" s="13" t="s">
        <v>25</v>
      </c>
      <c r="I163" s="13" t="s">
        <v>26</v>
      </c>
      <c r="L163" s="13"/>
      <c r="M163" s="13" t="s">
        <v>14</v>
      </c>
      <c r="N163" s="13" t="s">
        <v>19</v>
      </c>
      <c r="O163" s="13" t="s">
        <v>21</v>
      </c>
      <c r="P163" s="13" t="s">
        <v>23</v>
      </c>
      <c r="Q163" s="13" t="s">
        <v>24</v>
      </c>
      <c r="R163" s="13" t="s">
        <v>25</v>
      </c>
      <c r="S163" s="13" t="s">
        <v>26</v>
      </c>
      <c r="V163" s="13"/>
      <c r="W163" s="13" t="s">
        <v>14</v>
      </c>
      <c r="X163" s="13" t="s">
        <v>19</v>
      </c>
      <c r="Y163" s="13" t="s">
        <v>21</v>
      </c>
      <c r="Z163" s="13" t="s">
        <v>23</v>
      </c>
      <c r="AA163" s="13" t="s">
        <v>24</v>
      </c>
      <c r="AB163" s="13" t="s">
        <v>25</v>
      </c>
      <c r="AC163" s="13" t="s">
        <v>26</v>
      </c>
    </row>
    <row r="164" spans="1:29" x14ac:dyDescent="0.2">
      <c r="A164" s="18" t="s">
        <v>31</v>
      </c>
      <c r="B164" s="12" t="s">
        <v>62</v>
      </c>
      <c r="C164" s="12">
        <v>24</v>
      </c>
      <c r="D164" s="8">
        <v>4.7311837907263428</v>
      </c>
      <c r="E164" s="8">
        <v>4.8040767808848868</v>
      </c>
      <c r="F164" s="8">
        <v>4.852503901735516</v>
      </c>
      <c r="G164" s="8">
        <v>4.7147525769750747</v>
      </c>
      <c r="H164" s="8">
        <v>4.8755343656326104</v>
      </c>
      <c r="I164" s="8">
        <v>4.6705316184412498</v>
      </c>
      <c r="M164" s="12">
        <v>24</v>
      </c>
      <c r="N164" s="8">
        <v>4.7311837907263428</v>
      </c>
      <c r="O164" s="8">
        <v>4.8040767808848868</v>
      </c>
      <c r="P164" s="8">
        <v>4.852503901735516</v>
      </c>
      <c r="Q164" s="8">
        <v>4.7147525769750747</v>
      </c>
      <c r="R164" s="8">
        <v>4.8755343656326104</v>
      </c>
      <c r="S164" s="8">
        <v>4.6705316184412498</v>
      </c>
      <c r="W164" s="12">
        <v>3</v>
      </c>
      <c r="X164" s="8">
        <v>3.3444069001268142</v>
      </c>
      <c r="Y164" s="8">
        <v>3.0001465164324106</v>
      </c>
      <c r="Z164" s="8">
        <v>3.3551701969471046</v>
      </c>
      <c r="AA164" s="8">
        <v>3.2338605903745705</v>
      </c>
      <c r="AB164" s="8">
        <v>3.2513104878552097</v>
      </c>
      <c r="AC164" s="8">
        <v>3.2765830658527539</v>
      </c>
    </row>
    <row r="165" spans="1:29" x14ac:dyDescent="0.2">
      <c r="A165" s="18" t="s">
        <v>31</v>
      </c>
      <c r="B165" s="12" t="s">
        <v>62</v>
      </c>
      <c r="C165" s="12">
        <v>29</v>
      </c>
      <c r="D165" s="8">
        <v>3.2645923177651466</v>
      </c>
      <c r="E165" s="8">
        <v>3.3843604323923611</v>
      </c>
      <c r="F165" s="8">
        <v>3.2622601657732626</v>
      </c>
      <c r="G165" s="8">
        <v>3.3375445126633663</v>
      </c>
      <c r="H165" s="8">
        <v>3.0696925205111691</v>
      </c>
      <c r="I165" s="8">
        <v>2.9909408128178603</v>
      </c>
      <c r="M165" s="12">
        <v>29</v>
      </c>
      <c r="N165" s="8">
        <v>3.2645923177651466</v>
      </c>
      <c r="O165" s="8">
        <v>3.3843604323923611</v>
      </c>
      <c r="P165" s="8">
        <v>3.2622601657732626</v>
      </c>
      <c r="Q165" s="8">
        <v>3.3375445126633663</v>
      </c>
      <c r="R165" s="8">
        <v>3.0696925205111691</v>
      </c>
      <c r="S165" s="8">
        <v>2.9909408128178603</v>
      </c>
      <c r="W165" s="12">
        <v>17</v>
      </c>
      <c r="X165" s="8">
        <v>3.7317128643805613</v>
      </c>
      <c r="Y165" s="8">
        <v>3.5719523020846444</v>
      </c>
      <c r="Z165" s="8">
        <v>3.5802001038788904</v>
      </c>
      <c r="AA165" s="8">
        <v>3.5205057718920356</v>
      </c>
      <c r="AB165" s="8">
        <v>3.6220471041614504</v>
      </c>
      <c r="AC165" s="8">
        <v>3.6362378827883393</v>
      </c>
    </row>
    <row r="166" spans="1:29" x14ac:dyDescent="0.2">
      <c r="A166" s="18" t="s">
        <v>31</v>
      </c>
      <c r="B166" s="12" t="s">
        <v>62</v>
      </c>
      <c r="C166" s="12">
        <v>34</v>
      </c>
      <c r="D166" s="8">
        <v>3.3110158942689676</v>
      </c>
      <c r="E166" s="8">
        <v>3.4042434044874108</v>
      </c>
      <c r="F166" s="8">
        <v>3.2985827223176409</v>
      </c>
      <c r="G166" s="8">
        <v>3.3364896017566825</v>
      </c>
      <c r="H166" s="8">
        <v>3.2955760912648113</v>
      </c>
      <c r="I166" s="8">
        <v>3.3829030563064966</v>
      </c>
      <c r="M166" s="12">
        <v>34</v>
      </c>
      <c r="N166" s="8">
        <v>3.3110158942689676</v>
      </c>
      <c r="O166" s="8">
        <v>3.4042434044874108</v>
      </c>
      <c r="P166" s="8">
        <v>3.2985827223176409</v>
      </c>
      <c r="Q166" s="8">
        <v>3.3364896017566825</v>
      </c>
      <c r="R166" s="8">
        <v>3.2955760912648113</v>
      </c>
      <c r="S166" s="8">
        <v>3.3829030563064966</v>
      </c>
      <c r="W166" s="12">
        <v>38</v>
      </c>
      <c r="X166" s="8">
        <v>3.5653979630571064</v>
      </c>
      <c r="Y166" s="8">
        <v>3.2601283187103243</v>
      </c>
      <c r="Z166" s="8">
        <v>3.127097321347093</v>
      </c>
      <c r="AA166" s="8">
        <v>3.220142222647925</v>
      </c>
      <c r="AB166" s="8">
        <v>3.2554993220201958</v>
      </c>
      <c r="AC166" s="8">
        <v>3.1908515885778064</v>
      </c>
    </row>
    <row r="167" spans="1:29" x14ac:dyDescent="0.2">
      <c r="A167" s="18" t="s">
        <v>31</v>
      </c>
      <c r="B167" s="12" t="s">
        <v>62</v>
      </c>
      <c r="C167" s="12">
        <v>36</v>
      </c>
      <c r="D167" s="8">
        <v>3.3977969400415335</v>
      </c>
      <c r="E167" s="8">
        <v>3.2563534813188642</v>
      </c>
      <c r="F167" s="8">
        <v>3.3115643894221178</v>
      </c>
      <c r="G167" s="8">
        <v>3.5073359945238223</v>
      </c>
      <c r="H167" s="8">
        <v>3.4648580175712262</v>
      </c>
      <c r="I167" s="8">
        <v>3.5436316921078124</v>
      </c>
      <c r="M167" s="12">
        <v>36</v>
      </c>
      <c r="N167" s="8">
        <v>3.3977969400415335</v>
      </c>
      <c r="O167" s="8">
        <v>3.2563534813188642</v>
      </c>
      <c r="P167" s="8">
        <v>3.3115643894221178</v>
      </c>
      <c r="Q167" s="8">
        <v>3.5073359945238223</v>
      </c>
      <c r="R167" s="8">
        <v>3.4648580175712262</v>
      </c>
      <c r="S167" s="8">
        <v>3.5436316921078124</v>
      </c>
      <c r="W167" s="12">
        <v>40</v>
      </c>
      <c r="X167" s="8">
        <v>3.0165422364545114</v>
      </c>
      <c r="Y167" s="8">
        <v>3.0661124489563742</v>
      </c>
      <c r="Z167" s="8">
        <v>3.0272270646368584</v>
      </c>
      <c r="AA167" s="8">
        <v>2.9627792374124313</v>
      </c>
      <c r="AB167" s="8">
        <v>2.9570829171453541</v>
      </c>
      <c r="AC167" s="8">
        <v>3.0689976050715035</v>
      </c>
    </row>
    <row r="168" spans="1:29" x14ac:dyDescent="0.2">
      <c r="A168" s="18" t="s">
        <v>31</v>
      </c>
      <c r="B168" s="12" t="s">
        <v>62</v>
      </c>
      <c r="C168" s="12">
        <v>39</v>
      </c>
      <c r="D168" s="8">
        <v>3.2552524975697468</v>
      </c>
      <c r="E168" s="8">
        <v>3.469018010785867</v>
      </c>
      <c r="F168" s="8">
        <v>3.4423265290061518</v>
      </c>
      <c r="G168" s="8">
        <v>3.2680194503723383</v>
      </c>
      <c r="H168" s="8">
        <v>3.3012532818153493</v>
      </c>
      <c r="I168" s="8" t="s">
        <v>16</v>
      </c>
      <c r="M168" s="12">
        <v>39</v>
      </c>
      <c r="N168" s="8">
        <v>3.2552524975697468</v>
      </c>
      <c r="O168" s="8">
        <v>3.469018010785867</v>
      </c>
      <c r="P168" s="8">
        <v>3.4423265290061518</v>
      </c>
      <c r="Q168" s="8">
        <v>3.2680194503723383</v>
      </c>
      <c r="R168" s="8">
        <v>3.3012532818153493</v>
      </c>
      <c r="S168" s="8" t="s">
        <v>16</v>
      </c>
      <c r="W168" s="12">
        <v>49</v>
      </c>
      <c r="X168" s="8">
        <v>3.874978865819156</v>
      </c>
      <c r="Y168" s="8">
        <v>3.6976627676335343</v>
      </c>
      <c r="Z168" s="8">
        <v>3.694937069657656</v>
      </c>
      <c r="AA168" s="8">
        <v>3.841858018711017</v>
      </c>
      <c r="AB168" s="8">
        <v>3.8882629578638075</v>
      </c>
      <c r="AC168" s="8">
        <v>3.8830488802296625</v>
      </c>
    </row>
    <row r="169" spans="1:29" x14ac:dyDescent="0.2">
      <c r="A169" s="18" t="s">
        <v>31</v>
      </c>
      <c r="B169" s="12" t="s">
        <v>62</v>
      </c>
      <c r="C169" s="12">
        <v>41</v>
      </c>
      <c r="D169" s="8">
        <v>3.885706955776647</v>
      </c>
      <c r="E169" s="8">
        <v>3.7507343776223059</v>
      </c>
      <c r="F169" s="8">
        <v>4.2068324179404852</v>
      </c>
      <c r="G169" s="8">
        <v>3.6743483876929699</v>
      </c>
      <c r="H169" s="8">
        <v>3.529182421669792</v>
      </c>
      <c r="I169" s="8">
        <v>3.6315998564609377</v>
      </c>
      <c r="M169" s="12">
        <v>41</v>
      </c>
      <c r="N169" s="8">
        <v>3.885706955776647</v>
      </c>
      <c r="O169" s="8">
        <v>3.7507343776223059</v>
      </c>
      <c r="P169" s="8">
        <v>4.2068324179404852</v>
      </c>
      <c r="Q169" s="8">
        <v>3.6743483876929699</v>
      </c>
      <c r="R169" s="8">
        <v>3.529182421669792</v>
      </c>
      <c r="S169" s="8">
        <v>3.6315998564609377</v>
      </c>
      <c r="W169" s="12">
        <v>51</v>
      </c>
      <c r="X169" s="8">
        <v>3.6769445152283868</v>
      </c>
      <c r="Y169" s="8">
        <v>3.2919983973894236</v>
      </c>
      <c r="Z169" s="8">
        <v>3.378556329847767</v>
      </c>
      <c r="AA169" s="8">
        <v>3.4739198229826069</v>
      </c>
      <c r="AB169" s="8">
        <v>3.6484802868563002</v>
      </c>
      <c r="AC169" s="8">
        <v>3.6491693412241379</v>
      </c>
    </row>
    <row r="170" spans="1:29" x14ac:dyDescent="0.2">
      <c r="A170" s="18" t="s">
        <v>31</v>
      </c>
      <c r="B170" s="12" t="s">
        <v>62</v>
      </c>
      <c r="C170" s="12">
        <v>42</v>
      </c>
      <c r="D170" s="8">
        <v>3.1028955632377819</v>
      </c>
      <c r="E170" s="8">
        <v>3.2153399811338681</v>
      </c>
      <c r="F170" s="8">
        <v>3.4902626479763224</v>
      </c>
      <c r="G170" s="8">
        <v>3.3016304212759726</v>
      </c>
      <c r="H170" s="8">
        <v>3.5755270885265578</v>
      </c>
      <c r="I170" s="8">
        <v>3.3409915054928563</v>
      </c>
      <c r="M170" s="12">
        <v>42</v>
      </c>
      <c r="N170" s="8">
        <v>3.1028955632377819</v>
      </c>
      <c r="O170" s="8">
        <v>3.2153399811338681</v>
      </c>
      <c r="P170" s="8">
        <v>3.4902626479763224</v>
      </c>
      <c r="Q170" s="8">
        <v>3.3016304212759726</v>
      </c>
      <c r="R170" s="8">
        <v>3.5755270885265578</v>
      </c>
      <c r="S170" s="8">
        <v>3.3409915054928563</v>
      </c>
      <c r="W170" s="12">
        <v>16</v>
      </c>
      <c r="X170" s="8">
        <v>3.3929877748693769</v>
      </c>
      <c r="Y170" s="8">
        <v>3.036927958243377</v>
      </c>
      <c r="Z170" s="8">
        <v>3.2335642202755133</v>
      </c>
      <c r="AA170" s="8">
        <v>3.09279727639171</v>
      </c>
      <c r="AB170" s="8">
        <v>3.4735428491356632</v>
      </c>
      <c r="AC170" s="8">
        <v>3.1358732745121491</v>
      </c>
    </row>
    <row r="171" spans="1:29" x14ac:dyDescent="0.2">
      <c r="A171" s="18" t="s">
        <v>31</v>
      </c>
      <c r="B171" s="12" t="s">
        <v>62</v>
      </c>
      <c r="C171" s="12">
        <v>44</v>
      </c>
      <c r="D171" s="8">
        <v>2.9110541723580337</v>
      </c>
      <c r="E171" s="8">
        <v>2.6186913436623858</v>
      </c>
      <c r="F171" s="8">
        <v>2.7103994394795867</v>
      </c>
      <c r="G171" s="8">
        <v>2.6608859144772632</v>
      </c>
      <c r="H171" s="8">
        <v>3.0792458737818085</v>
      </c>
      <c r="I171" s="8">
        <v>3.1677340979410911</v>
      </c>
      <c r="M171" s="12">
        <v>44</v>
      </c>
      <c r="N171" s="8">
        <v>2.9110541723580337</v>
      </c>
      <c r="O171" s="8">
        <v>2.6186913436623858</v>
      </c>
      <c r="P171" s="8">
        <v>2.7103994394795867</v>
      </c>
      <c r="Q171" s="8">
        <v>2.6608859144772632</v>
      </c>
      <c r="R171" s="8">
        <v>3.0792458737818085</v>
      </c>
      <c r="S171" s="8">
        <v>3.1677340979410911</v>
      </c>
      <c r="W171" s="12">
        <v>26</v>
      </c>
      <c r="X171" s="8">
        <v>3.8252792289939301</v>
      </c>
      <c r="Y171" s="8">
        <v>3.9107694200181831</v>
      </c>
      <c r="Z171" s="8">
        <v>3.6724715781236288</v>
      </c>
      <c r="AA171" s="8">
        <v>3.6857987135020256</v>
      </c>
      <c r="AB171" s="8">
        <v>3.3860837438521072</v>
      </c>
      <c r="AC171" s="8">
        <v>3.5709199028795946</v>
      </c>
    </row>
    <row r="172" spans="1:29" x14ac:dyDescent="0.2">
      <c r="A172" s="18" t="s">
        <v>31</v>
      </c>
      <c r="B172" s="12" t="s">
        <v>62</v>
      </c>
      <c r="C172" s="12">
        <v>45</v>
      </c>
      <c r="D172" s="8">
        <v>3.1557332356308447</v>
      </c>
      <c r="E172" s="8">
        <v>3.1979839005033313</v>
      </c>
      <c r="F172" s="8">
        <v>3.4083159841821487</v>
      </c>
      <c r="G172" s="8">
        <v>3.2021609056911786</v>
      </c>
      <c r="H172" s="8">
        <v>3.304959571742021</v>
      </c>
      <c r="I172" s="8">
        <v>2.8463873608405268</v>
      </c>
      <c r="M172" s="12">
        <v>45</v>
      </c>
      <c r="N172" s="8">
        <v>3.1557332356308447</v>
      </c>
      <c r="O172" s="8">
        <v>3.1979839005033313</v>
      </c>
      <c r="P172" s="8">
        <v>3.4083159841821487</v>
      </c>
      <c r="Q172" s="8">
        <v>3.2021609056911786</v>
      </c>
      <c r="R172" s="8">
        <v>3.304959571742021</v>
      </c>
      <c r="S172" s="8">
        <v>2.8463873608405268</v>
      </c>
      <c r="W172" s="12">
        <v>27</v>
      </c>
      <c r="X172" s="8">
        <v>3.2951255019337831</v>
      </c>
      <c r="Y172" s="8">
        <v>3.2526911861629313</v>
      </c>
      <c r="Z172" s="8">
        <v>3.3635785847556465</v>
      </c>
      <c r="AA172" s="8">
        <v>3.1211483257002413</v>
      </c>
      <c r="AB172" s="8">
        <v>2.9263093095905286</v>
      </c>
      <c r="AC172" s="8">
        <v>3.0292328115010809</v>
      </c>
    </row>
    <row r="173" spans="1:29" ht="15" x14ac:dyDescent="0.25">
      <c r="A173" s="18" t="s">
        <v>31</v>
      </c>
      <c r="B173" s="12" t="s">
        <v>62</v>
      </c>
      <c r="C173" s="12">
        <v>47</v>
      </c>
      <c r="D173" s="8">
        <v>3.5720624516971529</v>
      </c>
      <c r="E173" s="8">
        <v>3.9418132371984904</v>
      </c>
      <c r="F173" s="8">
        <v>3.7265489647744809</v>
      </c>
      <c r="G173" s="8">
        <v>3.7611777898629479</v>
      </c>
      <c r="H173" s="8">
        <v>3.8139408271836812</v>
      </c>
      <c r="I173" s="8">
        <v>3.6721279274726482</v>
      </c>
      <c r="M173" s="12">
        <v>47</v>
      </c>
      <c r="N173" s="8">
        <v>3.5720624516971529</v>
      </c>
      <c r="O173" s="8">
        <v>3.9418132371984904</v>
      </c>
      <c r="P173" s="8">
        <v>3.7265489647744809</v>
      </c>
      <c r="Q173" s="8">
        <v>3.7611777898629479</v>
      </c>
      <c r="R173" s="8">
        <v>3.8139408271836812</v>
      </c>
      <c r="S173" s="8">
        <v>3.6721279274726482</v>
      </c>
      <c r="W173" s="22" t="s">
        <v>10</v>
      </c>
      <c r="X173" s="23">
        <f>AVERAGE(X164:X172)</f>
        <v>3.5248195389848469</v>
      </c>
      <c r="Y173" s="23">
        <f t="shared" ref="Y173:AC173" si="28">AVERAGE(Y164:Y172)</f>
        <v>3.343154368403467</v>
      </c>
      <c r="Z173" s="23">
        <f t="shared" si="28"/>
        <v>3.3814224966077955</v>
      </c>
      <c r="AA173" s="23">
        <f t="shared" si="28"/>
        <v>3.350312219957174</v>
      </c>
      <c r="AB173" s="23">
        <f t="shared" si="28"/>
        <v>3.3787354420534026</v>
      </c>
      <c r="AC173" s="23">
        <f t="shared" si="28"/>
        <v>3.3823238169596701</v>
      </c>
    </row>
    <row r="174" spans="1:29" ht="15" x14ac:dyDescent="0.25">
      <c r="A174" s="18" t="s">
        <v>32</v>
      </c>
      <c r="B174" s="12" t="s">
        <v>62</v>
      </c>
      <c r="C174" s="12">
        <v>3</v>
      </c>
      <c r="D174" s="8">
        <v>3.3444069001268142</v>
      </c>
      <c r="E174" s="8">
        <v>3.0001465164324106</v>
      </c>
      <c r="F174" s="8">
        <v>3.3551701969471046</v>
      </c>
      <c r="G174" s="8">
        <v>3.2338605903745705</v>
      </c>
      <c r="H174" s="8">
        <v>3.2513104878552097</v>
      </c>
      <c r="I174" s="8">
        <v>3.2765830658527539</v>
      </c>
      <c r="M174" s="22" t="s">
        <v>10</v>
      </c>
      <c r="N174" s="23">
        <f>AVERAGE(N164:N173)</f>
        <v>3.45872938190722</v>
      </c>
      <c r="O174" s="23">
        <f t="shared" ref="O174:S174" si="29">AVERAGE(O164:O173)</f>
        <v>3.504261494998977</v>
      </c>
      <c r="P174" s="23">
        <f t="shared" si="29"/>
        <v>3.5709597162607714</v>
      </c>
      <c r="Q174" s="23">
        <f t="shared" si="29"/>
        <v>3.4764345555291611</v>
      </c>
      <c r="R174" s="23">
        <f t="shared" si="29"/>
        <v>3.5309770059699028</v>
      </c>
      <c r="S174" s="23">
        <f t="shared" si="29"/>
        <v>3.4718719919868306</v>
      </c>
      <c r="W174" s="24" t="s">
        <v>33</v>
      </c>
      <c r="X174" s="25">
        <f>STDEV(X164:X172)</f>
        <v>0.28317718518929075</v>
      </c>
      <c r="Y174" s="25">
        <f t="shared" ref="Y174:AC174" si="30">STDEV(Y164:Y172)</f>
        <v>0.31742846004344105</v>
      </c>
      <c r="Z174" s="25">
        <f t="shared" si="30"/>
        <v>0.23332570168603525</v>
      </c>
      <c r="AA174" s="25">
        <f t="shared" si="30"/>
        <v>0.29536634110286564</v>
      </c>
      <c r="AB174" s="25">
        <f t="shared" si="30"/>
        <v>0.31908621383771929</v>
      </c>
      <c r="AC174" s="25">
        <f t="shared" si="30"/>
        <v>0.30687948021321665</v>
      </c>
    </row>
    <row r="175" spans="1:29" ht="15" x14ac:dyDescent="0.25">
      <c r="A175" s="18" t="s">
        <v>32</v>
      </c>
      <c r="B175" s="12" t="s">
        <v>62</v>
      </c>
      <c r="C175" s="12">
        <v>17</v>
      </c>
      <c r="D175" s="8">
        <v>3.7317128643805613</v>
      </c>
      <c r="E175" s="8">
        <v>3.5719523020846444</v>
      </c>
      <c r="F175" s="8">
        <v>3.5802001038788904</v>
      </c>
      <c r="G175" s="8">
        <v>3.5205057718920356</v>
      </c>
      <c r="H175" s="8">
        <v>3.6220471041614504</v>
      </c>
      <c r="I175" s="8">
        <v>3.6362378827883393</v>
      </c>
      <c r="M175" s="24" t="s">
        <v>33</v>
      </c>
      <c r="N175" s="25">
        <f>STDEV(N164:N173)</f>
        <v>0.52039419259463171</v>
      </c>
      <c r="O175" s="25">
        <f t="shared" ref="O175:S175" si="31">STDEV(O164:O173)</f>
        <v>0.5764177357771092</v>
      </c>
      <c r="P175" s="25">
        <f t="shared" si="31"/>
        <v>0.58668027147636093</v>
      </c>
      <c r="Q175" s="25">
        <f t="shared" si="31"/>
        <v>0.52787298683285355</v>
      </c>
      <c r="R175" s="25">
        <f t="shared" si="31"/>
        <v>0.52391448851949285</v>
      </c>
      <c r="S175" s="25">
        <f t="shared" si="31"/>
        <v>0.53004960142810154</v>
      </c>
      <c r="W175" s="24" t="s">
        <v>30</v>
      </c>
      <c r="X175" s="25">
        <f>X174/SQRT(COUNT(X164:X172))</f>
        <v>9.4392395063096921E-2</v>
      </c>
      <c r="Y175" s="25">
        <f t="shared" ref="Y175:AC175" si="32">Y174/SQRT(COUNT(Y164:Y172))</f>
        <v>0.10580948668114702</v>
      </c>
      <c r="Z175" s="25">
        <f t="shared" si="32"/>
        <v>7.7775233895345089E-2</v>
      </c>
      <c r="AA175" s="25">
        <f t="shared" si="32"/>
        <v>9.8455447034288546E-2</v>
      </c>
      <c r="AB175" s="25">
        <f t="shared" si="32"/>
        <v>0.10636207127923976</v>
      </c>
      <c r="AC175" s="25">
        <f t="shared" si="32"/>
        <v>0.10229316007107221</v>
      </c>
    </row>
    <row r="176" spans="1:29" ht="15" x14ac:dyDescent="0.25">
      <c r="A176" s="18" t="s">
        <v>32</v>
      </c>
      <c r="B176" s="12" t="s">
        <v>62</v>
      </c>
      <c r="C176" s="12">
        <v>38</v>
      </c>
      <c r="D176" s="8">
        <v>3.5653979630571064</v>
      </c>
      <c r="E176" s="8">
        <v>3.2601283187103243</v>
      </c>
      <c r="F176" s="8">
        <v>3.127097321347093</v>
      </c>
      <c r="G176" s="8">
        <v>3.220142222647925</v>
      </c>
      <c r="H176" s="8">
        <v>3.2554993220201958</v>
      </c>
      <c r="I176" s="8">
        <v>3.1908515885778064</v>
      </c>
      <c r="M176" s="24" t="s">
        <v>30</v>
      </c>
      <c r="N176" s="25">
        <f t="shared" ref="N176:S176" si="33">N175/SQRT(COUNT(N164:N173))</f>
        <v>0.16456309297233648</v>
      </c>
      <c r="O176" s="25">
        <f t="shared" si="33"/>
        <v>0.18227929287727918</v>
      </c>
      <c r="P176" s="25">
        <f t="shared" si="33"/>
        <v>0.18552459161512161</v>
      </c>
      <c r="Q176" s="25">
        <f t="shared" si="33"/>
        <v>0.16692809536678899</v>
      </c>
      <c r="R176" s="25">
        <f t="shared" si="33"/>
        <v>0.16567630828837349</v>
      </c>
      <c r="S176" s="25">
        <f t="shared" si="33"/>
        <v>0.17668320047603384</v>
      </c>
      <c r="W176" s="24" t="s">
        <v>49</v>
      </c>
      <c r="X176" s="24">
        <f>COUNT(X164:X172)</f>
        <v>9</v>
      </c>
      <c r="Y176" s="24">
        <f t="shared" ref="Y176:AC176" si="34">COUNT(Y164:Y172)</f>
        <v>9</v>
      </c>
      <c r="Z176" s="24">
        <f t="shared" si="34"/>
        <v>9</v>
      </c>
      <c r="AA176" s="24">
        <f t="shared" si="34"/>
        <v>9</v>
      </c>
      <c r="AB176" s="24">
        <f t="shared" si="34"/>
        <v>9</v>
      </c>
      <c r="AC176" s="24">
        <f t="shared" si="34"/>
        <v>9</v>
      </c>
    </row>
    <row r="177" spans="1:29" ht="15" x14ac:dyDescent="0.25">
      <c r="A177" s="18" t="s">
        <v>32</v>
      </c>
      <c r="B177" s="12" t="s">
        <v>62</v>
      </c>
      <c r="C177" s="12">
        <v>40</v>
      </c>
      <c r="D177" s="8">
        <v>3.0165422364545114</v>
      </c>
      <c r="E177" s="8">
        <v>3.0661124489563742</v>
      </c>
      <c r="F177" s="8">
        <v>3.0272270646368584</v>
      </c>
      <c r="G177" s="8">
        <v>2.9627792374124313</v>
      </c>
      <c r="H177" s="8">
        <v>2.9570829171453541</v>
      </c>
      <c r="I177" s="8">
        <v>3.0689976050715035</v>
      </c>
      <c r="M177" s="24" t="s">
        <v>49</v>
      </c>
      <c r="N177" s="24">
        <f>COUNT(N164:N173)</f>
        <v>10</v>
      </c>
      <c r="O177" s="24">
        <f t="shared" ref="O177:S177" si="35">COUNT(O164:O173)</f>
        <v>10</v>
      </c>
      <c r="P177" s="24">
        <f t="shared" si="35"/>
        <v>10</v>
      </c>
      <c r="Q177" s="24">
        <f t="shared" si="35"/>
        <v>10</v>
      </c>
      <c r="R177" s="24">
        <f t="shared" si="35"/>
        <v>10</v>
      </c>
      <c r="S177" s="24">
        <f t="shared" si="35"/>
        <v>9</v>
      </c>
    </row>
    <row r="178" spans="1:29" x14ac:dyDescent="0.2">
      <c r="A178" s="18" t="s">
        <v>32</v>
      </c>
      <c r="B178" s="12" t="s">
        <v>62</v>
      </c>
      <c r="C178" s="12">
        <v>49</v>
      </c>
      <c r="D178" s="8">
        <v>3.874978865819156</v>
      </c>
      <c r="E178" s="8">
        <v>3.6976627676335343</v>
      </c>
      <c r="F178" s="8">
        <v>3.694937069657656</v>
      </c>
      <c r="G178" s="8">
        <v>3.841858018711017</v>
      </c>
      <c r="H178" s="8">
        <v>3.8882629578638075</v>
      </c>
      <c r="I178" s="8">
        <v>3.8830488802296625</v>
      </c>
      <c r="N178" s="8"/>
      <c r="O178" s="8"/>
      <c r="P178" s="8"/>
      <c r="Q178" s="8"/>
      <c r="R178" s="8"/>
      <c r="S178" s="8"/>
    </row>
    <row r="179" spans="1:29" ht="15" x14ac:dyDescent="0.25">
      <c r="A179" s="18" t="s">
        <v>32</v>
      </c>
      <c r="B179" s="12" t="s">
        <v>62</v>
      </c>
      <c r="C179" s="12">
        <v>51</v>
      </c>
      <c r="D179" s="8">
        <v>3.6769445152283868</v>
      </c>
      <c r="E179" s="8">
        <v>3.2919983973894236</v>
      </c>
      <c r="F179" s="8">
        <v>3.378556329847767</v>
      </c>
      <c r="G179" s="8">
        <v>3.4739198229826069</v>
      </c>
      <c r="H179" s="8">
        <v>3.6484802868563002</v>
      </c>
      <c r="I179" s="8">
        <v>3.6491693412241379</v>
      </c>
      <c r="K179" s="20" t="s">
        <v>84</v>
      </c>
      <c r="L179" s="13" t="s">
        <v>97</v>
      </c>
    </row>
    <row r="180" spans="1:29" ht="15" x14ac:dyDescent="0.25">
      <c r="A180" s="18" t="s">
        <v>32</v>
      </c>
      <c r="B180" s="12" t="s">
        <v>62</v>
      </c>
      <c r="C180" s="12">
        <v>16</v>
      </c>
      <c r="D180" s="8">
        <v>3.3929877748693769</v>
      </c>
      <c r="E180" s="8">
        <v>3.036927958243377</v>
      </c>
      <c r="F180" s="8">
        <v>3.2335642202755133</v>
      </c>
      <c r="G180" s="8">
        <v>3.09279727639171</v>
      </c>
      <c r="H180" s="8">
        <v>3.4735428491356632</v>
      </c>
      <c r="I180" s="8">
        <v>3.1358732745121491</v>
      </c>
      <c r="L180" s="9" t="s">
        <v>54</v>
      </c>
      <c r="Q180" s="12" t="s">
        <v>76</v>
      </c>
    </row>
    <row r="181" spans="1:29" ht="15" x14ac:dyDescent="0.25">
      <c r="A181" s="18" t="s">
        <v>32</v>
      </c>
      <c r="B181" s="12" t="s">
        <v>62</v>
      </c>
      <c r="C181" s="12">
        <v>26</v>
      </c>
      <c r="D181" s="8">
        <v>3.8252792289939301</v>
      </c>
      <c r="E181" s="8">
        <v>3.9107694200181831</v>
      </c>
      <c r="F181" s="8">
        <v>3.6724715781236288</v>
      </c>
      <c r="G181" s="8">
        <v>3.6857987135020256</v>
      </c>
      <c r="H181" s="8">
        <v>3.3860837438521072</v>
      </c>
      <c r="I181" s="8">
        <v>3.5709199028795946</v>
      </c>
      <c r="M181" s="13" t="s">
        <v>19</v>
      </c>
      <c r="N181" s="13" t="s">
        <v>21</v>
      </c>
      <c r="O181" s="13" t="s">
        <v>23</v>
      </c>
      <c r="P181" s="13" t="s">
        <v>24</v>
      </c>
      <c r="Q181" s="13" t="s">
        <v>25</v>
      </c>
      <c r="R181" s="13" t="s">
        <v>26</v>
      </c>
      <c r="X181" s="8"/>
      <c r="Y181" s="8"/>
      <c r="Z181" s="8"/>
      <c r="AA181" s="8"/>
      <c r="AB181" s="8"/>
      <c r="AC181" s="8"/>
    </row>
    <row r="182" spans="1:29" x14ac:dyDescent="0.2">
      <c r="A182" s="18" t="s">
        <v>32</v>
      </c>
      <c r="B182" s="12" t="s">
        <v>62</v>
      </c>
      <c r="C182" s="12">
        <v>27</v>
      </c>
      <c r="D182" s="8">
        <v>3.2951255019337831</v>
      </c>
      <c r="E182" s="8">
        <v>3.2526911861629313</v>
      </c>
      <c r="F182" s="8">
        <v>3.3635785847556465</v>
      </c>
      <c r="G182" s="8">
        <v>3.1211483257002413</v>
      </c>
      <c r="H182" s="8">
        <v>2.9263093095905286</v>
      </c>
      <c r="I182" s="8">
        <v>3.0292328115010809</v>
      </c>
      <c r="L182" s="12" t="s">
        <v>10</v>
      </c>
      <c r="M182" s="21">
        <v>3.45872938190722</v>
      </c>
      <c r="N182" s="21">
        <v>3.504261494998977</v>
      </c>
      <c r="O182" s="21">
        <v>3.5709597162607714</v>
      </c>
      <c r="P182" s="21">
        <v>3.4764345555291611</v>
      </c>
      <c r="Q182" s="21">
        <v>3.5309770059699028</v>
      </c>
      <c r="R182" s="21">
        <v>3.4718719919868306</v>
      </c>
      <c r="X182" s="8"/>
      <c r="Y182" s="8"/>
      <c r="Z182" s="8"/>
      <c r="AA182" s="8"/>
      <c r="AB182" s="8"/>
      <c r="AC182" s="8"/>
    </row>
    <row r="183" spans="1:29" ht="15" x14ac:dyDescent="0.25">
      <c r="A183" s="18"/>
      <c r="C183" s="22" t="s">
        <v>10</v>
      </c>
      <c r="D183" s="23">
        <f>AVERAGE(D164:D182)</f>
        <v>3.4900352457860966</v>
      </c>
      <c r="E183" s="23">
        <f t="shared" ref="E183:I183" si="36">AVERAGE(E164:E182)</f>
        <v>3.4279475929274188</v>
      </c>
      <c r="F183" s="23">
        <f t="shared" si="36"/>
        <v>3.4811789280040983</v>
      </c>
      <c r="G183" s="23">
        <f t="shared" si="36"/>
        <v>3.416692396574009</v>
      </c>
      <c r="H183" s="23">
        <f t="shared" si="36"/>
        <v>3.458862580956823</v>
      </c>
      <c r="I183" s="23">
        <f t="shared" si="36"/>
        <v>3.4270979044732504</v>
      </c>
      <c r="L183" s="12" t="s">
        <v>30</v>
      </c>
      <c r="M183" s="21">
        <v>0.16456309297233648</v>
      </c>
      <c r="N183" s="21">
        <v>0.18227929287727918</v>
      </c>
      <c r="O183" s="21">
        <v>0.18552459161512161</v>
      </c>
      <c r="P183" s="21">
        <v>0.16692809536678899</v>
      </c>
      <c r="Q183" s="21">
        <v>0.16567630828837349</v>
      </c>
      <c r="R183" s="21">
        <v>0.17668320047603384</v>
      </c>
      <c r="S183" s="8"/>
      <c r="X183" s="8"/>
      <c r="Y183" s="8"/>
      <c r="Z183" s="8"/>
      <c r="AA183" s="8"/>
      <c r="AB183" s="8"/>
      <c r="AC183" s="8"/>
    </row>
    <row r="184" spans="1:29" ht="15" x14ac:dyDescent="0.25">
      <c r="A184" s="18"/>
      <c r="C184" s="24" t="s">
        <v>33</v>
      </c>
      <c r="D184" s="25">
        <f>STDEV(D164:D182)</f>
        <v>0.41496289536146352</v>
      </c>
      <c r="E184" s="25">
        <f t="shared" ref="E184:I184" si="37">STDEV(E164:E182)</f>
        <v>0.46662799886529888</v>
      </c>
      <c r="F184" s="25">
        <f t="shared" si="37"/>
        <v>0.45359298586328883</v>
      </c>
      <c r="G184" s="25">
        <f t="shared" si="37"/>
        <v>0.42694830690858154</v>
      </c>
      <c r="H184" s="25">
        <f t="shared" si="37"/>
        <v>0.43427421859577231</v>
      </c>
      <c r="I184" s="25">
        <f t="shared" si="37"/>
        <v>0.42267396023470355</v>
      </c>
      <c r="L184" s="12" t="s">
        <v>49</v>
      </c>
      <c r="M184" s="12">
        <v>10</v>
      </c>
      <c r="N184" s="12">
        <v>10</v>
      </c>
      <c r="O184" s="12">
        <v>10</v>
      </c>
      <c r="P184" s="12">
        <v>10</v>
      </c>
      <c r="Q184" s="12">
        <v>10</v>
      </c>
      <c r="R184" s="12">
        <v>9</v>
      </c>
      <c r="S184" s="8"/>
      <c r="X184" s="8"/>
      <c r="Y184" s="8"/>
      <c r="Z184" s="8"/>
      <c r="AA184" s="8"/>
      <c r="AB184" s="8"/>
      <c r="AC184" s="8"/>
    </row>
    <row r="185" spans="1:29" ht="15" x14ac:dyDescent="0.25">
      <c r="A185" s="18"/>
      <c r="C185" s="24" t="s">
        <v>30</v>
      </c>
      <c r="D185" s="25">
        <f>D184/SQRT(COUNT(D164:D182))</f>
        <v>9.5199017168403274E-2</v>
      </c>
      <c r="E185" s="25">
        <f t="shared" ref="E185:I185" si="38">E184/SQRT(COUNT(E164:E182))</f>
        <v>0.10705180480423419</v>
      </c>
      <c r="F185" s="25">
        <f t="shared" si="38"/>
        <v>0.10406136773036574</v>
      </c>
      <c r="G185" s="25">
        <f t="shared" si="38"/>
        <v>9.7948659154226056E-2</v>
      </c>
      <c r="H185" s="25">
        <f t="shared" si="38"/>
        <v>9.9629338560213859E-2</v>
      </c>
      <c r="I185" s="25">
        <f t="shared" si="38"/>
        <v>9.9625207837644017E-2</v>
      </c>
      <c r="S185" s="8"/>
      <c r="X185" s="8"/>
      <c r="Y185" s="8"/>
      <c r="Z185" s="8"/>
      <c r="AA185" s="8"/>
      <c r="AB185" s="8"/>
      <c r="AC185" s="8"/>
    </row>
    <row r="186" spans="1:29" ht="15" x14ac:dyDescent="0.25">
      <c r="A186" s="18"/>
      <c r="C186" s="24" t="s">
        <v>49</v>
      </c>
      <c r="D186" s="24">
        <f>COUNT(D164:D182)</f>
        <v>19</v>
      </c>
      <c r="E186" s="24">
        <f t="shared" ref="E186:I186" si="39">COUNT(E164:E182)</f>
        <v>19</v>
      </c>
      <c r="F186" s="24">
        <f t="shared" si="39"/>
        <v>19</v>
      </c>
      <c r="G186" s="24">
        <f t="shared" si="39"/>
        <v>19</v>
      </c>
      <c r="H186" s="24">
        <f t="shared" si="39"/>
        <v>19</v>
      </c>
      <c r="I186" s="24">
        <f t="shared" si="39"/>
        <v>18</v>
      </c>
      <c r="L186" s="13" t="s">
        <v>11</v>
      </c>
      <c r="M186" s="12" t="s">
        <v>77</v>
      </c>
      <c r="S186" s="8"/>
      <c r="X186" s="8"/>
      <c r="Y186" s="8"/>
      <c r="Z186" s="8"/>
      <c r="AA186" s="8"/>
      <c r="AB186" s="8"/>
      <c r="AC186" s="8"/>
    </row>
    <row r="187" spans="1:29" ht="15" x14ac:dyDescent="0.25">
      <c r="A187" s="18"/>
      <c r="C187" s="13"/>
      <c r="D187" s="13"/>
      <c r="E187" s="13"/>
      <c r="F187" s="13"/>
      <c r="G187" s="13"/>
      <c r="H187" s="13"/>
      <c r="I187" s="13"/>
      <c r="M187" s="13" t="s">
        <v>19</v>
      </c>
      <c r="N187" s="13" t="s">
        <v>21</v>
      </c>
      <c r="O187" s="13" t="s">
        <v>23</v>
      </c>
      <c r="P187" s="13" t="s">
        <v>24</v>
      </c>
      <c r="Q187" s="13" t="s">
        <v>25</v>
      </c>
      <c r="R187" s="13" t="s">
        <v>26</v>
      </c>
      <c r="S187" s="8"/>
      <c r="X187" s="8"/>
      <c r="Y187" s="8"/>
      <c r="Z187" s="8"/>
      <c r="AA187" s="8"/>
      <c r="AB187" s="8"/>
      <c r="AC187" s="8"/>
    </row>
    <row r="188" spans="1:29" ht="15" x14ac:dyDescent="0.25">
      <c r="A188" s="18"/>
      <c r="C188" s="13"/>
      <c r="D188" s="13"/>
      <c r="E188" s="13"/>
      <c r="F188" s="13"/>
      <c r="G188" s="13"/>
      <c r="H188" s="13"/>
      <c r="I188" s="13"/>
      <c r="L188" s="12" t="s">
        <v>10</v>
      </c>
      <c r="M188" s="21">
        <v>63.96</v>
      </c>
      <c r="N188" s="21">
        <v>37.85</v>
      </c>
      <c r="O188" s="21">
        <v>46.17</v>
      </c>
      <c r="P188" s="21">
        <v>47.13</v>
      </c>
      <c r="Q188" s="21">
        <v>54.56</v>
      </c>
      <c r="R188" s="21">
        <v>59.53</v>
      </c>
      <c r="S188" s="8"/>
      <c r="X188" s="8"/>
      <c r="Y188" s="8"/>
      <c r="Z188" s="8"/>
      <c r="AA188" s="8"/>
      <c r="AB188" s="8"/>
      <c r="AC188" s="8"/>
    </row>
    <row r="189" spans="1:29" ht="15" x14ac:dyDescent="0.25">
      <c r="A189" s="18"/>
      <c r="C189" s="13"/>
      <c r="D189" s="13"/>
      <c r="E189" s="13"/>
      <c r="F189" s="13"/>
      <c r="G189" s="13"/>
      <c r="H189" s="13"/>
      <c r="I189" s="13"/>
      <c r="L189" s="12" t="s">
        <v>30</v>
      </c>
      <c r="M189" s="21">
        <v>4.17</v>
      </c>
      <c r="N189" s="21">
        <v>6.51</v>
      </c>
      <c r="O189" s="21">
        <v>5.15</v>
      </c>
      <c r="P189" s="21">
        <v>6.46</v>
      </c>
      <c r="Q189" s="21">
        <v>5.97</v>
      </c>
      <c r="R189" s="21">
        <v>6.36</v>
      </c>
      <c r="S189" s="8"/>
      <c r="X189" s="8"/>
      <c r="Y189" s="8"/>
      <c r="Z189" s="8"/>
      <c r="AA189" s="8"/>
      <c r="AB189" s="8"/>
      <c r="AC189" s="8"/>
    </row>
    <row r="190" spans="1:29" ht="15" x14ac:dyDescent="0.25">
      <c r="A190" s="18"/>
      <c r="C190" s="13"/>
      <c r="D190" s="13"/>
      <c r="E190" s="13"/>
      <c r="F190" s="13"/>
      <c r="G190" s="13"/>
      <c r="H190" s="13"/>
      <c r="I190" s="13"/>
      <c r="L190" s="12" t="s">
        <v>49</v>
      </c>
      <c r="M190" s="12">
        <v>10</v>
      </c>
      <c r="N190" s="12">
        <v>10</v>
      </c>
      <c r="O190" s="12">
        <v>10</v>
      </c>
      <c r="P190" s="12">
        <v>10</v>
      </c>
      <c r="Q190" s="12">
        <v>10</v>
      </c>
      <c r="R190" s="12">
        <v>10</v>
      </c>
      <c r="S190" s="8"/>
      <c r="X190" s="8"/>
      <c r="Y190" s="8"/>
      <c r="Z190" s="8"/>
      <c r="AA190" s="8"/>
      <c r="AB190" s="8"/>
      <c r="AC190" s="8"/>
    </row>
    <row r="191" spans="1:29" ht="15" x14ac:dyDescent="0.25">
      <c r="A191" s="18"/>
      <c r="C191" s="13"/>
      <c r="D191" s="13"/>
      <c r="E191" s="13"/>
      <c r="F191" s="13"/>
      <c r="G191" s="13"/>
      <c r="H191" s="13"/>
      <c r="I191" s="13"/>
      <c r="S191" s="8"/>
      <c r="X191" s="8"/>
      <c r="Y191" s="8"/>
      <c r="Z191" s="8"/>
      <c r="AA191" s="8"/>
      <c r="AB191" s="8"/>
      <c r="AC191" s="8"/>
    </row>
    <row r="192" spans="1:29" ht="15" x14ac:dyDescent="0.25">
      <c r="A192" s="18"/>
      <c r="C192" s="13"/>
      <c r="D192" s="13"/>
      <c r="E192" s="13"/>
      <c r="F192" s="13"/>
      <c r="G192" s="13"/>
      <c r="H192" s="13"/>
      <c r="I192" s="13"/>
      <c r="L192" s="12" t="s">
        <v>85</v>
      </c>
      <c r="S192" s="8"/>
      <c r="X192" s="8"/>
      <c r="Y192" s="8"/>
      <c r="Z192" s="8"/>
      <c r="AA192" s="8"/>
      <c r="AB192" s="8"/>
      <c r="AC192" s="8"/>
    </row>
    <row r="193" spans="1:29" ht="15" x14ac:dyDescent="0.25">
      <c r="A193" s="18"/>
      <c r="C193" s="13"/>
      <c r="D193" s="13"/>
      <c r="E193" s="13"/>
      <c r="F193" s="13"/>
      <c r="G193" s="13"/>
      <c r="H193" s="13"/>
      <c r="I193" s="13"/>
      <c r="L193" s="12" t="s">
        <v>86</v>
      </c>
      <c r="S193" s="8"/>
      <c r="X193" s="8"/>
      <c r="Y193" s="8"/>
      <c r="Z193" s="8"/>
      <c r="AA193" s="8"/>
      <c r="AB193" s="8"/>
      <c r="AC193" s="8"/>
    </row>
    <row r="194" spans="1:29" ht="15" customHeight="1" x14ac:dyDescent="0.25">
      <c r="A194" s="18"/>
      <c r="C194" s="13"/>
      <c r="D194" s="13"/>
      <c r="E194" s="13"/>
      <c r="F194" s="13"/>
      <c r="G194" s="13"/>
      <c r="H194" s="13"/>
      <c r="I194" s="13"/>
      <c r="L194" s="12" t="s">
        <v>81</v>
      </c>
      <c r="S194" s="8"/>
      <c r="X194" s="8"/>
      <c r="Y194" s="8"/>
      <c r="Z194" s="8"/>
      <c r="AA194" s="8"/>
      <c r="AB194" s="8"/>
      <c r="AC194" s="8"/>
    </row>
    <row r="195" spans="1:29" ht="15" x14ac:dyDescent="0.25">
      <c r="A195" s="20" t="s">
        <v>102</v>
      </c>
      <c r="D195" s="27"/>
    </row>
    <row r="196" spans="1:29" ht="15" x14ac:dyDescent="0.25">
      <c r="A196" s="30" t="s">
        <v>17</v>
      </c>
      <c r="B196" s="30" t="s">
        <v>71</v>
      </c>
      <c r="C196" s="30" t="s">
        <v>56</v>
      </c>
      <c r="D196" s="30" t="s">
        <v>72</v>
      </c>
    </row>
    <row r="197" spans="1:29" x14ac:dyDescent="0.2">
      <c r="A197" s="18">
        <v>1</v>
      </c>
      <c r="B197" s="12" t="s">
        <v>61</v>
      </c>
      <c r="C197" s="12">
        <v>26.33</v>
      </c>
      <c r="D197" s="12">
        <v>89</v>
      </c>
    </row>
    <row r="198" spans="1:29" x14ac:dyDescent="0.2">
      <c r="A198" s="18">
        <v>6</v>
      </c>
      <c r="B198" s="12" t="s">
        <v>61</v>
      </c>
      <c r="C198" s="12">
        <v>33.299999999999997</v>
      </c>
      <c r="D198" s="12">
        <v>94</v>
      </c>
    </row>
    <row r="199" spans="1:29" x14ac:dyDescent="0.2">
      <c r="A199" s="18">
        <v>8</v>
      </c>
      <c r="B199" s="12" t="s">
        <v>61</v>
      </c>
      <c r="C199" s="12">
        <v>24.75</v>
      </c>
      <c r="D199" s="12">
        <v>80</v>
      </c>
    </row>
    <row r="200" spans="1:29" x14ac:dyDescent="0.2">
      <c r="A200" s="18">
        <v>9</v>
      </c>
      <c r="B200" s="12" t="s">
        <v>61</v>
      </c>
      <c r="C200" s="12">
        <v>24.5</v>
      </c>
      <c r="D200" s="12">
        <v>90</v>
      </c>
    </row>
    <row r="201" spans="1:29" x14ac:dyDescent="0.2">
      <c r="A201" s="18">
        <v>13</v>
      </c>
      <c r="B201" s="12" t="s">
        <v>61</v>
      </c>
      <c r="C201" s="12">
        <v>27.18</v>
      </c>
      <c r="D201" s="12">
        <v>96</v>
      </c>
    </row>
    <row r="202" spans="1:29" x14ac:dyDescent="0.2">
      <c r="A202" s="18">
        <v>14</v>
      </c>
      <c r="B202" s="12" t="s">
        <v>61</v>
      </c>
      <c r="C202" s="12">
        <v>31.36</v>
      </c>
      <c r="D202" s="12">
        <v>120</v>
      </c>
    </row>
    <row r="203" spans="1:29" x14ac:dyDescent="0.2">
      <c r="A203" s="18">
        <v>15</v>
      </c>
      <c r="B203" s="12" t="s">
        <v>61</v>
      </c>
      <c r="C203" s="12">
        <v>27.06</v>
      </c>
      <c r="D203" s="12">
        <v>89</v>
      </c>
    </row>
    <row r="204" spans="1:29" x14ac:dyDescent="0.2">
      <c r="A204" s="18">
        <v>20</v>
      </c>
      <c r="B204" s="12" t="s">
        <v>61</v>
      </c>
      <c r="C204" s="12">
        <v>27.07</v>
      </c>
      <c r="D204" s="12">
        <v>93</v>
      </c>
    </row>
    <row r="205" spans="1:29" x14ac:dyDescent="0.2">
      <c r="A205" s="18">
        <v>25</v>
      </c>
      <c r="B205" s="12" t="s">
        <v>61</v>
      </c>
      <c r="C205" s="12">
        <v>28</v>
      </c>
      <c r="D205" s="12">
        <v>95</v>
      </c>
    </row>
    <row r="206" spans="1:29" x14ac:dyDescent="0.2">
      <c r="A206" s="18">
        <v>31</v>
      </c>
      <c r="B206" s="12" t="s">
        <v>61</v>
      </c>
      <c r="C206" s="12">
        <v>27.88</v>
      </c>
      <c r="D206" s="12">
        <v>92</v>
      </c>
    </row>
    <row r="207" spans="1:29" x14ac:dyDescent="0.2">
      <c r="A207" s="18">
        <v>32</v>
      </c>
      <c r="B207" s="12" t="s">
        <v>61</v>
      </c>
      <c r="C207" s="12">
        <v>26.51</v>
      </c>
      <c r="D207" s="12">
        <v>85</v>
      </c>
    </row>
    <row r="208" spans="1:29" x14ac:dyDescent="0.2">
      <c r="A208" s="18">
        <v>33</v>
      </c>
      <c r="B208" s="12" t="s">
        <v>61</v>
      </c>
      <c r="C208" s="12">
        <v>26.45</v>
      </c>
      <c r="D208" s="12">
        <v>85</v>
      </c>
    </row>
    <row r="209" spans="1:4" x14ac:dyDescent="0.2">
      <c r="A209" s="18">
        <v>35</v>
      </c>
      <c r="B209" s="12" t="s">
        <v>61</v>
      </c>
      <c r="C209" s="12">
        <v>31.67</v>
      </c>
      <c r="D209" s="12">
        <v>90</v>
      </c>
    </row>
    <row r="210" spans="1:4" x14ac:dyDescent="0.2">
      <c r="A210" s="18">
        <v>43</v>
      </c>
      <c r="B210" s="12" t="s">
        <v>61</v>
      </c>
      <c r="C210" s="12">
        <v>25.27</v>
      </c>
      <c r="D210" s="12">
        <v>82</v>
      </c>
    </row>
    <row r="211" spans="1:4" x14ac:dyDescent="0.2">
      <c r="A211" s="18">
        <v>48</v>
      </c>
      <c r="B211" s="12" t="s">
        <v>61</v>
      </c>
      <c r="C211" s="12">
        <v>30.74</v>
      </c>
      <c r="D211" s="12">
        <v>104</v>
      </c>
    </row>
    <row r="212" spans="1:4" ht="15" x14ac:dyDescent="0.25">
      <c r="B212" s="28" t="s">
        <v>87</v>
      </c>
      <c r="C212" s="28">
        <f>AVERAGE(C197:C211)</f>
        <v>27.871333333333332</v>
      </c>
      <c r="D212" s="28">
        <f>AVERAGE(D197:D211)</f>
        <v>92.266666666666666</v>
      </c>
    </row>
    <row r="213" spans="1:4" ht="15" x14ac:dyDescent="0.25">
      <c r="B213" s="13" t="s">
        <v>30</v>
      </c>
      <c r="C213" s="10">
        <f>STDEV(C197:C211)/SQRT(COUNT(C197:C211))</f>
        <v>0.69082412251887104</v>
      </c>
      <c r="D213" s="10">
        <f t="shared" ref="D213" si="40">STDEV(D197:D211)/SQRT(COUNT(D197:D211))</f>
        <v>2.5118133587522684</v>
      </c>
    </row>
    <row r="214" spans="1:4" ht="15" x14ac:dyDescent="0.25">
      <c r="B214" s="13" t="s">
        <v>49</v>
      </c>
      <c r="C214" s="13">
        <f>COUNT(C197:C211)</f>
        <v>15</v>
      </c>
      <c r="D214" s="13">
        <f t="shared" ref="D214" si="41">COUNT(D197:D211)</f>
        <v>15</v>
      </c>
    </row>
    <row r="215" spans="1:4" x14ac:dyDescent="0.2">
      <c r="A215" s="18">
        <v>24</v>
      </c>
      <c r="B215" s="12" t="s">
        <v>62</v>
      </c>
      <c r="C215" s="12">
        <v>29.37</v>
      </c>
      <c r="D215" s="12">
        <v>100</v>
      </c>
    </row>
    <row r="216" spans="1:4" x14ac:dyDescent="0.2">
      <c r="A216" s="18">
        <v>29</v>
      </c>
      <c r="B216" s="12" t="s">
        <v>62</v>
      </c>
      <c r="C216" s="12">
        <v>24.38</v>
      </c>
      <c r="D216" s="12">
        <v>93</v>
      </c>
    </row>
    <row r="217" spans="1:4" x14ac:dyDescent="0.2">
      <c r="A217" s="18">
        <v>34</v>
      </c>
      <c r="B217" s="12" t="s">
        <v>62</v>
      </c>
      <c r="C217" s="12">
        <v>31.32</v>
      </c>
      <c r="D217" s="12">
        <v>107</v>
      </c>
    </row>
    <row r="218" spans="1:4" x14ac:dyDescent="0.2">
      <c r="A218" s="18">
        <v>36</v>
      </c>
      <c r="B218" s="12" t="s">
        <v>62</v>
      </c>
      <c r="C218" s="12">
        <v>35.299999999999997</v>
      </c>
      <c r="D218" s="12">
        <v>119</v>
      </c>
    </row>
    <row r="219" spans="1:4" x14ac:dyDescent="0.2">
      <c r="A219" s="18">
        <v>39</v>
      </c>
      <c r="B219" s="12" t="s">
        <v>62</v>
      </c>
      <c r="C219" s="12">
        <v>24.89</v>
      </c>
      <c r="D219" s="12">
        <v>93</v>
      </c>
    </row>
    <row r="220" spans="1:4" x14ac:dyDescent="0.2">
      <c r="A220" s="18">
        <v>41</v>
      </c>
      <c r="B220" s="12" t="s">
        <v>62</v>
      </c>
      <c r="C220" s="12">
        <v>31.84</v>
      </c>
      <c r="D220" s="12">
        <v>105</v>
      </c>
    </row>
    <row r="221" spans="1:4" x14ac:dyDescent="0.2">
      <c r="A221" s="18">
        <v>42</v>
      </c>
      <c r="B221" s="12" t="s">
        <v>62</v>
      </c>
      <c r="C221" s="12">
        <v>24.82</v>
      </c>
      <c r="D221" s="12">
        <v>86</v>
      </c>
    </row>
    <row r="222" spans="1:4" x14ac:dyDescent="0.2">
      <c r="A222" s="18">
        <v>44</v>
      </c>
      <c r="B222" s="12" t="s">
        <v>62</v>
      </c>
      <c r="C222" s="12">
        <v>28.34</v>
      </c>
      <c r="D222" s="12">
        <v>85</v>
      </c>
    </row>
    <row r="223" spans="1:4" x14ac:dyDescent="0.2">
      <c r="A223" s="18">
        <v>45</v>
      </c>
      <c r="B223" s="12" t="s">
        <v>62</v>
      </c>
      <c r="C223" s="12">
        <v>23.62</v>
      </c>
      <c r="D223" s="12">
        <v>85</v>
      </c>
    </row>
    <row r="224" spans="1:4" x14ac:dyDescent="0.2">
      <c r="A224" s="18">
        <v>47</v>
      </c>
      <c r="B224" s="12" t="s">
        <v>62</v>
      </c>
      <c r="C224" s="12">
        <v>33.49</v>
      </c>
      <c r="D224" s="12">
        <v>109</v>
      </c>
    </row>
    <row r="225" spans="1:4" ht="15" x14ac:dyDescent="0.25">
      <c r="A225" s="18"/>
      <c r="B225" s="28" t="s">
        <v>87</v>
      </c>
      <c r="C225" s="28">
        <f>AVERAGE(C215:C224)</f>
        <v>28.737000000000002</v>
      </c>
      <c r="D225" s="28">
        <f t="shared" ref="D225" si="42">AVERAGE(D215:D224)</f>
        <v>98.2</v>
      </c>
    </row>
    <row r="226" spans="1:4" ht="15" x14ac:dyDescent="0.25">
      <c r="A226" s="18"/>
      <c r="B226" s="13" t="s">
        <v>30</v>
      </c>
      <c r="C226" s="10">
        <f>STDEV(C215:C224)/SQRT(COUNT(C215:C224))</f>
        <v>1.3242700714817226</v>
      </c>
      <c r="D226" s="10">
        <f t="shared" ref="D226" si="43">STDEV(D215:D224)/SQRT(COUNT(D215:D224))</f>
        <v>3.6932370625238859</v>
      </c>
    </row>
    <row r="227" spans="1:4" ht="15" x14ac:dyDescent="0.25">
      <c r="A227" s="18"/>
      <c r="B227" s="13" t="s">
        <v>49</v>
      </c>
      <c r="C227" s="13">
        <f>COUNT(C215:C224)</f>
        <v>10</v>
      </c>
      <c r="D227" s="13">
        <f t="shared" ref="D227" si="44">COUNT(D215:D224)</f>
        <v>10</v>
      </c>
    </row>
    <row r="228" spans="1:4" ht="15" x14ac:dyDescent="0.25">
      <c r="A228" s="18"/>
      <c r="C228" s="13"/>
      <c r="D228" s="13"/>
    </row>
    <row r="229" spans="1:4" ht="15" x14ac:dyDescent="0.25">
      <c r="A229" s="19" t="s">
        <v>95</v>
      </c>
      <c r="B229" s="28" t="s">
        <v>87</v>
      </c>
      <c r="C229" s="28">
        <f>AVERAGE(C197:C211,C215:C224)</f>
        <v>28.217600000000001</v>
      </c>
      <c r="D229" s="28">
        <f t="shared" ref="D229" si="45">AVERAGE(D197:D211,D215:D224)</f>
        <v>94.64</v>
      </c>
    </row>
    <row r="230" spans="1:4" ht="15" x14ac:dyDescent="0.25">
      <c r="A230" s="18"/>
      <c r="B230" s="13" t="s">
        <v>30</v>
      </c>
      <c r="C230" s="10">
        <f>STDEV(C197:C211,C215:C224)/SQRT(COUNT(,C197:C211:C215:C224))</f>
        <v>0.61418628534300013</v>
      </c>
      <c r="D230" s="10">
        <f>STDEV(D197:D211,D215:D224)/SQRT(COUNT(,D197:D211:D215:D224))</f>
        <v>1.9927166231629372</v>
      </c>
    </row>
    <row r="231" spans="1:4" ht="15" x14ac:dyDescent="0.25">
      <c r="A231" s="18"/>
      <c r="B231" s="13" t="s">
        <v>49</v>
      </c>
      <c r="C231" s="13">
        <f>COUNT(C197:C211,C215:C224)</f>
        <v>25</v>
      </c>
      <c r="D231" s="13">
        <f t="shared" ref="D231" si="46">COUNT(D197:D211,D215:D224)</f>
        <v>25</v>
      </c>
    </row>
    <row r="232" spans="1:4" x14ac:dyDescent="0.2">
      <c r="A232" s="18">
        <v>2</v>
      </c>
      <c r="B232" s="12" t="s">
        <v>61</v>
      </c>
      <c r="C232" s="12">
        <v>24.4</v>
      </c>
      <c r="D232" s="12">
        <v>80</v>
      </c>
    </row>
    <row r="233" spans="1:4" x14ac:dyDescent="0.2">
      <c r="A233" s="18">
        <v>4</v>
      </c>
      <c r="B233" s="21" t="s">
        <v>61</v>
      </c>
      <c r="C233" s="31">
        <v>34.4</v>
      </c>
      <c r="D233" s="31">
        <v>115</v>
      </c>
    </row>
    <row r="234" spans="1:4" x14ac:dyDescent="0.2">
      <c r="A234" s="18">
        <v>5</v>
      </c>
      <c r="B234" s="21" t="s">
        <v>61</v>
      </c>
      <c r="C234" s="31">
        <v>30.94</v>
      </c>
      <c r="D234" s="31">
        <v>117</v>
      </c>
    </row>
    <row r="235" spans="1:4" x14ac:dyDescent="0.2">
      <c r="A235" s="18">
        <v>7</v>
      </c>
      <c r="B235" s="12" t="s">
        <v>61</v>
      </c>
      <c r="C235" s="31">
        <v>28.82</v>
      </c>
      <c r="D235" s="31">
        <v>85</v>
      </c>
    </row>
    <row r="236" spans="1:4" x14ac:dyDescent="0.2">
      <c r="A236" s="18">
        <v>10</v>
      </c>
      <c r="B236" s="12" t="s">
        <v>61</v>
      </c>
      <c r="C236" s="12">
        <v>35.4</v>
      </c>
      <c r="D236" s="12">
        <v>154</v>
      </c>
    </row>
    <row r="237" spans="1:4" x14ac:dyDescent="0.2">
      <c r="A237" s="18">
        <v>11</v>
      </c>
      <c r="B237" s="12" t="s">
        <v>61</v>
      </c>
      <c r="C237" s="12">
        <v>34.880000000000003</v>
      </c>
      <c r="D237" s="12">
        <v>120</v>
      </c>
    </row>
    <row r="238" spans="1:4" x14ac:dyDescent="0.2">
      <c r="A238" s="18">
        <v>18</v>
      </c>
      <c r="B238" s="12" t="s">
        <v>61</v>
      </c>
      <c r="C238" s="12">
        <v>29.06</v>
      </c>
      <c r="D238" s="12">
        <v>84</v>
      </c>
    </row>
    <row r="239" spans="1:4" x14ac:dyDescent="0.2">
      <c r="A239" s="18">
        <v>23</v>
      </c>
      <c r="B239" s="12" t="s">
        <v>61</v>
      </c>
      <c r="C239" s="12">
        <v>23.5</v>
      </c>
      <c r="D239" s="12">
        <v>98</v>
      </c>
    </row>
    <row r="240" spans="1:4" x14ac:dyDescent="0.2">
      <c r="A240" s="18">
        <v>30</v>
      </c>
      <c r="B240" s="12" t="s">
        <v>61</v>
      </c>
      <c r="C240" s="12">
        <v>26.4</v>
      </c>
      <c r="D240" s="12">
        <v>95</v>
      </c>
    </row>
    <row r="241" spans="1:4" x14ac:dyDescent="0.2">
      <c r="A241" s="18">
        <v>37</v>
      </c>
      <c r="B241" s="12" t="s">
        <v>61</v>
      </c>
      <c r="C241" s="12">
        <v>27.98</v>
      </c>
      <c r="D241" s="12">
        <v>99</v>
      </c>
    </row>
    <row r="242" spans="1:4" x14ac:dyDescent="0.2">
      <c r="A242" s="18">
        <v>46</v>
      </c>
      <c r="B242" s="12" t="s">
        <v>61</v>
      </c>
      <c r="C242" s="12">
        <v>33.5</v>
      </c>
      <c r="D242" s="12">
        <v>106</v>
      </c>
    </row>
    <row r="243" spans="1:4" x14ac:dyDescent="0.2">
      <c r="A243" s="18">
        <v>50</v>
      </c>
      <c r="B243" s="12" t="s">
        <v>61</v>
      </c>
      <c r="C243" s="12">
        <v>33.44</v>
      </c>
      <c r="D243" s="12">
        <v>96</v>
      </c>
    </row>
    <row r="244" spans="1:4" x14ac:dyDescent="0.2">
      <c r="A244" s="18">
        <v>28</v>
      </c>
      <c r="B244" s="12" t="s">
        <v>61</v>
      </c>
      <c r="C244" s="12">
        <v>27.41</v>
      </c>
      <c r="D244" s="12">
        <v>103</v>
      </c>
    </row>
    <row r="245" spans="1:4" ht="15" x14ac:dyDescent="0.25">
      <c r="A245" s="18"/>
      <c r="B245" s="28" t="s">
        <v>87</v>
      </c>
      <c r="C245" s="28">
        <f>AVERAGE(C232:C244)</f>
        <v>30.010000000000005</v>
      </c>
      <c r="D245" s="28">
        <f t="shared" ref="D245" si="47">AVERAGE(D232:D244)</f>
        <v>104</v>
      </c>
    </row>
    <row r="246" spans="1:4" ht="15" x14ac:dyDescent="0.25">
      <c r="A246" s="18"/>
      <c r="B246" s="13" t="s">
        <v>30</v>
      </c>
      <c r="C246" s="10">
        <f>STDEV(C232:C244)/SQRT(COUNT(C232:C244))</f>
        <v>1.1235668934703207</v>
      </c>
      <c r="D246" s="10">
        <f t="shared" ref="D246" si="48">STDEV(D232:D244)/SQRT(COUNT(D232:D244))</f>
        <v>5.4266672966672607</v>
      </c>
    </row>
    <row r="247" spans="1:4" ht="15" x14ac:dyDescent="0.25">
      <c r="A247" s="18"/>
      <c r="B247" s="13" t="s">
        <v>49</v>
      </c>
      <c r="C247" s="13">
        <f>COUNT(C232:C244)</f>
        <v>13</v>
      </c>
      <c r="D247" s="13">
        <f t="shared" ref="D247" si="49">COUNT(D232:D244)</f>
        <v>13</v>
      </c>
    </row>
    <row r="248" spans="1:4" x14ac:dyDescent="0.2">
      <c r="A248" s="18">
        <v>3</v>
      </c>
      <c r="B248" s="12" t="s">
        <v>62</v>
      </c>
      <c r="C248" s="12">
        <v>25.57</v>
      </c>
      <c r="D248" s="12">
        <v>90</v>
      </c>
    </row>
    <row r="249" spans="1:4" x14ac:dyDescent="0.2">
      <c r="A249" s="18">
        <v>17</v>
      </c>
      <c r="B249" s="12" t="s">
        <v>62</v>
      </c>
      <c r="C249" s="12">
        <v>25.23</v>
      </c>
      <c r="D249" s="12">
        <v>124</v>
      </c>
    </row>
    <row r="250" spans="1:4" x14ac:dyDescent="0.2">
      <c r="A250" s="18">
        <v>38</v>
      </c>
      <c r="B250" s="12" t="s">
        <v>62</v>
      </c>
      <c r="C250" s="12">
        <v>27.02</v>
      </c>
      <c r="D250" s="12">
        <v>101</v>
      </c>
    </row>
    <row r="251" spans="1:4" x14ac:dyDescent="0.2">
      <c r="A251" s="18">
        <v>40</v>
      </c>
      <c r="B251" s="12" t="s">
        <v>62</v>
      </c>
      <c r="C251" s="12">
        <v>28.3</v>
      </c>
      <c r="D251" s="12">
        <v>99</v>
      </c>
    </row>
    <row r="252" spans="1:4" x14ac:dyDescent="0.2">
      <c r="A252" s="18">
        <v>49</v>
      </c>
      <c r="B252" s="12" t="s">
        <v>62</v>
      </c>
      <c r="C252" s="12">
        <v>33.47</v>
      </c>
      <c r="D252" s="12">
        <v>113</v>
      </c>
    </row>
    <row r="253" spans="1:4" x14ac:dyDescent="0.2">
      <c r="A253" s="18">
        <v>51</v>
      </c>
      <c r="B253" s="12" t="s">
        <v>62</v>
      </c>
      <c r="C253" s="12">
        <v>27.07</v>
      </c>
      <c r="D253" s="12">
        <v>103</v>
      </c>
    </row>
    <row r="254" spans="1:4" x14ac:dyDescent="0.2">
      <c r="A254" s="18">
        <v>16</v>
      </c>
      <c r="B254" s="12" t="s">
        <v>62</v>
      </c>
      <c r="C254" s="12">
        <v>30.25</v>
      </c>
      <c r="D254" s="12">
        <v>84</v>
      </c>
    </row>
    <row r="255" spans="1:4" x14ac:dyDescent="0.2">
      <c r="A255" s="18">
        <v>26</v>
      </c>
      <c r="B255" s="12" t="s">
        <v>62</v>
      </c>
      <c r="C255" s="12">
        <v>30.35</v>
      </c>
      <c r="D255" s="12">
        <v>110</v>
      </c>
    </row>
    <row r="256" spans="1:4" x14ac:dyDescent="0.2">
      <c r="A256" s="18">
        <v>27</v>
      </c>
      <c r="B256" s="12" t="s">
        <v>62</v>
      </c>
      <c r="C256" s="12">
        <v>25.44</v>
      </c>
      <c r="D256" s="12">
        <v>77</v>
      </c>
    </row>
    <row r="257" spans="1:29" ht="15" x14ac:dyDescent="0.25">
      <c r="B257" s="28" t="s">
        <v>87</v>
      </c>
      <c r="C257" s="28">
        <f>AVERAGE(C248:C256)</f>
        <v>28.077777777777772</v>
      </c>
      <c r="D257" s="28">
        <f t="shared" ref="D257" si="50">AVERAGE(D248:D256)</f>
        <v>100.11111111111111</v>
      </c>
    </row>
    <row r="258" spans="1:29" ht="15" x14ac:dyDescent="0.25">
      <c r="B258" s="13" t="s">
        <v>30</v>
      </c>
      <c r="C258" s="10">
        <f>STDEV(C248:C256)/SQRT(COUNT(C248:C256))</f>
        <v>0.9316812428462885</v>
      </c>
      <c r="D258" s="10">
        <f t="shared" ref="D258" si="51">STDEV(D248:D256)/SQRT(COUNT(D248:D256))</f>
        <v>4.9172159140797378</v>
      </c>
    </row>
    <row r="259" spans="1:29" ht="15" x14ac:dyDescent="0.25">
      <c r="B259" s="13" t="s">
        <v>49</v>
      </c>
      <c r="C259" s="13">
        <f>COUNT(C248:C256)</f>
        <v>9</v>
      </c>
      <c r="D259" s="13">
        <f t="shared" ref="D259" si="52">COUNT(D248:D256)</f>
        <v>9</v>
      </c>
    </row>
    <row r="260" spans="1:29" ht="15" x14ac:dyDescent="0.25">
      <c r="A260" s="19" t="s">
        <v>96</v>
      </c>
      <c r="B260" s="28" t="s">
        <v>87</v>
      </c>
      <c r="C260" s="28">
        <f>AVERAGE(C232:C244,C248:C256)</f>
        <v>29.219545454545461</v>
      </c>
      <c r="D260" s="28">
        <f t="shared" ref="D260" si="53">AVERAGE(D232:D244,D248:D256)</f>
        <v>102.40909090909091</v>
      </c>
    </row>
    <row r="261" spans="1:29" ht="15" x14ac:dyDescent="0.25">
      <c r="B261" s="13" t="s">
        <v>30</v>
      </c>
      <c r="C261" s="10">
        <f>STDEV(C232:C244,C248:C256)/SQRT(COUNT(,C232:C244:C248:C256))</f>
        <v>0.71520418388178619</v>
      </c>
      <c r="D261" s="10">
        <f>STDEV(D232:D244,D248:D256)/SQRT(COUNT(,D232:D244:D248:D256))</f>
        <v>3.4277787267656286</v>
      </c>
    </row>
    <row r="262" spans="1:29" ht="15" x14ac:dyDescent="0.25">
      <c r="B262" s="13" t="s">
        <v>49</v>
      </c>
      <c r="C262" s="13">
        <f>COUNT(C232:C244,C248:C256)</f>
        <v>22</v>
      </c>
      <c r="D262" s="13">
        <f t="shared" ref="D262" si="54">COUNT(D232:D244,D248:D256)</f>
        <v>22</v>
      </c>
    </row>
    <row r="263" spans="1:29" ht="15" customHeight="1" x14ac:dyDescent="0.25">
      <c r="A263" s="18"/>
      <c r="C263" s="13"/>
      <c r="D263" s="13"/>
      <c r="E263" s="13"/>
      <c r="F263" s="13"/>
      <c r="G263" s="13"/>
      <c r="H263" s="13"/>
      <c r="I263" s="13"/>
      <c r="S263" s="8"/>
      <c r="X263" s="8"/>
      <c r="Y263" s="8"/>
      <c r="Z263" s="8"/>
      <c r="AA263" s="8"/>
      <c r="AB263" s="8"/>
      <c r="AC263" s="8"/>
    </row>
    <row r="264" spans="1:29" ht="15" customHeight="1" x14ac:dyDescent="0.25">
      <c r="A264" s="20" t="s">
        <v>92</v>
      </c>
    </row>
    <row r="265" spans="1:29" ht="15" customHeight="1" x14ac:dyDescent="0.2"/>
    <row r="266" spans="1:29" ht="15" customHeight="1" x14ac:dyDescent="0.25">
      <c r="A266" s="9" t="s">
        <v>54</v>
      </c>
      <c r="N266" s="27"/>
      <c r="O266" s="13" t="s">
        <v>55</v>
      </c>
    </row>
    <row r="267" spans="1:29" ht="15" customHeight="1" x14ac:dyDescent="0.25">
      <c r="A267" s="13" t="s">
        <v>50</v>
      </c>
      <c r="B267" s="13" t="s">
        <v>14</v>
      </c>
      <c r="C267" s="13" t="s">
        <v>19</v>
      </c>
      <c r="D267" s="13" t="s">
        <v>20</v>
      </c>
      <c r="E267" s="13" t="s">
        <v>21</v>
      </c>
      <c r="F267" s="13" t="s">
        <v>22</v>
      </c>
      <c r="G267" s="13" t="s">
        <v>23</v>
      </c>
      <c r="H267" s="13" t="s">
        <v>24</v>
      </c>
      <c r="I267" s="13" t="s">
        <v>25</v>
      </c>
      <c r="J267" s="13" t="s">
        <v>26</v>
      </c>
      <c r="K267" s="13" t="s">
        <v>51</v>
      </c>
      <c r="L267" s="13" t="s">
        <v>52</v>
      </c>
      <c r="M267" s="13" t="s">
        <v>53</v>
      </c>
      <c r="O267" s="13" t="s">
        <v>50</v>
      </c>
      <c r="P267" s="13" t="s">
        <v>14</v>
      </c>
      <c r="Q267" s="13" t="s">
        <v>19</v>
      </c>
      <c r="R267" s="13" t="s">
        <v>20</v>
      </c>
      <c r="S267" s="13" t="s">
        <v>21</v>
      </c>
      <c r="T267" s="13" t="s">
        <v>22</v>
      </c>
      <c r="U267" s="13" t="s">
        <v>23</v>
      </c>
      <c r="V267" s="13" t="s">
        <v>24</v>
      </c>
      <c r="W267" s="13" t="s">
        <v>25</v>
      </c>
      <c r="X267" s="13" t="s">
        <v>26</v>
      </c>
      <c r="Y267" s="13" t="s">
        <v>51</v>
      </c>
      <c r="Z267" s="13" t="s">
        <v>52</v>
      </c>
      <c r="AA267" s="13" t="s">
        <v>53</v>
      </c>
    </row>
    <row r="268" spans="1:29" ht="15" customHeight="1" x14ac:dyDescent="0.2">
      <c r="A268" s="12" t="s">
        <v>12</v>
      </c>
      <c r="B268" s="12">
        <v>2707</v>
      </c>
      <c r="C268" s="15">
        <v>4.3921910852599799</v>
      </c>
      <c r="D268" s="15">
        <v>4.2649186455710781</v>
      </c>
      <c r="E268" s="15">
        <v>4.1481076991859309</v>
      </c>
      <c r="F268" s="15">
        <v>4.0489635547223033</v>
      </c>
      <c r="G268" s="15">
        <v>3.6462279115001857</v>
      </c>
      <c r="H268" s="15">
        <v>3.5412073241292741</v>
      </c>
      <c r="I268" s="15">
        <v>3.2356964993586161</v>
      </c>
      <c r="J268" s="15">
        <v>3.3413282608227797</v>
      </c>
      <c r="K268" s="15">
        <v>3.4996795653475603</v>
      </c>
      <c r="L268" s="15">
        <v>3.6384607252399688</v>
      </c>
      <c r="M268" s="15">
        <v>3.6021065933901868</v>
      </c>
      <c r="O268" s="12" t="s">
        <v>12</v>
      </c>
      <c r="P268" s="12">
        <v>2707</v>
      </c>
      <c r="Q268" s="15">
        <f t="shared" ref="Q268:AA274" si="55">C268/$C268</f>
        <v>1</v>
      </c>
      <c r="R268" s="15">
        <f t="shared" si="55"/>
        <v>0.97102301853031325</v>
      </c>
      <c r="S268" s="15">
        <f t="shared" si="55"/>
        <v>0.94442787635237835</v>
      </c>
      <c r="T268" s="15">
        <f t="shared" si="55"/>
        <v>0.9218550550567951</v>
      </c>
      <c r="U268" s="15">
        <f t="shared" si="55"/>
        <v>0.83016149359639269</v>
      </c>
      <c r="V268" s="15">
        <f t="shared" si="55"/>
        <v>0.80625074259938878</v>
      </c>
      <c r="W268" s="15">
        <f t="shared" si="55"/>
        <v>0.73669301643489193</v>
      </c>
      <c r="X268" s="15">
        <f t="shared" si="55"/>
        <v>0.76074291759212065</v>
      </c>
      <c r="Y268" s="15">
        <f t="shared" si="55"/>
        <v>0.79679583547545252</v>
      </c>
      <c r="Z268" s="15">
        <f t="shared" si="55"/>
        <v>0.82839308550361102</v>
      </c>
      <c r="AA268" s="15">
        <f t="shared" si="55"/>
        <v>0.82011609319064338</v>
      </c>
    </row>
    <row r="269" spans="1:29" x14ac:dyDescent="0.2">
      <c r="A269" s="12" t="s">
        <v>13</v>
      </c>
      <c r="B269" s="12">
        <v>2710</v>
      </c>
      <c r="C269" s="15">
        <v>3.9133806510834543</v>
      </c>
      <c r="D269" s="15">
        <v>4.5296562256060193</v>
      </c>
      <c r="E269" s="15">
        <v>3.96669096333255</v>
      </c>
      <c r="F269" s="15">
        <v>4.3064810045563702</v>
      </c>
      <c r="G269" s="15">
        <v>3.8909128160442554</v>
      </c>
      <c r="H269" s="15">
        <v>3.5206617615952411</v>
      </c>
      <c r="I269" s="15">
        <v>3.7685480847240336</v>
      </c>
      <c r="J269" s="15">
        <v>3.6490659420618492</v>
      </c>
      <c r="K269" s="15">
        <v>4.0113048750131268</v>
      </c>
      <c r="L269" s="15">
        <v>4.31563051843092</v>
      </c>
      <c r="M269" s="15">
        <v>4.0422437728470433</v>
      </c>
      <c r="O269" s="12" t="s">
        <v>13</v>
      </c>
      <c r="P269" s="12">
        <v>2710</v>
      </c>
      <c r="Q269" s="15">
        <f t="shared" si="55"/>
        <v>1</v>
      </c>
      <c r="R269" s="15">
        <f t="shared" si="55"/>
        <v>1.1574790774191475</v>
      </c>
      <c r="S269" s="15">
        <f t="shared" si="55"/>
        <v>1.0136225726557768</v>
      </c>
      <c r="T269" s="15">
        <f t="shared" si="55"/>
        <v>1.1004503237792833</v>
      </c>
      <c r="U269" s="15">
        <f t="shared" si="55"/>
        <v>0.99425871464024884</v>
      </c>
      <c r="V269" s="15">
        <f t="shared" si="55"/>
        <v>0.89964715306202436</v>
      </c>
      <c r="W269" s="15">
        <f t="shared" si="55"/>
        <v>0.96299042202313678</v>
      </c>
      <c r="X269" s="15">
        <f t="shared" si="55"/>
        <v>0.93245872748197212</v>
      </c>
      <c r="Y269" s="15">
        <f t="shared" si="55"/>
        <v>1.0250229233137751</v>
      </c>
      <c r="Z269" s="15">
        <f t="shared" si="55"/>
        <v>1.1027883314228835</v>
      </c>
      <c r="AA269" s="15">
        <f t="shared" si="55"/>
        <v>1.0329288493129112</v>
      </c>
    </row>
    <row r="270" spans="1:29" x14ac:dyDescent="0.2">
      <c r="A270" s="12" t="s">
        <v>13</v>
      </c>
      <c r="B270" s="12">
        <v>2716</v>
      </c>
      <c r="C270" s="15">
        <v>3.9644388022016606</v>
      </c>
      <c r="D270" s="15">
        <v>4.0787921702534256</v>
      </c>
      <c r="E270" s="15">
        <v>3.6811242884501092</v>
      </c>
      <c r="F270" s="15">
        <v>3.5759736893849343</v>
      </c>
      <c r="G270" s="15">
        <v>4.0232950299024095</v>
      </c>
      <c r="H270" s="15">
        <v>3.8443134816179265</v>
      </c>
      <c r="I270" s="15">
        <v>4.0332262078445149</v>
      </c>
      <c r="J270" s="15">
        <v>3.8643341039724777</v>
      </c>
      <c r="K270" s="15">
        <v>3.396522848826407</v>
      </c>
      <c r="L270" s="15">
        <v>4.008644312466684</v>
      </c>
      <c r="M270" s="15">
        <v>4.1540802539391493</v>
      </c>
      <c r="O270" s="12" t="s">
        <v>13</v>
      </c>
      <c r="P270" s="12">
        <v>2716</v>
      </c>
      <c r="Q270" s="15">
        <f t="shared" si="55"/>
        <v>1</v>
      </c>
      <c r="R270" s="15">
        <f t="shared" si="55"/>
        <v>1.0288447807513785</v>
      </c>
      <c r="S270" s="15">
        <f t="shared" si="55"/>
        <v>0.92853603551801278</v>
      </c>
      <c r="T270" s="15">
        <f t="shared" si="55"/>
        <v>0.90201258432820519</v>
      </c>
      <c r="U270" s="15">
        <f t="shared" si="55"/>
        <v>1.0148460426903458</v>
      </c>
      <c r="V270" s="15">
        <f t="shared" si="55"/>
        <v>0.96969928744592493</v>
      </c>
      <c r="W270" s="15">
        <f t="shared" si="55"/>
        <v>1.0173511079562265</v>
      </c>
      <c r="X270" s="15">
        <f t="shared" si="55"/>
        <v>0.97474933950964526</v>
      </c>
      <c r="Y270" s="15">
        <f t="shared" si="55"/>
        <v>0.85674745362197036</v>
      </c>
      <c r="Z270" s="15">
        <f t="shared" si="55"/>
        <v>1.0111505089296557</v>
      </c>
      <c r="AA270" s="15">
        <f t="shared" si="55"/>
        <v>1.0478356360633365</v>
      </c>
    </row>
    <row r="271" spans="1:29" x14ac:dyDescent="0.2">
      <c r="A271" s="12" t="s">
        <v>13</v>
      </c>
      <c r="B271" s="12">
        <v>2717</v>
      </c>
      <c r="C271" s="15">
        <v>3.6758501471810954</v>
      </c>
      <c r="D271" s="15">
        <v>3.9131945163641388</v>
      </c>
      <c r="E271" s="15">
        <v>3.7169755862756557</v>
      </c>
      <c r="F271" s="15">
        <v>4.1479249815210792</v>
      </c>
      <c r="G271" s="15">
        <v>3.7613977470627233</v>
      </c>
      <c r="H271" s="15">
        <v>3.5916415194231726</v>
      </c>
      <c r="I271" s="15">
        <v>3.5024329285191316</v>
      </c>
      <c r="J271" s="15">
        <v>3.6877971041572088</v>
      </c>
      <c r="K271" s="15">
        <v>3.6939268036851449</v>
      </c>
      <c r="L271" s="15">
        <v>3.1894070165617698</v>
      </c>
      <c r="M271" s="15">
        <v>3.6953775544669334</v>
      </c>
      <c r="O271" s="12" t="s">
        <v>13</v>
      </c>
      <c r="P271" s="12">
        <v>2717</v>
      </c>
      <c r="Q271" s="15">
        <f t="shared" si="55"/>
        <v>1</v>
      </c>
      <c r="R271" s="15">
        <f t="shared" si="55"/>
        <v>1.064568565006671</v>
      </c>
      <c r="S271" s="15">
        <f t="shared" si="55"/>
        <v>1.0111880075214976</v>
      </c>
      <c r="T271" s="15">
        <f t="shared" si="55"/>
        <v>1.1284260281127088</v>
      </c>
      <c r="U271" s="15">
        <f t="shared" si="55"/>
        <v>1.0232728746973627</v>
      </c>
      <c r="V271" s="15">
        <f t="shared" si="55"/>
        <v>0.97709138719310962</v>
      </c>
      <c r="W271" s="15">
        <f t="shared" si="55"/>
        <v>0.95282255485987299</v>
      </c>
      <c r="X271" s="15">
        <f t="shared" si="55"/>
        <v>1.0032501207877789</v>
      </c>
      <c r="Y271" s="15">
        <f t="shared" si="55"/>
        <v>1.0049176804766953</v>
      </c>
      <c r="Z271" s="15">
        <f t="shared" si="55"/>
        <v>0.86766513564423597</v>
      </c>
      <c r="AA271" s="15">
        <f t="shared" si="55"/>
        <v>1.0053123512939757</v>
      </c>
    </row>
    <row r="272" spans="1:29" x14ac:dyDescent="0.2">
      <c r="A272" s="12" t="s">
        <v>13</v>
      </c>
      <c r="B272" s="12">
        <v>2718</v>
      </c>
      <c r="C272" s="15">
        <v>4.7995171321687069</v>
      </c>
      <c r="D272" s="15">
        <v>4.4973713777338373</v>
      </c>
      <c r="E272" s="15">
        <v>4.8986923292026079</v>
      </c>
      <c r="F272" s="15">
        <v>4.155637909296261</v>
      </c>
      <c r="G272" s="15">
        <v>4.6069246757525182</v>
      </c>
      <c r="H272" s="15">
        <v>4.7451120840588983</v>
      </c>
      <c r="I272" s="15">
        <v>4.798347297796254</v>
      </c>
      <c r="J272" s="15">
        <v>4.9278904125643397</v>
      </c>
      <c r="K272" s="15">
        <v>5.1858869223282555</v>
      </c>
      <c r="L272" s="15">
        <v>4.7250689310293561</v>
      </c>
      <c r="M272" s="15">
        <v>4.7898097766548116</v>
      </c>
      <c r="O272" s="12" t="s">
        <v>13</v>
      </c>
      <c r="P272" s="12">
        <v>2718</v>
      </c>
      <c r="Q272" s="15">
        <f t="shared" si="55"/>
        <v>1</v>
      </c>
      <c r="R272" s="15">
        <f t="shared" si="55"/>
        <v>0.93704663487713358</v>
      </c>
      <c r="S272" s="15">
        <f t="shared" si="55"/>
        <v>1.020663578085633</v>
      </c>
      <c r="T272" s="15">
        <f t="shared" si="55"/>
        <v>0.8658449995819677</v>
      </c>
      <c r="U272" s="15">
        <f t="shared" si="55"/>
        <v>0.9598725348586965</v>
      </c>
      <c r="V272" s="15">
        <f t="shared" si="55"/>
        <v>0.98866447465201046</v>
      </c>
      <c r="W272" s="15">
        <f t="shared" si="55"/>
        <v>0.99975625998611151</v>
      </c>
      <c r="X272" s="15">
        <f t="shared" si="55"/>
        <v>1.0267471241086343</v>
      </c>
      <c r="Y272" s="15">
        <f t="shared" si="55"/>
        <v>1.0805018045606942</v>
      </c>
      <c r="Z272" s="15">
        <f t="shared" si="55"/>
        <v>0.98448839766809815</v>
      </c>
      <c r="AA272" s="15">
        <f t="shared" si="55"/>
        <v>0.9979774308026047</v>
      </c>
    </row>
    <row r="273" spans="1:37" x14ac:dyDescent="0.2">
      <c r="A273" s="12" t="s">
        <v>13</v>
      </c>
      <c r="B273" s="12">
        <v>2720</v>
      </c>
      <c r="C273" s="15">
        <v>4.6537506854426569</v>
      </c>
      <c r="D273" s="15">
        <v>4.5645179131640212</v>
      </c>
      <c r="E273" s="15">
        <v>4.5594912587884648</v>
      </c>
      <c r="F273" s="15">
        <v>4.3324349336255326</v>
      </c>
      <c r="G273" s="15">
        <v>4.2257065997901151</v>
      </c>
      <c r="H273" s="15">
        <v>4.0792799217961502</v>
      </c>
      <c r="I273" s="15">
        <v>4.1097033711955078</v>
      </c>
      <c r="J273" s="15">
        <v>4.4504609348409945</v>
      </c>
      <c r="K273" s="15">
        <v>5.2753641817827006</v>
      </c>
      <c r="L273" s="15">
        <v>4.101875129116725</v>
      </c>
      <c r="M273" s="15">
        <v>4.3093081420389954</v>
      </c>
      <c r="O273" s="12" t="s">
        <v>13</v>
      </c>
      <c r="P273" s="12">
        <v>2720</v>
      </c>
      <c r="Q273" s="15">
        <f t="shared" si="55"/>
        <v>1</v>
      </c>
      <c r="R273" s="15">
        <f t="shared" si="55"/>
        <v>0.98082562253329042</v>
      </c>
      <c r="S273" s="15">
        <f t="shared" si="55"/>
        <v>0.97974549282387557</v>
      </c>
      <c r="T273" s="15">
        <f t="shared" si="55"/>
        <v>0.9309555295211176</v>
      </c>
      <c r="U273" s="15">
        <f t="shared" si="55"/>
        <v>0.90802169807001021</v>
      </c>
      <c r="V273" s="15">
        <f t="shared" si="55"/>
        <v>0.87655746891566366</v>
      </c>
      <c r="W273" s="15">
        <f t="shared" si="55"/>
        <v>0.8830948731420063</v>
      </c>
      <c r="X273" s="15">
        <f t="shared" si="55"/>
        <v>0.95631700872211078</v>
      </c>
      <c r="Y273" s="15">
        <f t="shared" si="55"/>
        <v>1.1335725822796021</v>
      </c>
      <c r="Z273" s="15">
        <f t="shared" si="55"/>
        <v>0.88141273703117629</v>
      </c>
      <c r="AA273" s="15">
        <f t="shared" si="55"/>
        <v>0.92598603434405968</v>
      </c>
    </row>
    <row r="274" spans="1:37" x14ac:dyDescent="0.2">
      <c r="A274" s="12" t="s">
        <v>13</v>
      </c>
      <c r="B274" s="12">
        <v>2701</v>
      </c>
      <c r="C274" s="15">
        <v>3.5895778340263362</v>
      </c>
      <c r="D274" s="15">
        <v>3.5412696537837829</v>
      </c>
      <c r="E274" s="15">
        <v>3.6496584894132797</v>
      </c>
      <c r="F274" s="15">
        <v>3.7447062341009025</v>
      </c>
      <c r="G274" s="15">
        <v>3.7605736300636821</v>
      </c>
      <c r="H274" s="15">
        <v>3.6204569337431058</v>
      </c>
      <c r="I274" s="15">
        <v>3.5334867560476191</v>
      </c>
      <c r="J274" s="15">
        <v>3.8852612876208923</v>
      </c>
      <c r="K274" s="15">
        <v>3.6158957049857876</v>
      </c>
      <c r="L274" s="15">
        <v>3.7700516814951608</v>
      </c>
      <c r="M274" s="15">
        <v>3.7286189311231142</v>
      </c>
      <c r="O274" s="12" t="s">
        <v>13</v>
      </c>
      <c r="P274" s="12">
        <v>2701</v>
      </c>
      <c r="Q274" s="15">
        <f t="shared" si="55"/>
        <v>1</v>
      </c>
      <c r="R274" s="15">
        <f t="shared" si="55"/>
        <v>0.98654209980220231</v>
      </c>
      <c r="S274" s="15">
        <f t="shared" si="55"/>
        <v>1.0167375268527197</v>
      </c>
      <c r="T274" s="15">
        <f t="shared" si="55"/>
        <v>1.0432163355267221</v>
      </c>
      <c r="U274" s="15">
        <f t="shared" si="55"/>
        <v>1.0476367427992346</v>
      </c>
      <c r="V274" s="15">
        <f t="shared" si="55"/>
        <v>1.0086024321367433</v>
      </c>
      <c r="W274" s="15">
        <f t="shared" si="55"/>
        <v>0.98437390674551795</v>
      </c>
      <c r="X274" s="15">
        <f t="shared" si="55"/>
        <v>1.0823727656193196</v>
      </c>
      <c r="Y274" s="15">
        <f t="shared" si="55"/>
        <v>1.0073317454520638</v>
      </c>
      <c r="Z274" s="15">
        <f t="shared" si="55"/>
        <v>1.0502771790482091</v>
      </c>
      <c r="AA274" s="15">
        <f t="shared" si="55"/>
        <v>1.038734665614095</v>
      </c>
    </row>
    <row r="275" spans="1:37" x14ac:dyDescent="0.2">
      <c r="A275" s="12" t="s">
        <v>13</v>
      </c>
      <c r="B275" s="12">
        <v>2719</v>
      </c>
      <c r="C275" s="15">
        <v>3.7757567748868586</v>
      </c>
      <c r="D275" s="15">
        <v>3.6971203061736939</v>
      </c>
      <c r="E275" s="15">
        <v>3.7976213092565154</v>
      </c>
      <c r="F275" s="15">
        <v>3.4798764362984644</v>
      </c>
      <c r="G275" s="15">
        <v>3.5007289454752755</v>
      </c>
      <c r="H275" s="15">
        <v>3.4690386465058163</v>
      </c>
      <c r="I275" s="15">
        <v>3.5256909526929987</v>
      </c>
      <c r="J275" s="15">
        <v>3.4872122280674502</v>
      </c>
      <c r="K275" s="15">
        <v>3.5766807811135064</v>
      </c>
      <c r="L275" s="15">
        <v>3.5523135076175398</v>
      </c>
      <c r="M275" s="15">
        <v>3.6322905648930539</v>
      </c>
      <c r="O275" s="12" t="s">
        <v>13</v>
      </c>
      <c r="P275" s="12">
        <v>2719</v>
      </c>
      <c r="Q275" s="15">
        <f t="shared" ref="Q275:Q279" si="56">C275/$C275</f>
        <v>1</v>
      </c>
      <c r="R275" s="15">
        <f t="shared" ref="R275:AA279" si="57">D275/$C275</f>
        <v>0.97917332248830535</v>
      </c>
      <c r="S275" s="15">
        <f t="shared" si="57"/>
        <v>1.0057907687579564</v>
      </c>
      <c r="T275" s="15">
        <f t="shared" si="57"/>
        <v>0.92163681184224044</v>
      </c>
      <c r="U275" s="15">
        <f t="shared" si="57"/>
        <v>0.92715954818889934</v>
      </c>
      <c r="V275" s="15">
        <f t="shared" si="57"/>
        <v>0.91876644957083253</v>
      </c>
      <c r="W275" s="15">
        <f t="shared" si="57"/>
        <v>0.93377067509827794</v>
      </c>
      <c r="X275" s="15">
        <f t="shared" si="57"/>
        <v>0.92357967845318778</v>
      </c>
      <c r="Y275" s="15">
        <f t="shared" si="57"/>
        <v>0.94727520715914826</v>
      </c>
      <c r="Z275" s="15">
        <f t="shared" si="57"/>
        <v>0.94082159402971233</v>
      </c>
      <c r="AA275" s="15">
        <f t="shared" si="57"/>
        <v>0.96200332316212189</v>
      </c>
    </row>
    <row r="276" spans="1:37" x14ac:dyDescent="0.2">
      <c r="A276" s="12" t="s">
        <v>13</v>
      </c>
      <c r="B276" s="12">
        <v>2721</v>
      </c>
      <c r="C276" s="15">
        <v>3.8460900861662108</v>
      </c>
      <c r="D276" s="15">
        <v>3.860143576073491</v>
      </c>
      <c r="E276" s="15">
        <v>3.9526683753071383</v>
      </c>
      <c r="F276" s="15">
        <v>4.000605271642371</v>
      </c>
      <c r="G276" s="15">
        <v>3.8951481506357437</v>
      </c>
      <c r="H276" s="15">
        <v>3.9493019533464331</v>
      </c>
      <c r="I276" s="15">
        <v>3.6844153498612275</v>
      </c>
      <c r="J276" s="15">
        <v>3.6022459248498135</v>
      </c>
      <c r="K276" s="15">
        <v>3.6536457067134274</v>
      </c>
      <c r="L276" s="15">
        <v>3.6739112498099131</v>
      </c>
      <c r="M276" s="15">
        <v>3.7435119136805874</v>
      </c>
      <c r="O276" s="12" t="s">
        <v>13</v>
      </c>
      <c r="P276" s="12">
        <v>2721</v>
      </c>
      <c r="Q276" s="15">
        <f t="shared" si="56"/>
        <v>1</v>
      </c>
      <c r="R276" s="15">
        <f t="shared" si="57"/>
        <v>1.0036539679499001</v>
      </c>
      <c r="S276" s="15">
        <f t="shared" si="57"/>
        <v>1.0277108145553515</v>
      </c>
      <c r="T276" s="15">
        <f t="shared" si="57"/>
        <v>1.0401746142223571</v>
      </c>
      <c r="U276" s="15">
        <f t="shared" si="57"/>
        <v>1.0127553082144349</v>
      </c>
      <c r="V276" s="15">
        <f t="shared" si="57"/>
        <v>1.0268355303354593</v>
      </c>
      <c r="W276" s="15">
        <f t="shared" si="57"/>
        <v>0.95796387170271902</v>
      </c>
      <c r="X276" s="15">
        <f t="shared" si="57"/>
        <v>0.93659946702926511</v>
      </c>
      <c r="Y276" s="15">
        <f t="shared" si="57"/>
        <v>0.94996363185954069</v>
      </c>
      <c r="Z276" s="15">
        <f t="shared" si="57"/>
        <v>0.95523276041411553</v>
      </c>
      <c r="AA276" s="15">
        <f t="shared" si="57"/>
        <v>0.97332923301651686</v>
      </c>
    </row>
    <row r="277" spans="1:37" x14ac:dyDescent="0.2">
      <c r="A277" s="12" t="s">
        <v>13</v>
      </c>
      <c r="B277" s="12">
        <v>2723</v>
      </c>
      <c r="C277" s="15">
        <v>4.1739400557550574</v>
      </c>
      <c r="D277" s="15">
        <v>4.1486712752325605</v>
      </c>
      <c r="E277" s="15">
        <v>4.1292785087297368</v>
      </c>
      <c r="F277" s="15">
        <v>4.1469801976433018</v>
      </c>
      <c r="G277" s="15">
        <v>4.1554869545152995</v>
      </c>
      <c r="H277" s="15">
        <v>4.0002600589132626</v>
      </c>
      <c r="I277" s="15">
        <v>4.1262813362482342</v>
      </c>
      <c r="J277" s="15">
        <v>4.1869177617394575</v>
      </c>
      <c r="K277" s="15">
        <v>4.3729331724604181</v>
      </c>
      <c r="L277" s="15">
        <v>4.1862647780121609</v>
      </c>
      <c r="M277" s="15">
        <v>4.1879191741808883</v>
      </c>
      <c r="O277" s="12" t="s">
        <v>13</v>
      </c>
      <c r="P277" s="12">
        <v>2723</v>
      </c>
      <c r="Q277" s="15">
        <f t="shared" si="56"/>
        <v>1</v>
      </c>
      <c r="R277" s="15">
        <f t="shared" si="57"/>
        <v>0.99394606051237944</v>
      </c>
      <c r="S277" s="15">
        <f t="shared" si="57"/>
        <v>0.98929990693954961</v>
      </c>
      <c r="T277" s="15">
        <f t="shared" si="57"/>
        <v>0.99354090912863413</v>
      </c>
      <c r="U277" s="15">
        <f t="shared" si="57"/>
        <v>0.99557897310616272</v>
      </c>
      <c r="V277" s="15">
        <f t="shared" si="57"/>
        <v>0.95838943671404109</v>
      </c>
      <c r="W277" s="15">
        <f t="shared" si="57"/>
        <v>0.98858183901297025</v>
      </c>
      <c r="X277" s="15">
        <f t="shared" si="57"/>
        <v>1.0031092219368378</v>
      </c>
      <c r="Y277" s="15">
        <f t="shared" si="57"/>
        <v>1.0476751256719625</v>
      </c>
      <c r="Z277" s="15">
        <f t="shared" si="57"/>
        <v>1.0029527789312906</v>
      </c>
      <c r="AA277" s="15">
        <f t="shared" si="57"/>
        <v>1.0033491421149081</v>
      </c>
    </row>
    <row r="278" spans="1:37" x14ac:dyDescent="0.2">
      <c r="A278" s="12" t="s">
        <v>13</v>
      </c>
      <c r="B278" s="12">
        <v>2725</v>
      </c>
      <c r="C278" s="15">
        <v>4.1085978375088343</v>
      </c>
      <c r="D278" s="15">
        <v>4.1512363156174059</v>
      </c>
      <c r="E278" s="15">
        <v>4.1951799414495934</v>
      </c>
      <c r="F278" s="15">
        <v>4.1575226251238311</v>
      </c>
      <c r="G278" s="15">
        <v>4.0831052105434766</v>
      </c>
      <c r="H278" s="15">
        <v>4.0393970114557449</v>
      </c>
      <c r="I278" s="15">
        <v>4.1559326936051431</v>
      </c>
      <c r="J278" s="15">
        <v>3.9925012081140112</v>
      </c>
      <c r="K278" s="15">
        <v>4.0096682606444753</v>
      </c>
      <c r="L278" s="15">
        <v>3.8170195590584295</v>
      </c>
      <c r="M278" s="15">
        <v>3.8284879023991545</v>
      </c>
      <c r="O278" s="12" t="s">
        <v>13</v>
      </c>
      <c r="P278" s="12">
        <v>2725</v>
      </c>
      <c r="Q278" s="15">
        <f t="shared" si="56"/>
        <v>1</v>
      </c>
      <c r="R278" s="15">
        <f t="shared" si="57"/>
        <v>1.0103778660737515</v>
      </c>
      <c r="S278" s="15">
        <f t="shared" si="57"/>
        <v>1.0210733947115291</v>
      </c>
      <c r="T278" s="15">
        <f t="shared" si="57"/>
        <v>1.0119079037544987</v>
      </c>
      <c r="U278" s="15">
        <f t="shared" si="57"/>
        <v>0.99379529757509322</v>
      </c>
      <c r="V278" s="15">
        <f t="shared" si="57"/>
        <v>0.98315706993239138</v>
      </c>
      <c r="W278" s="15">
        <f t="shared" si="57"/>
        <v>1.0115209270822694</v>
      </c>
      <c r="X278" s="15">
        <f t="shared" si="57"/>
        <v>0.97174300479474141</v>
      </c>
      <c r="Y278" s="15">
        <f t="shared" si="57"/>
        <v>0.9759213286924322</v>
      </c>
      <c r="Z278" s="15">
        <f t="shared" si="57"/>
        <v>0.92903216864194293</v>
      </c>
      <c r="AA278" s="15">
        <f t="shared" si="57"/>
        <v>0.93182347209735206</v>
      </c>
    </row>
    <row r="279" spans="1:37" x14ac:dyDescent="0.2">
      <c r="A279" s="12" t="s">
        <v>13</v>
      </c>
      <c r="B279" s="12">
        <v>2727</v>
      </c>
      <c r="C279" s="15">
        <v>3.5570207539267633</v>
      </c>
      <c r="D279" s="15">
        <v>3.5550270915704649</v>
      </c>
      <c r="E279" s="15">
        <v>3.3380771036279548</v>
      </c>
      <c r="F279" s="15">
        <v>3.3189374452698672</v>
      </c>
      <c r="G279" s="15">
        <v>3.7994272120042085</v>
      </c>
      <c r="H279" s="15">
        <v>3.5696879626777336</v>
      </c>
      <c r="I279" s="15">
        <v>3.6110594420308186</v>
      </c>
      <c r="J279" s="15">
        <v>3.6415265554746621</v>
      </c>
      <c r="K279" s="15">
        <v>3.5670628012396359</v>
      </c>
      <c r="L279" s="15">
        <v>3.6280795886625761</v>
      </c>
      <c r="M279" s="15">
        <v>3.6347817765666055</v>
      </c>
      <c r="O279" s="12" t="s">
        <v>13</v>
      </c>
      <c r="P279" s="12">
        <v>2727</v>
      </c>
      <c r="Q279" s="15">
        <f t="shared" si="56"/>
        <v>1</v>
      </c>
      <c r="R279" s="15">
        <f t="shared" si="57"/>
        <v>0.99943951343154314</v>
      </c>
      <c r="S279" s="15">
        <f t="shared" si="57"/>
        <v>0.93844746335620721</v>
      </c>
      <c r="T279" s="15">
        <f t="shared" si="57"/>
        <v>0.93306665180571002</v>
      </c>
      <c r="U279" s="15">
        <f t="shared" si="57"/>
        <v>1.0681487331244388</v>
      </c>
      <c r="V279" s="15">
        <f t="shared" si="57"/>
        <v>1.0035611849430415</v>
      </c>
      <c r="W279" s="15">
        <f t="shared" si="57"/>
        <v>1.0151921205532466</v>
      </c>
      <c r="X279" s="15">
        <f t="shared" si="57"/>
        <v>1.0237574665412366</v>
      </c>
      <c r="Y279" s="15">
        <f t="shared" si="57"/>
        <v>1.0028231624180957</v>
      </c>
      <c r="Z279" s="15">
        <f t="shared" si="57"/>
        <v>1.0199770649798339</v>
      </c>
      <c r="AA279" s="15">
        <f t="shared" si="57"/>
        <v>1.0218612788677148</v>
      </c>
    </row>
    <row r="280" spans="1:37" ht="15" x14ac:dyDescent="0.25">
      <c r="B280" s="22" t="s">
        <v>10</v>
      </c>
      <c r="C280" s="23">
        <f>AVERAGE(C268:C279)</f>
        <v>4.0375093204673016</v>
      </c>
      <c r="D280" s="23">
        <f>AVERAGE(D268:D279)</f>
        <v>4.0668265889286594</v>
      </c>
      <c r="E280" s="23">
        <f t="shared" ref="E280:M280" si="58">AVERAGE(E268:E279)</f>
        <v>4.0027971544182952</v>
      </c>
      <c r="F280" s="23">
        <f t="shared" si="58"/>
        <v>3.9513370235987679</v>
      </c>
      <c r="G280" s="23">
        <f t="shared" si="58"/>
        <v>3.9457445736074912</v>
      </c>
      <c r="H280" s="23">
        <f t="shared" si="58"/>
        <v>3.8308632216052296</v>
      </c>
      <c r="I280" s="23">
        <f t="shared" si="58"/>
        <v>3.8404017433270088</v>
      </c>
      <c r="J280" s="23">
        <f t="shared" si="58"/>
        <v>3.8930451436904949</v>
      </c>
      <c r="K280" s="23">
        <f t="shared" si="58"/>
        <v>3.9882143020117042</v>
      </c>
      <c r="L280" s="23">
        <f t="shared" si="58"/>
        <v>3.8838939164584332</v>
      </c>
      <c r="M280" s="23">
        <f t="shared" si="58"/>
        <v>3.9457113630150435</v>
      </c>
      <c r="P280" s="22" t="s">
        <v>10</v>
      </c>
      <c r="Q280" s="23">
        <f>AVERAGE(Q268:Q279)</f>
        <v>1</v>
      </c>
      <c r="R280" s="23">
        <f>AVERAGE(R268:R279)</f>
        <v>1.0094100441146681</v>
      </c>
      <c r="S280" s="23">
        <f t="shared" ref="S280:AA280" si="59">AVERAGE(S268:S279)</f>
        <v>0.99143695317754055</v>
      </c>
      <c r="T280" s="23">
        <f t="shared" si="59"/>
        <v>0.98275731222168672</v>
      </c>
      <c r="U280" s="23">
        <f t="shared" si="59"/>
        <v>0.98129233013011008</v>
      </c>
      <c r="V280" s="23">
        <f t="shared" si="59"/>
        <v>0.95143521812505261</v>
      </c>
      <c r="W280" s="23">
        <f t="shared" si="59"/>
        <v>0.95367596454977066</v>
      </c>
      <c r="X280" s="23">
        <f t="shared" si="59"/>
        <v>0.96628557021473738</v>
      </c>
      <c r="Y280" s="23">
        <f t="shared" si="59"/>
        <v>0.98571237341511964</v>
      </c>
      <c r="Z280" s="23">
        <f t="shared" si="59"/>
        <v>0.96451597852039705</v>
      </c>
      <c r="AA280" s="23">
        <f t="shared" si="59"/>
        <v>0.98010479249002003</v>
      </c>
    </row>
    <row r="281" spans="1:37" ht="15" x14ac:dyDescent="0.25">
      <c r="B281" s="24" t="s">
        <v>33</v>
      </c>
      <c r="C281" s="25">
        <f>STDEV(C268:C279)</f>
        <v>0.40430496864571652</v>
      </c>
      <c r="D281" s="25">
        <f>STDEV(D268:D279)</f>
        <v>0.36201910663505632</v>
      </c>
      <c r="E281" s="25">
        <f t="shared" ref="E281:M281" si="60">STDEV(E268:E279)</f>
        <v>0.42472462279854928</v>
      </c>
      <c r="F281" s="25">
        <f t="shared" si="60"/>
        <v>0.33713954797460821</v>
      </c>
      <c r="G281" s="25">
        <f t="shared" si="60"/>
        <v>0.29655724707045455</v>
      </c>
      <c r="H281" s="25">
        <f t="shared" si="60"/>
        <v>0.36490409258340178</v>
      </c>
      <c r="I281" s="25">
        <f t="shared" si="60"/>
        <v>0.42253293425562244</v>
      </c>
      <c r="J281" s="25">
        <f t="shared" si="60"/>
        <v>0.4469416170985675</v>
      </c>
      <c r="K281" s="25">
        <f t="shared" si="60"/>
        <v>0.64051345731942788</v>
      </c>
      <c r="L281" s="25">
        <f t="shared" si="60"/>
        <v>0.40764729682081541</v>
      </c>
      <c r="M281" s="25">
        <f t="shared" si="60"/>
        <v>0.36099629979451919</v>
      </c>
      <c r="P281" s="24" t="s">
        <v>33</v>
      </c>
      <c r="Q281" s="25">
        <f>STDEV(Q268:Q279)</f>
        <v>0</v>
      </c>
      <c r="R281" s="25">
        <f t="shared" ref="R281:AA281" si="61">STDEV(R268:R279)</f>
        <v>5.6150385330655354E-2</v>
      </c>
      <c r="S281" s="25">
        <f t="shared" si="61"/>
        <v>3.5537798300641445E-2</v>
      </c>
      <c r="T281" s="25">
        <f t="shared" si="61"/>
        <v>8.2997639409553209E-2</v>
      </c>
      <c r="U281" s="25">
        <f t="shared" si="61"/>
        <v>6.6023820113342416E-2</v>
      </c>
      <c r="V281" s="25">
        <f t="shared" si="61"/>
        <v>6.4340956175511346E-2</v>
      </c>
      <c r="W281" s="25">
        <f t="shared" si="61"/>
        <v>7.8644402644963612E-2</v>
      </c>
      <c r="X281" s="25">
        <f t="shared" si="61"/>
        <v>7.9461311958455585E-2</v>
      </c>
      <c r="Y281" s="25">
        <f t="shared" si="61"/>
        <v>9.1717977549538782E-2</v>
      </c>
      <c r="Z281" s="25">
        <f t="shared" si="61"/>
        <v>7.9956580863242338E-2</v>
      </c>
      <c r="AA281" s="25">
        <f t="shared" si="61"/>
        <v>6.4161690298638774E-2</v>
      </c>
    </row>
    <row r="282" spans="1:37" ht="15" x14ac:dyDescent="0.25">
      <c r="B282" s="24" t="s">
        <v>30</v>
      </c>
      <c r="C282" s="25">
        <f>C281/SQRT(12)</f>
        <v>0.11671279124115383</v>
      </c>
      <c r="D282" s="25">
        <f t="shared" ref="D282:M282" si="62">D281/SQRT(12)</f>
        <v>0.10450591433376881</v>
      </c>
      <c r="E282" s="25">
        <f t="shared" si="62"/>
        <v>0.12260743765210236</v>
      </c>
      <c r="F282" s="25">
        <f t="shared" si="62"/>
        <v>9.7323804388804405E-2</v>
      </c>
      <c r="G282" s="25">
        <f t="shared" si="62"/>
        <v>8.5608703213130646E-2</v>
      </c>
      <c r="H282" s="25">
        <f t="shared" si="62"/>
        <v>0.10533873804071157</v>
      </c>
      <c r="I282" s="25">
        <f t="shared" si="62"/>
        <v>0.12197475166698303</v>
      </c>
      <c r="J282" s="25">
        <f t="shared" si="62"/>
        <v>0.12902093147195232</v>
      </c>
      <c r="K282" s="25">
        <f t="shared" si="62"/>
        <v>0.18490030850147479</v>
      </c>
      <c r="L282" s="25">
        <f t="shared" si="62"/>
        <v>0.11767763827696054</v>
      </c>
      <c r="M282" s="25">
        <f t="shared" si="62"/>
        <v>0.10421065543141225</v>
      </c>
      <c r="P282" s="24" t="s">
        <v>30</v>
      </c>
      <c r="Q282" s="25">
        <f t="shared" ref="Q282:AA282" si="63">Q281/SQRT(12)</f>
        <v>0</v>
      </c>
      <c r="R282" s="25">
        <f t="shared" si="63"/>
        <v>1.6209220042877542E-2</v>
      </c>
      <c r="S282" s="25">
        <f t="shared" si="63"/>
        <v>1.0258878707640981E-2</v>
      </c>
      <c r="T282" s="25">
        <f t="shared" si="63"/>
        <v>2.395935472760452E-2</v>
      </c>
      <c r="U282" s="25">
        <f t="shared" si="63"/>
        <v>1.9059435157682839E-2</v>
      </c>
      <c r="V282" s="25">
        <f t="shared" si="63"/>
        <v>1.8573634183924697E-2</v>
      </c>
      <c r="W282" s="25">
        <f t="shared" si="63"/>
        <v>2.270268351866353E-2</v>
      </c>
      <c r="X282" s="25">
        <f t="shared" si="63"/>
        <v>2.2938504924687582E-2</v>
      </c>
      <c r="Y282" s="25">
        <f t="shared" si="63"/>
        <v>2.6476699513877135E-2</v>
      </c>
      <c r="Z282" s="25">
        <f t="shared" si="63"/>
        <v>2.3081476742437525E-2</v>
      </c>
      <c r="AA282" s="25">
        <f t="shared" si="63"/>
        <v>1.8521884582790249E-2</v>
      </c>
    </row>
    <row r="283" spans="1:37" ht="15" x14ac:dyDescent="0.25">
      <c r="B283" s="24" t="s">
        <v>49</v>
      </c>
      <c r="C283" s="24">
        <f>COUNT(C268:C279)</f>
        <v>12</v>
      </c>
      <c r="D283" s="24">
        <f>COUNT(D268:D279)</f>
        <v>12</v>
      </c>
      <c r="E283" s="24">
        <f t="shared" ref="E283:M283" si="64">COUNT(E268:E279)</f>
        <v>12</v>
      </c>
      <c r="F283" s="24">
        <f t="shared" si="64"/>
        <v>12</v>
      </c>
      <c r="G283" s="24">
        <f t="shared" si="64"/>
        <v>12</v>
      </c>
      <c r="H283" s="24">
        <f t="shared" si="64"/>
        <v>12</v>
      </c>
      <c r="I283" s="24">
        <f t="shared" si="64"/>
        <v>12</v>
      </c>
      <c r="J283" s="24">
        <f t="shared" si="64"/>
        <v>12</v>
      </c>
      <c r="K283" s="24">
        <f t="shared" si="64"/>
        <v>12</v>
      </c>
      <c r="L283" s="24">
        <f t="shared" si="64"/>
        <v>12</v>
      </c>
      <c r="M283" s="24">
        <f t="shared" si="64"/>
        <v>12</v>
      </c>
      <c r="P283" s="24" t="s">
        <v>49</v>
      </c>
      <c r="Q283" s="24">
        <f>COUNT(Q268:Q279)</f>
        <v>12</v>
      </c>
      <c r="R283" s="24">
        <f t="shared" ref="R283:AA283" si="65">COUNT(R268:R279)</f>
        <v>12</v>
      </c>
      <c r="S283" s="24">
        <f t="shared" si="65"/>
        <v>12</v>
      </c>
      <c r="T283" s="24">
        <f t="shared" si="65"/>
        <v>12</v>
      </c>
      <c r="U283" s="24">
        <f t="shared" si="65"/>
        <v>12</v>
      </c>
      <c r="V283" s="24">
        <f t="shared" si="65"/>
        <v>12</v>
      </c>
      <c r="W283" s="24">
        <f t="shared" si="65"/>
        <v>12</v>
      </c>
      <c r="X283" s="24">
        <f t="shared" si="65"/>
        <v>12</v>
      </c>
      <c r="Y283" s="24">
        <f t="shared" si="65"/>
        <v>12</v>
      </c>
      <c r="Z283" s="24">
        <f t="shared" si="65"/>
        <v>12</v>
      </c>
      <c r="AA283" s="24">
        <f t="shared" si="65"/>
        <v>12</v>
      </c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</row>
    <row r="284" spans="1:37" ht="15" x14ac:dyDescent="0.25"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</row>
    <row r="285" spans="1:37" ht="15" x14ac:dyDescent="0.25">
      <c r="A285" s="13" t="s">
        <v>93</v>
      </c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</row>
    <row r="286" spans="1:37" ht="15" x14ac:dyDescent="0.25">
      <c r="A286" s="9" t="s">
        <v>54</v>
      </c>
      <c r="E286" s="12" t="s">
        <v>76</v>
      </c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</row>
    <row r="287" spans="1:37" ht="15" x14ac:dyDescent="0.25">
      <c r="B287" s="13" t="s">
        <v>19</v>
      </c>
      <c r="C287" s="13" t="s">
        <v>20</v>
      </c>
      <c r="D287" s="13" t="s">
        <v>21</v>
      </c>
      <c r="E287" s="13" t="s">
        <v>23</v>
      </c>
      <c r="F287" s="13" t="s">
        <v>25</v>
      </c>
      <c r="G287" s="13" t="s">
        <v>26</v>
      </c>
      <c r="H287" s="13" t="s">
        <v>51</v>
      </c>
      <c r="I287" s="13" t="s">
        <v>52</v>
      </c>
      <c r="J287" s="13" t="s">
        <v>53</v>
      </c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</row>
    <row r="288" spans="1:37" ht="15" x14ac:dyDescent="0.25">
      <c r="A288" s="12" t="s">
        <v>10</v>
      </c>
      <c r="B288" s="15">
        <v>4.0375093204673016</v>
      </c>
      <c r="C288" s="15">
        <v>4.0668265889286594</v>
      </c>
      <c r="D288" s="15">
        <v>4.0027971544182952</v>
      </c>
      <c r="E288" s="15">
        <v>3.9457445736074912</v>
      </c>
      <c r="F288" s="15">
        <v>3.8404017433270088</v>
      </c>
      <c r="G288" s="15">
        <v>3.8930451436904949</v>
      </c>
      <c r="H288" s="15">
        <v>3.9882143020117042</v>
      </c>
      <c r="I288" s="15">
        <v>3.8838939164584332</v>
      </c>
      <c r="J288" s="15">
        <v>3.9457113630150435</v>
      </c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</row>
    <row r="289" spans="1:37" ht="15" x14ac:dyDescent="0.25">
      <c r="A289" s="12" t="s">
        <v>30</v>
      </c>
      <c r="B289" s="15">
        <v>0.11671279124115382</v>
      </c>
      <c r="C289" s="15">
        <v>0.10450591433376881</v>
      </c>
      <c r="D289" s="15">
        <v>0.12260743765210236</v>
      </c>
      <c r="E289" s="15">
        <v>8.5608703213130646E-2</v>
      </c>
      <c r="F289" s="15">
        <v>0.12197475166698303</v>
      </c>
      <c r="G289" s="15">
        <v>0.12902093147195232</v>
      </c>
      <c r="H289" s="15">
        <v>0.18490030850147479</v>
      </c>
      <c r="I289" s="15">
        <v>0.11767763827696054</v>
      </c>
      <c r="J289" s="15">
        <v>0.10421065543141225</v>
      </c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</row>
    <row r="290" spans="1:37" ht="15" x14ac:dyDescent="0.25">
      <c r="A290" s="12" t="s">
        <v>49</v>
      </c>
      <c r="B290" s="11">
        <v>12</v>
      </c>
      <c r="C290" s="11">
        <v>12</v>
      </c>
      <c r="D290" s="11">
        <v>12</v>
      </c>
      <c r="E290" s="11">
        <v>12</v>
      </c>
      <c r="F290" s="11">
        <v>12</v>
      </c>
      <c r="G290" s="11">
        <v>12</v>
      </c>
      <c r="H290" s="11">
        <v>12</v>
      </c>
      <c r="I290" s="11">
        <v>12</v>
      </c>
      <c r="J290" s="11">
        <v>12</v>
      </c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</row>
    <row r="291" spans="1:37" ht="15" x14ac:dyDescent="0.25"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</row>
    <row r="292" spans="1:37" ht="15" x14ac:dyDescent="0.25">
      <c r="A292" s="13" t="s">
        <v>11</v>
      </c>
      <c r="B292" s="12" t="s">
        <v>77</v>
      </c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</row>
    <row r="293" spans="1:37" ht="15" x14ac:dyDescent="0.25">
      <c r="B293" s="13" t="s">
        <v>19</v>
      </c>
      <c r="C293" s="13" t="s">
        <v>20</v>
      </c>
      <c r="D293" s="13" t="s">
        <v>21</v>
      </c>
      <c r="E293" s="13" t="s">
        <v>23</v>
      </c>
      <c r="F293" s="13" t="s">
        <v>25</v>
      </c>
      <c r="G293" s="13" t="s">
        <v>26</v>
      </c>
      <c r="H293" s="13" t="s">
        <v>51</v>
      </c>
      <c r="I293" s="13" t="s">
        <v>52</v>
      </c>
      <c r="J293" s="13" t="s">
        <v>53</v>
      </c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</row>
    <row r="294" spans="1:37" ht="15" x14ac:dyDescent="0.25">
      <c r="A294" s="12" t="s">
        <v>10</v>
      </c>
      <c r="B294" s="12">
        <v>65.36</v>
      </c>
      <c r="C294" s="12">
        <v>19.18</v>
      </c>
      <c r="D294" s="12">
        <v>11.77</v>
      </c>
      <c r="E294" s="12">
        <v>30</v>
      </c>
      <c r="F294" s="12">
        <v>35.82</v>
      </c>
      <c r="G294" s="12">
        <v>38</v>
      </c>
      <c r="H294" s="12">
        <v>54</v>
      </c>
      <c r="I294" s="12">
        <v>65.099999999999994</v>
      </c>
      <c r="J294" s="12">
        <v>81.91</v>
      </c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</row>
    <row r="295" spans="1:37" ht="15" x14ac:dyDescent="0.25">
      <c r="A295" s="12" t="s">
        <v>30</v>
      </c>
      <c r="B295" s="12">
        <v>12.87</v>
      </c>
      <c r="C295" s="12">
        <v>7.87</v>
      </c>
      <c r="D295" s="12">
        <v>4.5</v>
      </c>
      <c r="E295" s="12">
        <v>9.6</v>
      </c>
      <c r="F295" s="12">
        <v>9.61</v>
      </c>
      <c r="G295" s="12">
        <v>9.6199999999999992</v>
      </c>
      <c r="H295" s="12">
        <v>13.25</v>
      </c>
      <c r="I295" s="12">
        <v>12.99</v>
      </c>
      <c r="J295" s="12">
        <v>13.21</v>
      </c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</row>
    <row r="296" spans="1:37" ht="15" x14ac:dyDescent="0.25">
      <c r="A296" s="12" t="s">
        <v>49</v>
      </c>
      <c r="B296" s="12">
        <v>12</v>
      </c>
      <c r="C296" s="12">
        <v>12</v>
      </c>
      <c r="D296" s="12">
        <v>12</v>
      </c>
      <c r="E296" s="12">
        <v>12</v>
      </c>
      <c r="F296" s="12">
        <v>12</v>
      </c>
      <c r="G296" s="12">
        <v>12</v>
      </c>
      <c r="H296" s="12">
        <v>12</v>
      </c>
      <c r="I296" s="12">
        <v>12</v>
      </c>
      <c r="J296" s="12">
        <v>12</v>
      </c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</row>
    <row r="297" spans="1:37" ht="15" x14ac:dyDescent="0.25"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</row>
    <row r="298" spans="1:37" ht="15" x14ac:dyDescent="0.25">
      <c r="A298" s="12" t="s">
        <v>88</v>
      </c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</row>
    <row r="299" spans="1:37" ht="15" x14ac:dyDescent="0.25">
      <c r="A299" s="12" t="s">
        <v>89</v>
      </c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</row>
    <row r="300" spans="1:37" x14ac:dyDescent="0.2">
      <c r="A300" s="12" t="s">
        <v>90</v>
      </c>
    </row>
    <row r="302" spans="1:37" ht="15" x14ac:dyDescent="0.25">
      <c r="A302" s="9" t="s">
        <v>54</v>
      </c>
      <c r="O302" s="13" t="s">
        <v>55</v>
      </c>
    </row>
    <row r="303" spans="1:37" ht="15" x14ac:dyDescent="0.25">
      <c r="A303" s="13" t="s">
        <v>50</v>
      </c>
      <c r="B303" s="13" t="s">
        <v>14</v>
      </c>
      <c r="C303" s="13" t="s">
        <v>19</v>
      </c>
      <c r="D303" s="13" t="s">
        <v>20</v>
      </c>
      <c r="E303" s="13" t="s">
        <v>21</v>
      </c>
      <c r="F303" s="13" t="s">
        <v>22</v>
      </c>
      <c r="G303" s="13" t="s">
        <v>23</v>
      </c>
      <c r="H303" s="13" t="s">
        <v>24</v>
      </c>
      <c r="I303" s="13" t="s">
        <v>25</v>
      </c>
      <c r="J303" s="13" t="s">
        <v>26</v>
      </c>
      <c r="K303" s="13" t="s">
        <v>51</v>
      </c>
      <c r="L303" s="13" t="s">
        <v>52</v>
      </c>
      <c r="M303" s="13" t="s">
        <v>53</v>
      </c>
      <c r="O303" s="13" t="s">
        <v>50</v>
      </c>
      <c r="P303" s="13" t="s">
        <v>14</v>
      </c>
      <c r="Q303" s="13" t="s">
        <v>19</v>
      </c>
      <c r="R303" s="13" t="s">
        <v>20</v>
      </c>
      <c r="S303" s="13" t="s">
        <v>21</v>
      </c>
      <c r="T303" s="13" t="s">
        <v>22</v>
      </c>
      <c r="U303" s="13" t="s">
        <v>23</v>
      </c>
      <c r="V303" s="13" t="s">
        <v>24</v>
      </c>
      <c r="W303" s="13" t="s">
        <v>25</v>
      </c>
      <c r="X303" s="13" t="s">
        <v>26</v>
      </c>
      <c r="Y303" s="13" t="s">
        <v>51</v>
      </c>
      <c r="Z303" s="13" t="s">
        <v>52</v>
      </c>
      <c r="AA303" s="13" t="s">
        <v>53</v>
      </c>
    </row>
    <row r="304" spans="1:37" x14ac:dyDescent="0.2">
      <c r="A304" s="12" t="s">
        <v>15</v>
      </c>
      <c r="B304" s="12">
        <v>2707</v>
      </c>
      <c r="C304" s="15">
        <v>3.3205303714941126</v>
      </c>
      <c r="D304" s="15">
        <v>3.4409542692011303</v>
      </c>
      <c r="E304" s="15">
        <v>3.6482141471201159</v>
      </c>
      <c r="F304" s="15">
        <v>3.0009371171275201</v>
      </c>
      <c r="G304" s="15">
        <v>3.2018507857229244</v>
      </c>
      <c r="H304" s="15">
        <v>3.3911998370171381</v>
      </c>
      <c r="I304" s="15">
        <v>3.2343326249687459</v>
      </c>
      <c r="J304" s="15">
        <v>3.6149244806695169</v>
      </c>
      <c r="K304" s="15">
        <v>3.4061718255349627</v>
      </c>
      <c r="L304" s="15">
        <v>3.1691152482600682</v>
      </c>
      <c r="M304" s="15">
        <v>3.4647108468555379</v>
      </c>
      <c r="O304" s="12" t="s">
        <v>15</v>
      </c>
      <c r="P304" s="12">
        <v>2707</v>
      </c>
      <c r="Q304" s="12">
        <f>C304/$C304</f>
        <v>1</v>
      </c>
      <c r="R304" s="15">
        <f>D304/$C304</f>
        <v>1.0362664647614206</v>
      </c>
      <c r="S304" s="15">
        <f t="shared" ref="S304:AA315" si="66">E304/$C304</f>
        <v>1.0986841675772892</v>
      </c>
      <c r="T304" s="15">
        <f t="shared" si="66"/>
        <v>0.90375234718217989</v>
      </c>
      <c r="U304" s="15">
        <f t="shared" si="66"/>
        <v>0.96425884648126647</v>
      </c>
      <c r="V304" s="15">
        <f t="shared" si="66"/>
        <v>1.0212825836889505</v>
      </c>
      <c r="W304" s="15">
        <f t="shared" si="66"/>
        <v>0.97404097030240955</v>
      </c>
      <c r="X304" s="15">
        <f t="shared" si="66"/>
        <v>1.0886587611734262</v>
      </c>
      <c r="Y304" s="15">
        <f t="shared" si="66"/>
        <v>1.0257914984835133</v>
      </c>
      <c r="Z304" s="15">
        <f t="shared" si="66"/>
        <v>0.95440031973991146</v>
      </c>
      <c r="AA304" s="15">
        <f t="shared" si="66"/>
        <v>1.0434209175134121</v>
      </c>
    </row>
    <row r="305" spans="1:27" x14ac:dyDescent="0.2">
      <c r="A305" s="12" t="s">
        <v>15</v>
      </c>
      <c r="B305" s="12">
        <v>2710</v>
      </c>
      <c r="C305" s="15">
        <v>3.8317976606101274</v>
      </c>
      <c r="D305" s="15">
        <v>4.5202101729813169</v>
      </c>
      <c r="E305" s="15">
        <v>3.5990029797999878</v>
      </c>
      <c r="F305" s="15">
        <v>3.9308121559068248</v>
      </c>
      <c r="G305" s="15">
        <v>4.3046886307218397</v>
      </c>
      <c r="H305" s="15">
        <v>4.5068074231335666</v>
      </c>
      <c r="I305" s="15">
        <v>3.676506471334164</v>
      </c>
      <c r="J305" s="15">
        <v>4.3069703833593938</v>
      </c>
      <c r="K305" s="15">
        <v>4.5908589791692673</v>
      </c>
      <c r="L305" s="15">
        <v>3.7535287678198248</v>
      </c>
      <c r="M305" s="15">
        <v>3.8083353318068265</v>
      </c>
      <c r="O305" s="12" t="s">
        <v>15</v>
      </c>
      <c r="P305" s="12">
        <v>2710</v>
      </c>
      <c r="Q305" s="12">
        <f t="shared" ref="Q305:Q315" si="67">C305/$C305</f>
        <v>1</v>
      </c>
      <c r="R305" s="15">
        <f t="shared" ref="R305:R315" si="68">D305/$C305</f>
        <v>1.1796578455715157</v>
      </c>
      <c r="S305" s="15">
        <f t="shared" si="66"/>
        <v>0.93924661440158819</v>
      </c>
      <c r="T305" s="15">
        <f t="shared" si="66"/>
        <v>1.0258402201960037</v>
      </c>
      <c r="U305" s="15">
        <f t="shared" si="66"/>
        <v>1.1234123020045936</v>
      </c>
      <c r="V305" s="15">
        <f t="shared" si="66"/>
        <v>1.176160074803104</v>
      </c>
      <c r="W305" s="15">
        <f t="shared" si="66"/>
        <v>0.95947301944663832</v>
      </c>
      <c r="X305" s="15">
        <f t="shared" si="66"/>
        <v>1.1240077803778412</v>
      </c>
      <c r="Y305" s="15">
        <f t="shared" si="66"/>
        <v>1.1980953551807003</v>
      </c>
      <c r="Z305" s="15">
        <f t="shared" si="66"/>
        <v>0.97957384504017886</v>
      </c>
      <c r="AA305" s="15">
        <f t="shared" si="66"/>
        <v>0.99387693952515099</v>
      </c>
    </row>
    <row r="306" spans="1:27" x14ac:dyDescent="0.2">
      <c r="A306" s="12" t="s">
        <v>15</v>
      </c>
      <c r="B306" s="12">
        <v>2716</v>
      </c>
      <c r="C306" s="15">
        <v>3.5468107875003607</v>
      </c>
      <c r="D306" s="15">
        <v>3.4590039553257697</v>
      </c>
      <c r="E306" s="15">
        <v>3.8157368475492501</v>
      </c>
      <c r="F306" s="15">
        <v>4.0135741481568301</v>
      </c>
      <c r="G306" s="15">
        <v>4.0617599957059962</v>
      </c>
      <c r="H306" s="15">
        <v>4.2249660946188703</v>
      </c>
      <c r="I306" s="15">
        <v>3.4506737686179498</v>
      </c>
      <c r="J306" s="15">
        <v>3.7907241882402922</v>
      </c>
      <c r="K306" s="15">
        <v>4.1610016970539094</v>
      </c>
      <c r="L306" s="15">
        <v>4.0581709471207104</v>
      </c>
      <c r="M306" s="15">
        <v>3.261967897517204</v>
      </c>
      <c r="O306" s="12" t="s">
        <v>15</v>
      </c>
      <c r="P306" s="12">
        <v>2716</v>
      </c>
      <c r="Q306" s="12">
        <f t="shared" si="67"/>
        <v>1</v>
      </c>
      <c r="R306" s="15">
        <f t="shared" si="68"/>
        <v>0.97524344053422896</v>
      </c>
      <c r="S306" s="15">
        <f t="shared" si="66"/>
        <v>1.075821935863237</v>
      </c>
      <c r="T306" s="15">
        <f t="shared" si="66"/>
        <v>1.1316008630348799</v>
      </c>
      <c r="U306" s="15">
        <f t="shared" si="66"/>
        <v>1.145186546184086</v>
      </c>
      <c r="V306" s="15">
        <f t="shared" si="66"/>
        <v>1.1912014335550287</v>
      </c>
      <c r="W306" s="15">
        <f t="shared" si="66"/>
        <v>0.97289479911891097</v>
      </c>
      <c r="X306" s="15">
        <f t="shared" si="66"/>
        <v>1.0687697808971173</v>
      </c>
      <c r="Y306" s="15">
        <f t="shared" si="66"/>
        <v>1.1731670918894448</v>
      </c>
      <c r="Z306" s="15">
        <f t="shared" si="66"/>
        <v>1.1441746375144906</v>
      </c>
      <c r="AA306" s="15">
        <f t="shared" si="66"/>
        <v>0.91969041850583133</v>
      </c>
    </row>
    <row r="307" spans="1:27" x14ac:dyDescent="0.2">
      <c r="A307" s="12" t="s">
        <v>15</v>
      </c>
      <c r="B307" s="12">
        <v>2717</v>
      </c>
      <c r="C307" s="15">
        <v>3.0225749233554331</v>
      </c>
      <c r="D307" s="15">
        <v>3.8027628551787331</v>
      </c>
      <c r="E307" s="15">
        <v>3.896337783763542</v>
      </c>
      <c r="F307" s="15">
        <v>3.7746517259189476</v>
      </c>
      <c r="G307" s="15">
        <v>4.1764024155553647</v>
      </c>
      <c r="H307" s="15">
        <v>4.2450560489029119</v>
      </c>
      <c r="I307" s="15">
        <v>3.756193289764747</v>
      </c>
      <c r="J307" s="15">
        <v>3.8560327774723211</v>
      </c>
      <c r="K307" s="15">
        <v>4.3094363007447605</v>
      </c>
      <c r="L307" s="15">
        <v>4.1791018643260101</v>
      </c>
      <c r="M307" s="15">
        <v>4.3564453465609327</v>
      </c>
      <c r="O307" s="12" t="s">
        <v>15</v>
      </c>
      <c r="P307" s="12">
        <v>2717</v>
      </c>
      <c r="Q307" s="12">
        <f t="shared" si="67"/>
        <v>1</v>
      </c>
      <c r="R307" s="15">
        <f t="shared" si="68"/>
        <v>1.258120295313373</v>
      </c>
      <c r="S307" s="15">
        <f t="shared" si="66"/>
        <v>1.2890789749020097</v>
      </c>
      <c r="T307" s="15">
        <f t="shared" si="66"/>
        <v>1.248819904099719</v>
      </c>
      <c r="U307" s="15">
        <f t="shared" si="66"/>
        <v>1.3817366058602247</v>
      </c>
      <c r="V307" s="15">
        <f t="shared" si="66"/>
        <v>1.4044502308615638</v>
      </c>
      <c r="W307" s="15">
        <f t="shared" si="66"/>
        <v>1.2427130459995037</v>
      </c>
      <c r="X307" s="15">
        <f t="shared" si="66"/>
        <v>1.2757443157741963</v>
      </c>
      <c r="Y307" s="15">
        <f t="shared" si="66"/>
        <v>1.4257500343319038</v>
      </c>
      <c r="Z307" s="15">
        <f t="shared" si="66"/>
        <v>1.3826297015945228</v>
      </c>
      <c r="AA307" s="15">
        <f t="shared" si="66"/>
        <v>1.4413026829868416</v>
      </c>
    </row>
    <row r="308" spans="1:27" x14ac:dyDescent="0.2">
      <c r="A308" s="12" t="s">
        <v>15</v>
      </c>
      <c r="B308" s="12">
        <v>2718</v>
      </c>
      <c r="C308" s="15">
        <v>4.3513140309129499</v>
      </c>
      <c r="D308" s="15">
        <v>4.5448734176596135</v>
      </c>
      <c r="E308" s="15">
        <v>4.5361764077072815</v>
      </c>
      <c r="F308" s="15">
        <v>4.5674106435990378</v>
      </c>
      <c r="G308" s="15">
        <v>5.2952507789097147</v>
      </c>
      <c r="H308" s="15">
        <v>5.6649001703665753</v>
      </c>
      <c r="I308" s="15">
        <v>4.2595137950509052</v>
      </c>
      <c r="J308" s="15">
        <v>4.4641700888588192</v>
      </c>
      <c r="K308" s="15">
        <v>4.2333746031844095</v>
      </c>
      <c r="L308" s="15">
        <v>4.5643423945669106</v>
      </c>
      <c r="M308" s="15">
        <v>4.2323641359413209</v>
      </c>
      <c r="O308" s="12" t="s">
        <v>15</v>
      </c>
      <c r="P308" s="12">
        <v>2718</v>
      </c>
      <c r="Q308" s="12">
        <f t="shared" si="67"/>
        <v>1</v>
      </c>
      <c r="R308" s="15">
        <f t="shared" si="68"/>
        <v>1.044482973504455</v>
      </c>
      <c r="S308" s="15">
        <f t="shared" si="66"/>
        <v>1.0424842646338595</v>
      </c>
      <c r="T308" s="15">
        <f t="shared" si="66"/>
        <v>1.0496623804098892</v>
      </c>
      <c r="U308" s="15">
        <f t="shared" si="66"/>
        <v>1.2169314237701012</v>
      </c>
      <c r="V308" s="15">
        <f t="shared" si="66"/>
        <v>1.301882633641595</v>
      </c>
      <c r="W308" s="15">
        <f t="shared" si="66"/>
        <v>0.97890287044100466</v>
      </c>
      <c r="X308" s="15">
        <f t="shared" si="66"/>
        <v>1.0259360866956759</v>
      </c>
      <c r="Y308" s="15">
        <f t="shared" si="66"/>
        <v>0.97289567544639033</v>
      </c>
      <c r="Z308" s="15">
        <f t="shared" si="66"/>
        <v>1.0489572488081871</v>
      </c>
      <c r="AA308" s="15">
        <f t="shared" si="66"/>
        <v>0.97266345427459944</v>
      </c>
    </row>
    <row r="309" spans="1:27" x14ac:dyDescent="0.2">
      <c r="A309" s="12" t="s">
        <v>15</v>
      </c>
      <c r="B309" s="12">
        <v>2720</v>
      </c>
      <c r="C309" s="15">
        <v>4.0063991565908701</v>
      </c>
      <c r="D309" s="15">
        <v>4.3057704933479846</v>
      </c>
      <c r="E309" s="15">
        <v>4.1380228052580224</v>
      </c>
      <c r="F309" s="15">
        <v>3.8550943039136971</v>
      </c>
      <c r="G309" s="15">
        <v>4.2098043135529553</v>
      </c>
      <c r="H309" s="15">
        <v>4.3435235543270556</v>
      </c>
      <c r="I309" s="15">
        <v>4.3107206546385024</v>
      </c>
      <c r="J309" s="15">
        <v>4.15214748433152</v>
      </c>
      <c r="K309" s="15">
        <v>4.1311309961387419</v>
      </c>
      <c r="L309" s="15">
        <v>4.3395754455236641</v>
      </c>
      <c r="M309" s="15">
        <v>3.9554497856257504</v>
      </c>
      <c r="O309" s="12" t="s">
        <v>15</v>
      </c>
      <c r="P309" s="12">
        <v>2720</v>
      </c>
      <c r="Q309" s="12">
        <f t="shared" si="67"/>
        <v>1</v>
      </c>
      <c r="R309" s="15">
        <f t="shared" si="68"/>
        <v>1.0747232926765729</v>
      </c>
      <c r="S309" s="15">
        <f t="shared" si="66"/>
        <v>1.0328533537280278</v>
      </c>
      <c r="T309" s="15">
        <f t="shared" si="66"/>
        <v>0.96223420414107674</v>
      </c>
      <c r="U309" s="15">
        <f t="shared" si="66"/>
        <v>1.0507700678369669</v>
      </c>
      <c r="V309" s="15">
        <f t="shared" si="66"/>
        <v>1.0841464828040379</v>
      </c>
      <c r="W309" s="15">
        <f t="shared" si="66"/>
        <v>1.0759588563578337</v>
      </c>
      <c r="X309" s="15">
        <f t="shared" si="66"/>
        <v>1.0363788833923053</v>
      </c>
      <c r="Y309" s="15">
        <f t="shared" si="66"/>
        <v>1.0311331534060149</v>
      </c>
      <c r="Z309" s="15">
        <f t="shared" si="66"/>
        <v>1.0831610321165055</v>
      </c>
      <c r="AA309" s="15">
        <f t="shared" si="66"/>
        <v>0.98728300177447281</v>
      </c>
    </row>
    <row r="310" spans="1:27" x14ac:dyDescent="0.2">
      <c r="A310" s="12" t="s">
        <v>15</v>
      </c>
      <c r="B310" s="12">
        <v>2701</v>
      </c>
      <c r="C310" s="15">
        <v>3.7988216866372353</v>
      </c>
      <c r="D310" s="15" t="s">
        <v>16</v>
      </c>
      <c r="E310" s="15" t="s">
        <v>16</v>
      </c>
      <c r="F310" s="15">
        <v>3.945591449498004</v>
      </c>
      <c r="G310" s="15">
        <v>3.9095883859300447</v>
      </c>
      <c r="H310" s="15">
        <v>3.7800791566350025</v>
      </c>
      <c r="I310" s="15">
        <v>3.9929718771029585</v>
      </c>
      <c r="J310" s="15">
        <v>3.9105485295490761</v>
      </c>
      <c r="K310" s="15">
        <v>3.8941445713420464</v>
      </c>
      <c r="L310" s="15">
        <v>3.7960148458177754</v>
      </c>
      <c r="M310" s="15">
        <v>3.9658633263979803</v>
      </c>
      <c r="O310" s="12" t="s">
        <v>15</v>
      </c>
      <c r="P310" s="12">
        <v>2701</v>
      </c>
      <c r="Q310" s="12">
        <f t="shared" si="67"/>
        <v>1</v>
      </c>
      <c r="R310" s="15" t="s">
        <v>34</v>
      </c>
      <c r="S310" s="15" t="s">
        <v>34</v>
      </c>
      <c r="T310" s="15">
        <f t="shared" si="66"/>
        <v>1.038635602028136</v>
      </c>
      <c r="U310" s="15">
        <f t="shared" si="66"/>
        <v>1.0291581728309185</v>
      </c>
      <c r="V310" s="15">
        <f t="shared" si="66"/>
        <v>0.99506622538558165</v>
      </c>
      <c r="W310" s="15">
        <f t="shared" si="66"/>
        <v>1.0511080030812363</v>
      </c>
      <c r="X310" s="15">
        <f t="shared" si="66"/>
        <v>1.0294109205769915</v>
      </c>
      <c r="Y310" s="15">
        <f t="shared" si="66"/>
        <v>1.0250927504810556</v>
      </c>
      <c r="Z310" s="15">
        <f t="shared" si="66"/>
        <v>0.99926112856801541</v>
      </c>
      <c r="AA310" s="15">
        <f t="shared" si="66"/>
        <v>1.0439719611868943</v>
      </c>
    </row>
    <row r="311" spans="1:27" x14ac:dyDescent="0.2">
      <c r="A311" s="12" t="s">
        <v>15</v>
      </c>
      <c r="B311" s="12">
        <v>2719</v>
      </c>
      <c r="C311" s="15">
        <v>3.7602938940466992</v>
      </c>
      <c r="D311" s="15">
        <v>3.8805704219474779</v>
      </c>
      <c r="E311" s="15">
        <v>3.7750597503508341</v>
      </c>
      <c r="F311" s="15">
        <v>3.6776773225096577</v>
      </c>
      <c r="G311" s="15">
        <v>3.5966510782559529</v>
      </c>
      <c r="H311" s="15">
        <v>3.683800101610649</v>
      </c>
      <c r="I311" s="15">
        <v>3.6628102562491165</v>
      </c>
      <c r="J311" s="15">
        <v>3.6107174077640449</v>
      </c>
      <c r="K311" s="15">
        <v>3.702973933400465</v>
      </c>
      <c r="L311" s="15">
        <v>3.6721088107412969</v>
      </c>
      <c r="M311" s="15">
        <v>3.8885691757950931</v>
      </c>
      <c r="O311" s="12" t="s">
        <v>15</v>
      </c>
      <c r="P311" s="12">
        <v>2719</v>
      </c>
      <c r="Q311" s="12">
        <f t="shared" si="67"/>
        <v>1</v>
      </c>
      <c r="R311" s="15">
        <f t="shared" si="68"/>
        <v>1.0319859381446754</v>
      </c>
      <c r="S311" s="15">
        <f t="shared" si="66"/>
        <v>1.0039267825122691</v>
      </c>
      <c r="T311" s="15">
        <f t="shared" si="66"/>
        <v>0.97802922487844901</v>
      </c>
      <c r="U311" s="15">
        <f t="shared" si="66"/>
        <v>0.9564813760834423</v>
      </c>
      <c r="V311" s="15">
        <f t="shared" si="66"/>
        <v>0.97965749630443644</v>
      </c>
      <c r="W311" s="15">
        <f t="shared" si="66"/>
        <v>0.97407552692838217</v>
      </c>
      <c r="X311" s="15">
        <f t="shared" si="66"/>
        <v>0.96022212877576829</v>
      </c>
      <c r="Y311" s="15">
        <f t="shared" si="66"/>
        <v>0.98475652109613476</v>
      </c>
      <c r="Z311" s="15">
        <f t="shared" si="66"/>
        <v>0.97654835345582514</v>
      </c>
      <c r="AA311" s="15">
        <f t="shared" si="66"/>
        <v>1.0341131000296224</v>
      </c>
    </row>
    <row r="312" spans="1:27" x14ac:dyDescent="0.2">
      <c r="A312" s="12" t="s">
        <v>15</v>
      </c>
      <c r="B312" s="12">
        <v>2721</v>
      </c>
      <c r="C312" s="15">
        <v>4.1616626708701734</v>
      </c>
      <c r="D312" s="15">
        <v>4.0459632129469218</v>
      </c>
      <c r="E312" s="15">
        <v>4.2033627253844497</v>
      </c>
      <c r="F312" s="15">
        <v>3.9892588558045436</v>
      </c>
      <c r="G312" s="15">
        <v>3.8123668619974094</v>
      </c>
      <c r="H312" s="15">
        <v>3.9313481082382338</v>
      </c>
      <c r="I312" s="15">
        <v>3.9553158728042614</v>
      </c>
      <c r="J312" s="15">
        <v>3.8552140351926165</v>
      </c>
      <c r="K312" s="15">
        <v>3.9279417325870671</v>
      </c>
      <c r="L312" s="15">
        <v>3.9393570976922625</v>
      </c>
      <c r="M312" s="15">
        <v>3.9856413371232193</v>
      </c>
      <c r="O312" s="12" t="s">
        <v>15</v>
      </c>
      <c r="P312" s="12">
        <v>2721</v>
      </c>
      <c r="Q312" s="12">
        <f t="shared" si="67"/>
        <v>1</v>
      </c>
      <c r="R312" s="15">
        <f t="shared" si="68"/>
        <v>0.97219874192757205</v>
      </c>
      <c r="S312" s="15">
        <f t="shared" si="66"/>
        <v>1.0100200467486609</v>
      </c>
      <c r="T312" s="15">
        <f t="shared" si="66"/>
        <v>0.95857333265562794</v>
      </c>
      <c r="U312" s="15">
        <f t="shared" si="66"/>
        <v>0.91606820722936466</v>
      </c>
      <c r="V312" s="15">
        <f t="shared" si="66"/>
        <v>0.94465804154574051</v>
      </c>
      <c r="W312" s="15">
        <f t="shared" si="66"/>
        <v>0.9504172215806318</v>
      </c>
      <c r="X312" s="15">
        <f t="shared" si="66"/>
        <v>0.92636389349320314</v>
      </c>
      <c r="Y312" s="15">
        <f t="shared" si="66"/>
        <v>0.9438395283887252</v>
      </c>
      <c r="Z312" s="15">
        <f t="shared" si="66"/>
        <v>0.94658251022266815</v>
      </c>
      <c r="AA312" s="15">
        <f t="shared" si="66"/>
        <v>0.95770408424041031</v>
      </c>
    </row>
    <row r="313" spans="1:27" x14ac:dyDescent="0.2">
      <c r="A313" s="12" t="s">
        <v>15</v>
      </c>
      <c r="B313" s="12">
        <v>2723</v>
      </c>
      <c r="C313" s="15">
        <v>4.2301497224913067</v>
      </c>
      <c r="D313" s="15">
        <v>4.3182623921474876</v>
      </c>
      <c r="E313" s="15">
        <v>4.4255764192418301</v>
      </c>
      <c r="F313" s="15">
        <v>4.3528865548315654</v>
      </c>
      <c r="G313" s="15">
        <v>4.2963433715353343</v>
      </c>
      <c r="H313" s="15">
        <v>4.1078925194221707</v>
      </c>
      <c r="I313" s="15">
        <v>4.1976668897634699</v>
      </c>
      <c r="J313" s="15">
        <v>4.1871404334787714</v>
      </c>
      <c r="K313" s="15">
        <v>4.218211880770605</v>
      </c>
      <c r="L313" s="15">
        <v>4.1878503326127685</v>
      </c>
      <c r="M313" s="15">
        <v>4.3165128373848631</v>
      </c>
      <c r="O313" s="12" t="s">
        <v>15</v>
      </c>
      <c r="P313" s="12">
        <v>2723</v>
      </c>
      <c r="Q313" s="12">
        <f t="shared" si="67"/>
        <v>1</v>
      </c>
      <c r="R313" s="15">
        <f t="shared" si="68"/>
        <v>1.0208296810837909</v>
      </c>
      <c r="S313" s="15">
        <f t="shared" si="66"/>
        <v>1.0461985295015583</v>
      </c>
      <c r="T313" s="15">
        <f t="shared" si="66"/>
        <v>1.0290147726184911</v>
      </c>
      <c r="U313" s="15">
        <f t="shared" si="66"/>
        <v>1.0156480629260194</v>
      </c>
      <c r="V313" s="15">
        <f t="shared" si="66"/>
        <v>0.97109861090279948</v>
      </c>
      <c r="W313" s="15">
        <f t="shared" si="66"/>
        <v>0.99232111512386223</v>
      </c>
      <c r="X313" s="15">
        <f t="shared" si="66"/>
        <v>0.98983267925864205</v>
      </c>
      <c r="Y313" s="15">
        <f t="shared" si="66"/>
        <v>0.99717791508484221</v>
      </c>
      <c r="Z313" s="15">
        <f t="shared" si="66"/>
        <v>0.99000049817299929</v>
      </c>
      <c r="AA313" s="15">
        <f t="shared" si="66"/>
        <v>1.0204160893961676</v>
      </c>
    </row>
    <row r="314" spans="1:27" x14ac:dyDescent="0.2">
      <c r="A314" s="12" t="s">
        <v>15</v>
      </c>
      <c r="B314" s="12">
        <v>2725</v>
      </c>
      <c r="C314" s="15">
        <v>3.760708906818762</v>
      </c>
      <c r="D314" s="15">
        <v>4.7140796736221509</v>
      </c>
      <c r="E314" s="15">
        <v>3.5429515331801742</v>
      </c>
      <c r="F314" s="15">
        <v>3.5545916629739778</v>
      </c>
      <c r="G314" s="15">
        <v>3.548614614543387</v>
      </c>
      <c r="H314" s="15">
        <v>3.6136723556629882</v>
      </c>
      <c r="I314" s="15">
        <v>3.59818470844115</v>
      </c>
      <c r="J314" s="15">
        <v>3.5499678345890793</v>
      </c>
      <c r="K314" s="15">
        <v>3.7838934906012009</v>
      </c>
      <c r="L314" s="15">
        <v>3.5686383975494711</v>
      </c>
      <c r="M314" s="15">
        <v>3.8284879023991545</v>
      </c>
      <c r="O314" s="12" t="s">
        <v>15</v>
      </c>
      <c r="P314" s="12">
        <v>2725</v>
      </c>
      <c r="Q314" s="12">
        <f t="shared" si="67"/>
        <v>1</v>
      </c>
      <c r="R314" s="15">
        <f t="shared" si="68"/>
        <v>1.2535082587952437</v>
      </c>
      <c r="S314" s="15">
        <f t="shared" si="66"/>
        <v>0.94209672191225458</v>
      </c>
      <c r="T314" s="15">
        <f t="shared" si="66"/>
        <v>0.94519191754749721</v>
      </c>
      <c r="U314" s="15">
        <f t="shared" si="66"/>
        <v>0.94360257666026359</v>
      </c>
      <c r="V314" s="15">
        <f t="shared" si="66"/>
        <v>0.96090190578452561</v>
      </c>
      <c r="W314" s="15">
        <f t="shared" si="66"/>
        <v>0.95678362712866982</v>
      </c>
      <c r="X314" s="15">
        <f t="shared" si="66"/>
        <v>0.94396240776637197</v>
      </c>
      <c r="Y314" s="15">
        <f t="shared" si="66"/>
        <v>1.0061649503742238</v>
      </c>
      <c r="Z314" s="15">
        <f t="shared" si="66"/>
        <v>0.9489270469934441</v>
      </c>
      <c r="AA314" s="15">
        <f t="shared" si="66"/>
        <v>1.0180229305856399</v>
      </c>
    </row>
    <row r="315" spans="1:27" x14ac:dyDescent="0.2">
      <c r="A315" s="12" t="s">
        <v>15</v>
      </c>
      <c r="B315" s="12">
        <v>2727</v>
      </c>
      <c r="C315" s="15">
        <v>3.6972155803959268</v>
      </c>
      <c r="D315" s="15">
        <v>3.8264694874520635</v>
      </c>
      <c r="E315" s="15">
        <v>3.7536049695501368</v>
      </c>
      <c r="F315" s="15">
        <v>3.775002237776766</v>
      </c>
      <c r="G315" s="15">
        <v>3.7433195053648203</v>
      </c>
      <c r="H315" s="15">
        <v>3.7770140640611602</v>
      </c>
      <c r="I315" s="15">
        <v>3.7926925352162915</v>
      </c>
      <c r="J315" s="15">
        <v>3.6529997679237303</v>
      </c>
      <c r="K315" s="15">
        <v>3.890648316955871</v>
      </c>
      <c r="L315" s="15">
        <v>3.7561245255216908</v>
      </c>
      <c r="M315" s="15">
        <v>3.5533171752950277</v>
      </c>
      <c r="O315" s="12" t="s">
        <v>15</v>
      </c>
      <c r="P315" s="12">
        <v>2727</v>
      </c>
      <c r="Q315" s="12">
        <f t="shared" si="67"/>
        <v>1</v>
      </c>
      <c r="R315" s="15">
        <f t="shared" si="68"/>
        <v>1.0349597972434963</v>
      </c>
      <c r="S315" s="15">
        <f t="shared" si="66"/>
        <v>1.0152518531657198</v>
      </c>
      <c r="T315" s="15">
        <f t="shared" si="66"/>
        <v>1.0210392539167297</v>
      </c>
      <c r="U315" s="15">
        <f t="shared" si="66"/>
        <v>1.0124699044365588</v>
      </c>
      <c r="V315" s="15">
        <f t="shared" si="66"/>
        <v>1.0215834002454052</v>
      </c>
      <c r="W315" s="15">
        <f t="shared" si="66"/>
        <v>1.0258240161397729</v>
      </c>
      <c r="X315" s="15">
        <f t="shared" si="66"/>
        <v>0.98804078055208733</v>
      </c>
      <c r="Y315" s="15">
        <f t="shared" si="66"/>
        <v>1.0523184900511617</v>
      </c>
      <c r="Z315" s="15">
        <f t="shared" si="66"/>
        <v>1.0159333270794708</v>
      </c>
      <c r="AA315" s="15">
        <f t="shared" si="66"/>
        <v>0.96107924951309187</v>
      </c>
    </row>
    <row r="316" spans="1:27" ht="15" x14ac:dyDescent="0.25">
      <c r="B316" s="22" t="s">
        <v>10</v>
      </c>
      <c r="C316" s="28">
        <f>AVERAGE(C304:C315)</f>
        <v>3.7906899493103299</v>
      </c>
      <c r="D316" s="28">
        <f t="shared" ref="D316:M316" si="69">AVERAGE(D304:D315)</f>
        <v>4.078083668346423</v>
      </c>
      <c r="E316" s="28">
        <f t="shared" si="69"/>
        <v>3.9394587608096021</v>
      </c>
      <c r="F316" s="28">
        <f t="shared" si="69"/>
        <v>3.8697906815014473</v>
      </c>
      <c r="G316" s="28">
        <f t="shared" si="69"/>
        <v>4.0130533948163132</v>
      </c>
      <c r="H316" s="28">
        <f t="shared" si="69"/>
        <v>4.1058549528330275</v>
      </c>
      <c r="I316" s="28">
        <f t="shared" si="69"/>
        <v>3.8239652286626886</v>
      </c>
      <c r="J316" s="28">
        <f t="shared" si="69"/>
        <v>3.9126297842857647</v>
      </c>
      <c r="K316" s="28">
        <f t="shared" si="69"/>
        <v>4.0208156939569415</v>
      </c>
      <c r="L316" s="28">
        <f t="shared" si="69"/>
        <v>3.9153273897960381</v>
      </c>
      <c r="M316" s="28">
        <f t="shared" si="69"/>
        <v>3.8848054248919088</v>
      </c>
      <c r="N316" s="21"/>
      <c r="P316" s="22" t="s">
        <v>10</v>
      </c>
      <c r="Q316" s="23">
        <f>AVERAGE(Q304:Q315)</f>
        <v>1</v>
      </c>
      <c r="R316" s="23">
        <f>AVERAGE(R304:R315)</f>
        <v>1.0801797026869406</v>
      </c>
      <c r="S316" s="23">
        <f t="shared" ref="S316:AA316" si="70">AVERAGE(S304:S315)</f>
        <v>1.045060294995134</v>
      </c>
      <c r="T316" s="23">
        <f t="shared" si="70"/>
        <v>1.0243661685590568</v>
      </c>
      <c r="U316" s="23">
        <f t="shared" si="70"/>
        <v>1.0629770076919838</v>
      </c>
      <c r="V316" s="23">
        <f>AVERAGE(V304:V315)</f>
        <v>1.087674093293564</v>
      </c>
      <c r="W316" s="23">
        <f t="shared" si="70"/>
        <v>1.0128760893040714</v>
      </c>
      <c r="X316" s="23">
        <f t="shared" si="70"/>
        <v>1.0381107015611357</v>
      </c>
      <c r="Y316" s="23">
        <f t="shared" si="70"/>
        <v>1.0696819136845093</v>
      </c>
      <c r="Z316" s="23">
        <f t="shared" si="70"/>
        <v>1.039179137442185</v>
      </c>
      <c r="AA316" s="23">
        <f t="shared" si="70"/>
        <v>1.0327954024610111</v>
      </c>
    </row>
    <row r="317" spans="1:27" ht="15" x14ac:dyDescent="0.25">
      <c r="B317" s="24" t="s">
        <v>33</v>
      </c>
      <c r="C317" s="29">
        <f>STDEV(C304:C315)</f>
        <v>0.37832398963274366</v>
      </c>
      <c r="D317" s="29">
        <f t="shared" ref="D317:M317" si="71">STDEV(D304:D315)</f>
        <v>0.4354003398270101</v>
      </c>
      <c r="E317" s="29">
        <f t="shared" si="71"/>
        <v>0.33736360984265917</v>
      </c>
      <c r="F317" s="29">
        <f t="shared" si="71"/>
        <v>0.39009179279010797</v>
      </c>
      <c r="G317" s="29">
        <f t="shared" si="71"/>
        <v>0.52639261354765665</v>
      </c>
      <c r="H317" s="29">
        <f t="shared" si="71"/>
        <v>0.5921658688161735</v>
      </c>
      <c r="I317" s="29">
        <f t="shared" si="71"/>
        <v>0.33075376187501826</v>
      </c>
      <c r="J317" s="29">
        <f t="shared" si="71"/>
        <v>0.30037886716713075</v>
      </c>
      <c r="K317" s="29">
        <f t="shared" si="71"/>
        <v>0.31633937755694141</v>
      </c>
      <c r="L317" s="29">
        <f t="shared" si="71"/>
        <v>0.37754894320259674</v>
      </c>
      <c r="M317" s="29">
        <f t="shared" si="71"/>
        <v>0.33502584127671226</v>
      </c>
      <c r="N317" s="21"/>
      <c r="P317" s="24" t="s">
        <v>33</v>
      </c>
      <c r="Q317" s="25">
        <f>STDEV(Q304:Q315)</f>
        <v>0</v>
      </c>
      <c r="R317" s="25">
        <f t="shared" ref="R317:AA317" si="72">STDEV(R304:R315)</f>
        <v>0.10266224037234624</v>
      </c>
      <c r="S317" s="25">
        <f t="shared" si="72"/>
        <v>9.4408800311098384E-2</v>
      </c>
      <c r="T317" s="25">
        <f t="shared" si="72"/>
        <v>9.2397152361996304E-2</v>
      </c>
      <c r="U317" s="25">
        <f t="shared" si="72"/>
        <v>0.13440888819298244</v>
      </c>
      <c r="V317" s="25">
        <f t="shared" si="72"/>
        <v>0.14891326932399226</v>
      </c>
      <c r="W317" s="25">
        <f t="shared" si="72"/>
        <v>8.2308727461615383E-2</v>
      </c>
      <c r="X317" s="25">
        <f t="shared" si="72"/>
        <v>9.5263118588673978E-2</v>
      </c>
      <c r="Y317" s="25">
        <f t="shared" si="72"/>
        <v>0.13530880392775607</v>
      </c>
      <c r="Z317" s="25">
        <f t="shared" si="72"/>
        <v>0.12319502144019509</v>
      </c>
      <c r="AA317" s="25">
        <f t="shared" si="72"/>
        <v>0.13425408459990257</v>
      </c>
    </row>
    <row r="318" spans="1:27" ht="15" x14ac:dyDescent="0.25">
      <c r="B318" s="24" t="s">
        <v>30</v>
      </c>
      <c r="C318" s="29">
        <f>C317/SQRT(12)</f>
        <v>0.10921272862767888</v>
      </c>
      <c r="D318" s="29">
        <f t="shared" ref="D318:M318" si="73">D317/SQRT(12)</f>
        <v>0.12568925170218942</v>
      </c>
      <c r="E318" s="29">
        <f t="shared" si="73"/>
        <v>9.7388485478721587E-2</v>
      </c>
      <c r="F318" s="29">
        <f t="shared" si="73"/>
        <v>0.11260980078801629</v>
      </c>
      <c r="G318" s="29">
        <f t="shared" si="73"/>
        <v>0.15195645856558512</v>
      </c>
      <c r="H318" s="29">
        <f t="shared" si="73"/>
        <v>0.1709435618829632</v>
      </c>
      <c r="I318" s="29">
        <f t="shared" si="73"/>
        <v>9.548038672701159E-2</v>
      </c>
      <c r="J318" s="29">
        <f t="shared" si="73"/>
        <v>8.6711909908908896E-2</v>
      </c>
      <c r="K318" s="29">
        <f t="shared" si="73"/>
        <v>9.1319312393889393E-2</v>
      </c>
      <c r="L318" s="29">
        <f t="shared" si="73"/>
        <v>0.10898899199513898</v>
      </c>
      <c r="M318" s="29">
        <f t="shared" si="73"/>
        <v>9.671362982329533E-2</v>
      </c>
      <c r="N318" s="21"/>
      <c r="P318" s="24" t="s">
        <v>30</v>
      </c>
      <c r="Q318" s="25">
        <f>Q317/SQRT(12)</f>
        <v>0</v>
      </c>
      <c r="R318" s="25">
        <f t="shared" ref="R318:AA318" si="74">R317/SQRT(12)</f>
        <v>2.9636036057292085E-2</v>
      </c>
      <c r="S318" s="25">
        <f t="shared" si="74"/>
        <v>2.725347313674114E-2</v>
      </c>
      <c r="T318" s="25">
        <f t="shared" si="74"/>
        <v>2.6672760394276719E-2</v>
      </c>
      <c r="U318" s="25">
        <f t="shared" si="74"/>
        <v>3.8800503889848362E-2</v>
      </c>
      <c r="V318" s="25">
        <f t="shared" si="74"/>
        <v>4.2987558065057087E-2</v>
      </c>
      <c r="W318" s="25">
        <f t="shared" si="74"/>
        <v>2.3760482978309592E-2</v>
      </c>
      <c r="X318" s="25">
        <f t="shared" si="74"/>
        <v>2.7500093580507083E-2</v>
      </c>
      <c r="Y318" s="25">
        <f t="shared" si="74"/>
        <v>3.9060287185708135E-2</v>
      </c>
      <c r="Z318" s="25">
        <f t="shared" si="74"/>
        <v>3.5563339395659178E-2</v>
      </c>
      <c r="AA318" s="25">
        <f t="shared" si="74"/>
        <v>3.8755815941780271E-2</v>
      </c>
    </row>
    <row r="319" spans="1:27" ht="15" x14ac:dyDescent="0.25">
      <c r="B319" s="24" t="s">
        <v>49</v>
      </c>
      <c r="C319" s="26">
        <f>COUNT(C304:C315)</f>
        <v>12</v>
      </c>
      <c r="D319" s="26">
        <f t="shared" ref="D319:M319" si="75">COUNT(D304:D315)</f>
        <v>11</v>
      </c>
      <c r="E319" s="26">
        <f t="shared" si="75"/>
        <v>11</v>
      </c>
      <c r="F319" s="26">
        <f t="shared" si="75"/>
        <v>12</v>
      </c>
      <c r="G319" s="26">
        <f t="shared" si="75"/>
        <v>12</v>
      </c>
      <c r="H319" s="26">
        <f t="shared" si="75"/>
        <v>12</v>
      </c>
      <c r="I319" s="26">
        <f t="shared" si="75"/>
        <v>12</v>
      </c>
      <c r="J319" s="26">
        <f t="shared" si="75"/>
        <v>12</v>
      </c>
      <c r="K319" s="26">
        <f t="shared" si="75"/>
        <v>12</v>
      </c>
      <c r="L319" s="26">
        <f t="shared" si="75"/>
        <v>12</v>
      </c>
      <c r="M319" s="26">
        <f t="shared" si="75"/>
        <v>12</v>
      </c>
      <c r="P319" s="24" t="s">
        <v>49</v>
      </c>
      <c r="Q319" s="24">
        <f>COUNT(Q304:Q315)</f>
        <v>12</v>
      </c>
      <c r="R319" s="24">
        <f t="shared" ref="R319:AA319" si="76">COUNT(R304:R315)</f>
        <v>11</v>
      </c>
      <c r="S319" s="24">
        <f t="shared" si="76"/>
        <v>11</v>
      </c>
      <c r="T319" s="24">
        <f t="shared" si="76"/>
        <v>12</v>
      </c>
      <c r="U319" s="24">
        <f t="shared" si="76"/>
        <v>12</v>
      </c>
      <c r="V319" s="24">
        <f t="shared" si="76"/>
        <v>12</v>
      </c>
      <c r="W319" s="24">
        <f t="shared" si="76"/>
        <v>12</v>
      </c>
      <c r="X319" s="24">
        <f t="shared" si="76"/>
        <v>12</v>
      </c>
      <c r="Y319" s="24">
        <f t="shared" si="76"/>
        <v>12</v>
      </c>
      <c r="Z319" s="24">
        <f t="shared" si="76"/>
        <v>12</v>
      </c>
      <c r="AA319" s="24">
        <f t="shared" si="76"/>
        <v>12</v>
      </c>
    </row>
  </sheetData>
  <mergeCells count="8">
    <mergeCell ref="E161:G161"/>
    <mergeCell ref="N161:Q161"/>
    <mergeCell ref="Y161:AB161"/>
    <mergeCell ref="E65:G65"/>
    <mergeCell ref="N65:Q65"/>
    <mergeCell ref="E120:G120"/>
    <mergeCell ref="N120:Q120"/>
    <mergeCell ref="Y120:AB120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Ery</dc:creator>
  <cp:lastModifiedBy>Ery Petropoulou</cp:lastModifiedBy>
  <dcterms:created xsi:type="dcterms:W3CDTF">2019-05-09T12:42:00Z</dcterms:created>
  <dcterms:modified xsi:type="dcterms:W3CDTF">2020-10-21T21:43:31Z</dcterms:modified>
</cp:coreProperties>
</file>