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 s="1"/>
  <c r="L14" i="1"/>
  <c r="E14" i="1"/>
  <c r="F14" i="1" s="1"/>
  <c r="D14" i="1"/>
  <c r="E11" i="1"/>
  <c r="F11" i="1" s="1"/>
  <c r="D11" i="1"/>
  <c r="N10" i="1"/>
  <c r="M10" i="1"/>
  <c r="L10" i="1"/>
  <c r="C10" i="1"/>
  <c r="K9" i="1"/>
  <c r="C9" i="1"/>
  <c r="K8" i="1"/>
  <c r="C8" i="1"/>
  <c r="K7" i="1"/>
  <c r="C7" i="1"/>
  <c r="E7" i="1" s="1"/>
  <c r="F7" i="1" s="1"/>
  <c r="K6" i="1"/>
  <c r="M6" i="1" s="1"/>
  <c r="N6" i="1" s="1"/>
  <c r="C6" i="1"/>
  <c r="K5" i="1"/>
  <c r="C5" i="1"/>
  <c r="K4" i="1"/>
  <c r="M3" i="1" s="1"/>
  <c r="N3" i="1" s="1"/>
  <c r="C4" i="1"/>
  <c r="L3" i="1"/>
  <c r="K3" i="1"/>
  <c r="E3" i="1"/>
  <c r="F3" i="1" s="1"/>
  <c r="D3" i="1"/>
  <c r="C3" i="1"/>
  <c r="L6" i="1" l="1"/>
  <c r="D7" i="1"/>
</calcChain>
</file>

<file path=xl/sharedStrings.xml><?xml version="1.0" encoding="utf-8"?>
<sst xmlns="http://schemas.openxmlformats.org/spreadsheetml/2006/main" count="56" uniqueCount="40">
  <si>
    <t>37C</t>
  </si>
  <si>
    <t>no blocker</t>
  </si>
  <si>
    <t>24C</t>
  </si>
  <si>
    <t>Construct</t>
  </si>
  <si>
    <t>OD600 (5 times dilution)</t>
  </si>
  <si>
    <t>Real OD</t>
  </si>
  <si>
    <t>Average</t>
  </si>
  <si>
    <t>SD</t>
  </si>
  <si>
    <t>SEM</t>
  </si>
  <si>
    <t>OD600 (2 times dilution)</t>
  </si>
  <si>
    <t>WT-1</t>
  </si>
  <si>
    <t>WT-2</t>
  </si>
  <si>
    <t>WT-3</t>
  </si>
  <si>
    <t>WT-4</t>
  </si>
  <si>
    <t>IR-1</t>
  </si>
  <si>
    <t>IR-2</t>
  </si>
  <si>
    <t>IR-3</t>
  </si>
  <si>
    <t>IR-4</t>
  </si>
  <si>
    <t>DeltaC-1</t>
  </si>
  <si>
    <t>DeltaC -1</t>
  </si>
  <si>
    <t>DeltaC-2</t>
  </si>
  <si>
    <t>DeltaC -2</t>
  </si>
  <si>
    <t>DeltaC-3</t>
  </si>
  <si>
    <t>DeltaC -3</t>
  </si>
  <si>
    <t>DeltaC-4</t>
  </si>
  <si>
    <t>PQE-1</t>
  </si>
  <si>
    <t>PQE-2</t>
  </si>
  <si>
    <t>PQE-3</t>
  </si>
  <si>
    <t>PQE-4</t>
  </si>
  <si>
    <t>PQE-5</t>
  </si>
  <si>
    <t>37C (no blocker) versus 24C (no blocker)</t>
  </si>
  <si>
    <t>Null Hypothesis</t>
  </si>
  <si>
    <t>Mean1-Mean2 =0</t>
  </si>
  <si>
    <t>Probability &gt;  t</t>
  </si>
  <si>
    <t>MthK FL</t>
  </si>
  <si>
    <t>MthK IR</t>
  </si>
  <si>
    <t>MthK DeltaC</t>
  </si>
  <si>
    <t>Empty vector</t>
  </si>
  <si>
    <t>Equal variance assumed</t>
  </si>
  <si>
    <t>Non equal variance assumed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</si>
</sst>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2" xfId="1" applyFill="1" applyBorder="1"/>
    <xf numFmtId="0" fontId="1" fillId="2" borderId="0" xfId="1" applyFill="1" applyBorder="1"/>
    <xf numFmtId="0" fontId="1" fillId="2" borderId="7" xfId="1" applyFill="1" applyBorder="1"/>
    <xf numFmtId="0" fontId="2" fillId="3" borderId="0" xfId="2" applyFill="1" applyBorder="1"/>
    <xf numFmtId="0" fontId="2" fillId="3" borderId="7" xfId="2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Q19" sqref="Q19"/>
    </sheetView>
  </sheetViews>
  <sheetFormatPr defaultRowHeight="15" x14ac:dyDescent="0.25"/>
  <sheetData>
    <row r="1" spans="1:14" x14ac:dyDescent="0.25">
      <c r="A1" s="1" t="s">
        <v>0</v>
      </c>
      <c r="B1" s="2" t="s">
        <v>1</v>
      </c>
      <c r="C1" s="2"/>
      <c r="D1" s="2"/>
      <c r="E1" s="2"/>
      <c r="F1" s="3"/>
      <c r="I1" s="4" t="s">
        <v>2</v>
      </c>
      <c r="J1" s="5" t="s">
        <v>1</v>
      </c>
      <c r="K1" s="5"/>
      <c r="L1" s="5"/>
      <c r="M1" s="5"/>
      <c r="N1" s="6"/>
    </row>
    <row r="2" spans="1:14" x14ac:dyDescent="0.25">
      <c r="A2" s="7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9" t="s">
        <v>8</v>
      </c>
      <c r="I2" s="10" t="s">
        <v>3</v>
      </c>
      <c r="J2" s="11" t="s">
        <v>9</v>
      </c>
      <c r="K2" s="11" t="s">
        <v>5</v>
      </c>
      <c r="L2" s="11" t="s">
        <v>6</v>
      </c>
      <c r="M2" s="11" t="s">
        <v>7</v>
      </c>
      <c r="N2" s="12" t="s">
        <v>8</v>
      </c>
    </row>
    <row r="3" spans="1:14" x14ac:dyDescent="0.25">
      <c r="A3" s="1" t="s">
        <v>10</v>
      </c>
      <c r="B3" s="2">
        <v>0.23699999999999999</v>
      </c>
      <c r="C3" s="2">
        <f>B3*5</f>
        <v>1.1850000000000001</v>
      </c>
      <c r="D3" s="2">
        <f>AVERAGE(C3:C6)</f>
        <v>1.27125</v>
      </c>
      <c r="E3" s="2">
        <f>_xlfn.STDEV.S(C3:C6)</f>
        <v>0.1581863352716239</v>
      </c>
      <c r="F3" s="3">
        <f>E3/SQRT(4)</f>
        <v>7.9093167635811951E-2</v>
      </c>
      <c r="I3" s="4" t="s">
        <v>10</v>
      </c>
      <c r="J3" s="5">
        <v>0.41799999999999998</v>
      </c>
      <c r="K3" s="5">
        <f>J3*2</f>
        <v>0.83599999999999997</v>
      </c>
      <c r="L3" s="5">
        <f>AVERAGE(K3:K5)</f>
        <v>0.94800000000000006</v>
      </c>
      <c r="M3" s="5">
        <f>_xlfn.STDEV.S(K3:K5)</f>
        <v>9.750897394599127E-2</v>
      </c>
      <c r="N3" s="6">
        <f>M3/SQRT(3)</f>
        <v>5.6296832356122269E-2</v>
      </c>
    </row>
    <row r="4" spans="1:14" x14ac:dyDescent="0.25">
      <c r="A4" s="7" t="s">
        <v>11</v>
      </c>
      <c r="B4" s="8">
        <v>0.246</v>
      </c>
      <c r="C4" s="8">
        <f t="shared" ref="C4:C10" si="0">B4*5</f>
        <v>1.23</v>
      </c>
      <c r="D4" s="8"/>
      <c r="E4" s="8"/>
      <c r="F4" s="9"/>
      <c r="I4" s="10" t="s">
        <v>11</v>
      </c>
      <c r="J4" s="11">
        <v>0.50700000000000001</v>
      </c>
      <c r="K4" s="11">
        <f t="shared" ref="K4:K9" si="1">J4*2</f>
        <v>1.014</v>
      </c>
      <c r="L4" s="11"/>
      <c r="M4" s="11"/>
      <c r="N4" s="12"/>
    </row>
    <row r="5" spans="1:14" x14ac:dyDescent="0.25">
      <c r="A5" s="7" t="s">
        <v>12</v>
      </c>
      <c r="B5" s="8">
        <v>0.30099999999999999</v>
      </c>
      <c r="C5" s="8">
        <f t="shared" si="0"/>
        <v>1.5049999999999999</v>
      </c>
      <c r="D5" s="8"/>
      <c r="E5" s="8"/>
      <c r="F5" s="9"/>
      <c r="I5" s="13" t="s">
        <v>12</v>
      </c>
      <c r="J5" s="14">
        <v>0.497</v>
      </c>
      <c r="K5" s="14">
        <f t="shared" si="1"/>
        <v>0.99399999999999999</v>
      </c>
      <c r="L5" s="14"/>
      <c r="M5" s="14"/>
      <c r="N5" s="15"/>
    </row>
    <row r="6" spans="1:14" x14ac:dyDescent="0.25">
      <c r="A6" s="16" t="s">
        <v>13</v>
      </c>
      <c r="B6" s="17">
        <v>0.23300000000000001</v>
      </c>
      <c r="C6" s="17">
        <f t="shared" si="0"/>
        <v>1.165</v>
      </c>
      <c r="D6" s="17"/>
      <c r="E6" s="17"/>
      <c r="F6" s="18"/>
      <c r="I6" s="4" t="s">
        <v>14</v>
      </c>
      <c r="J6" s="5">
        <v>0.42599999999999999</v>
      </c>
      <c r="K6" s="5">
        <f t="shared" si="1"/>
        <v>0.85199999999999998</v>
      </c>
      <c r="L6" s="5">
        <f>AVERAGE(K6:K9)</f>
        <v>1.0465</v>
      </c>
      <c r="M6" s="5">
        <f>_xlfn.STDEV.S(K6:K9)</f>
        <v>0.18236501857538404</v>
      </c>
      <c r="N6" s="6">
        <f>M6/SQRT(4)</f>
        <v>9.1182509287692018E-2</v>
      </c>
    </row>
    <row r="7" spans="1:14" x14ac:dyDescent="0.25">
      <c r="A7" s="1" t="s">
        <v>14</v>
      </c>
      <c r="B7" s="2">
        <v>0.32600000000000001</v>
      </c>
      <c r="C7" s="2">
        <f t="shared" si="0"/>
        <v>1.6300000000000001</v>
      </c>
      <c r="D7" s="2">
        <f>AVERAGE(C7:C10)</f>
        <v>1.7975000000000003</v>
      </c>
      <c r="E7" s="2">
        <f>_xlfn.STDEV.S(C7:C10)</f>
        <v>0.35600795871253477</v>
      </c>
      <c r="F7" s="3">
        <f>E7/SQRT(4)</f>
        <v>0.17800397935626738</v>
      </c>
      <c r="I7" s="10" t="s">
        <v>15</v>
      </c>
      <c r="J7" s="11">
        <v>0.46500000000000002</v>
      </c>
      <c r="K7" s="11">
        <f t="shared" si="1"/>
        <v>0.93</v>
      </c>
      <c r="L7" s="11"/>
      <c r="M7" s="11"/>
      <c r="N7" s="12"/>
    </row>
    <row r="8" spans="1:14" x14ac:dyDescent="0.25">
      <c r="A8" s="7" t="s">
        <v>15</v>
      </c>
      <c r="B8" s="8">
        <v>0.31</v>
      </c>
      <c r="C8" s="8">
        <f t="shared" si="0"/>
        <v>1.55</v>
      </c>
      <c r="D8" s="8"/>
      <c r="E8" s="8"/>
      <c r="F8" s="9"/>
      <c r="I8" s="10" t="s">
        <v>16</v>
      </c>
      <c r="J8" s="11">
        <v>0.60199999999999998</v>
      </c>
      <c r="K8" s="11">
        <f t="shared" si="1"/>
        <v>1.204</v>
      </c>
      <c r="L8" s="11"/>
      <c r="M8" s="11"/>
      <c r="N8" s="12"/>
    </row>
    <row r="9" spans="1:14" x14ac:dyDescent="0.25">
      <c r="A9" s="7" t="s">
        <v>16</v>
      </c>
      <c r="B9" s="8">
        <v>0.46500000000000002</v>
      </c>
      <c r="C9" s="8">
        <f t="shared" si="0"/>
        <v>2.3250000000000002</v>
      </c>
      <c r="D9" s="8"/>
      <c r="E9" s="8"/>
      <c r="F9" s="9"/>
      <c r="I9" s="13" t="s">
        <v>17</v>
      </c>
      <c r="J9" s="14">
        <v>0.6</v>
      </c>
      <c r="K9" s="14">
        <f t="shared" si="1"/>
        <v>1.2</v>
      </c>
      <c r="L9" s="14"/>
      <c r="M9" s="14"/>
      <c r="N9" s="15"/>
    </row>
    <row r="10" spans="1:14" x14ac:dyDescent="0.25">
      <c r="A10" s="16" t="s">
        <v>17</v>
      </c>
      <c r="B10" s="17">
        <v>0.33700000000000002</v>
      </c>
      <c r="C10" s="17">
        <f t="shared" si="0"/>
        <v>1.6850000000000001</v>
      </c>
      <c r="D10" s="17"/>
      <c r="E10" s="17"/>
      <c r="F10" s="18"/>
      <c r="I10" s="4" t="s">
        <v>18</v>
      </c>
      <c r="J10" s="5"/>
      <c r="K10" s="5">
        <v>0.42499999999999999</v>
      </c>
      <c r="L10" s="5">
        <f>AVERAGE(K10:K13)</f>
        <v>0.40974999999999995</v>
      </c>
      <c r="M10" s="5">
        <f>_xlfn.STDEV.S(K10:K13)</f>
        <v>2.0854655755170502E-2</v>
      </c>
      <c r="N10" s="6">
        <f>M10/SQRT(4)</f>
        <v>1.0427327877585251E-2</v>
      </c>
    </row>
    <row r="11" spans="1:14" x14ac:dyDescent="0.25">
      <c r="A11" s="1" t="s">
        <v>19</v>
      </c>
      <c r="B11" s="2"/>
      <c r="C11" s="19">
        <v>0.35899999999999999</v>
      </c>
      <c r="D11" s="2">
        <f>AVERAGE(C11:C13)</f>
        <v>0.316</v>
      </c>
      <c r="E11" s="2">
        <f>_xlfn.STDEV.S(C11:C13)</f>
        <v>4.25088226136646E-2</v>
      </c>
      <c r="F11" s="3">
        <f>E11/SQRT(3)</f>
        <v>2.4542480178933308E-2</v>
      </c>
      <c r="I11" s="10" t="s">
        <v>20</v>
      </c>
      <c r="J11" s="11"/>
      <c r="K11" s="11">
        <v>0.43</v>
      </c>
      <c r="L11" s="11"/>
      <c r="M11" s="11"/>
      <c r="N11" s="12"/>
    </row>
    <row r="12" spans="1:14" x14ac:dyDescent="0.25">
      <c r="A12" s="7" t="s">
        <v>21</v>
      </c>
      <c r="B12" s="8"/>
      <c r="C12" s="20">
        <v>0.27400000000000002</v>
      </c>
      <c r="D12" s="8"/>
      <c r="E12" s="8"/>
      <c r="F12" s="9"/>
      <c r="I12" s="10" t="s">
        <v>22</v>
      </c>
      <c r="J12" s="11"/>
      <c r="K12" s="11">
        <v>0.39600000000000002</v>
      </c>
      <c r="L12" s="11"/>
      <c r="M12" s="11"/>
      <c r="N12" s="12"/>
    </row>
    <row r="13" spans="1:14" x14ac:dyDescent="0.25">
      <c r="A13" s="16" t="s">
        <v>23</v>
      </c>
      <c r="B13" s="17"/>
      <c r="C13" s="21">
        <v>0.315</v>
      </c>
      <c r="D13" s="17"/>
      <c r="E13" s="17"/>
      <c r="F13" s="18"/>
      <c r="I13" s="13" t="s">
        <v>24</v>
      </c>
      <c r="J13" s="14"/>
      <c r="K13" s="14">
        <v>0.38800000000000001</v>
      </c>
      <c r="L13" s="14"/>
      <c r="M13" s="14"/>
      <c r="N13" s="15"/>
    </row>
    <row r="14" spans="1:14" x14ac:dyDescent="0.25">
      <c r="A14" s="7" t="s">
        <v>25</v>
      </c>
      <c r="B14" s="8"/>
      <c r="C14" s="20">
        <v>0.17599999999999999</v>
      </c>
      <c r="D14" s="8">
        <f>AVERAGE(C14:C16)</f>
        <v>0.22833333333333336</v>
      </c>
      <c r="E14" s="8">
        <f>_xlfn.STDEV.S(C14:C16)</f>
        <v>7.0882531933709442E-2</v>
      </c>
      <c r="F14" s="9">
        <f>E14/SQRT(3)</f>
        <v>4.0924048892769391E-2</v>
      </c>
      <c r="I14" s="10" t="s">
        <v>25</v>
      </c>
      <c r="J14" s="11"/>
      <c r="K14" s="22">
        <v>0.33400000000000002</v>
      </c>
      <c r="L14" s="11">
        <f>AVERAGE(K14:K18)</f>
        <v>0.36120000000000002</v>
      </c>
      <c r="M14" s="11">
        <f>_xlfn.STDEV.S(K14:K18)</f>
        <v>6.777315102605154E-2</v>
      </c>
      <c r="N14" s="12">
        <f>M14/SQRT(5)</f>
        <v>3.030907454872217E-2</v>
      </c>
    </row>
    <row r="15" spans="1:14" x14ac:dyDescent="0.25">
      <c r="A15" s="7" t="s">
        <v>26</v>
      </c>
      <c r="B15" s="8"/>
      <c r="C15" s="20">
        <v>0.2</v>
      </c>
      <c r="D15" s="8"/>
      <c r="E15" s="8"/>
      <c r="F15" s="9"/>
      <c r="I15" s="10" t="s">
        <v>26</v>
      </c>
      <c r="J15" s="11"/>
      <c r="K15" s="22">
        <v>0.35799999999999998</v>
      </c>
      <c r="L15" s="11"/>
      <c r="M15" s="11"/>
      <c r="N15" s="12"/>
    </row>
    <row r="16" spans="1:14" x14ac:dyDescent="0.25">
      <c r="A16" s="16" t="s">
        <v>27</v>
      </c>
      <c r="B16" s="17"/>
      <c r="C16" s="21">
        <v>0.309</v>
      </c>
      <c r="D16" s="17"/>
      <c r="E16" s="17"/>
      <c r="F16" s="18"/>
      <c r="I16" s="10" t="s">
        <v>27</v>
      </c>
      <c r="J16" s="11"/>
      <c r="K16" s="22">
        <v>0.34</v>
      </c>
      <c r="L16" s="11"/>
      <c r="M16" s="11"/>
      <c r="N16" s="12"/>
    </row>
    <row r="17" spans="1:14" x14ac:dyDescent="0.25">
      <c r="I17" s="10" t="s">
        <v>28</v>
      </c>
      <c r="J17" s="11"/>
      <c r="K17" s="22">
        <v>0.47599999999999998</v>
      </c>
      <c r="L17" s="11"/>
      <c r="M17" s="11"/>
      <c r="N17" s="12"/>
    </row>
    <row r="18" spans="1:14" x14ac:dyDescent="0.25">
      <c r="I18" s="13" t="s">
        <v>29</v>
      </c>
      <c r="J18" s="14"/>
      <c r="K18" s="23">
        <v>0.29799999999999999</v>
      </c>
      <c r="L18" s="14"/>
      <c r="M18" s="14"/>
      <c r="N18" s="15"/>
    </row>
    <row r="21" spans="1:14" ht="15.75" thickBot="1" x14ac:dyDescent="0.3"/>
    <row r="22" spans="1:14" ht="15.75" thickTop="1" x14ac:dyDescent="0.25">
      <c r="A22" s="24" t="s">
        <v>30</v>
      </c>
      <c r="B22" s="25"/>
      <c r="C22" s="25"/>
      <c r="D22" s="25"/>
      <c r="E22" s="26"/>
    </row>
    <row r="23" spans="1:14" x14ac:dyDescent="0.25">
      <c r="A23" s="27" t="s">
        <v>31</v>
      </c>
      <c r="B23" s="28" t="s">
        <v>32</v>
      </c>
      <c r="C23" s="28"/>
      <c r="D23" s="28"/>
      <c r="E23" s="29"/>
    </row>
    <row r="24" spans="1:14" x14ac:dyDescent="0.25">
      <c r="A24" s="27"/>
      <c r="B24" s="28"/>
      <c r="C24" s="28"/>
      <c r="D24" s="28"/>
      <c r="E24" s="29"/>
    </row>
    <row r="25" spans="1:14" x14ac:dyDescent="0.25">
      <c r="A25" s="27" t="s">
        <v>33</v>
      </c>
      <c r="B25" s="28" t="s">
        <v>34</v>
      </c>
      <c r="C25" s="28" t="s">
        <v>35</v>
      </c>
      <c r="D25" s="28" t="s">
        <v>36</v>
      </c>
      <c r="E25" s="29" t="s">
        <v>37</v>
      </c>
    </row>
    <row r="26" spans="1:14" x14ac:dyDescent="0.25">
      <c r="A26" s="27" t="s">
        <v>38</v>
      </c>
      <c r="B26" s="28">
        <v>2.7300000000000001E-2</v>
      </c>
      <c r="C26" s="28">
        <v>9.4500000000000001E-3</v>
      </c>
      <c r="D26" s="28">
        <v>1.125E-2</v>
      </c>
      <c r="E26" s="29">
        <v>3.8359999999999998E-2</v>
      </c>
    </row>
    <row r="27" spans="1:14" ht="15.75" thickBot="1" x14ac:dyDescent="0.3">
      <c r="A27" s="30" t="s">
        <v>39</v>
      </c>
      <c r="B27" s="31">
        <v>2.1319999999999999E-2</v>
      </c>
      <c r="C27" s="31">
        <v>1.6219999999999998E-2</v>
      </c>
      <c r="D27" s="31">
        <v>4.5310000000000003E-2</v>
      </c>
      <c r="E27" s="32">
        <v>5.7070000000000003E-2</v>
      </c>
    </row>
    <row r="28" spans="1:1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2020-10-13T18:29:12Z</dcterms:modified>
</cp:coreProperties>
</file>