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F:\Kelsi papers and unfinished projects\Simultaneous mass mutagenesis paper\Final submission\Full submission\Revisions\Final resubmission files\Source Data Files\"/>
    </mc:Choice>
  </mc:AlternateContent>
  <xr:revisionPtr revIDLastSave="0" documentId="8_{A0A0D7E9-2A69-4612-B9F4-49AD06AB59D9}" xr6:coauthVersionLast="44" xr6:coauthVersionMax="44" xr10:uidLastSave="{00000000-0000-0000-0000-000000000000}"/>
  <bookViews>
    <workbookView xWindow="-120" yWindow="-120" windowWidth="29040" windowHeight="15840" activeTab="4" xr2:uid="{00000000-000D-0000-FFFF-FFFF00000000}"/>
  </bookViews>
  <sheets>
    <sheet name="Fig 5B" sheetId="17" r:id="rId1"/>
    <sheet name="Fig 5C" sheetId="18" r:id="rId2"/>
    <sheet name="Fig 5D" sheetId="20" r:id="rId3"/>
    <sheet name="Fig 5E" sheetId="21" r:id="rId4"/>
    <sheet name="Fig 5F" sheetId="2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9" i="18" l="1"/>
  <c r="G5" i="20"/>
  <c r="J19" i="20"/>
  <c r="I18" i="20"/>
  <c r="I19" i="21"/>
  <c r="H18" i="21"/>
  <c r="H5" i="23"/>
  <c r="K21" i="23"/>
  <c r="K19" i="23"/>
  <c r="K20" i="23"/>
  <c r="K22" i="23"/>
  <c r="K23" i="23"/>
  <c r="K24" i="23"/>
  <c r="K25" i="23"/>
  <c r="K18" i="23"/>
  <c r="J19" i="23"/>
  <c r="J20" i="23"/>
  <c r="J21" i="23"/>
  <c r="J22" i="23"/>
  <c r="J23" i="23"/>
  <c r="J24" i="23"/>
  <c r="J25" i="23"/>
  <c r="J18" i="23"/>
  <c r="H12" i="23"/>
  <c r="G12" i="23"/>
  <c r="H11" i="23"/>
  <c r="G11" i="23"/>
  <c r="H10" i="23"/>
  <c r="G10" i="23"/>
  <c r="H9" i="23"/>
  <c r="G9" i="23"/>
  <c r="H8" i="23"/>
  <c r="G8" i="23"/>
  <c r="H7" i="23"/>
  <c r="G7" i="23"/>
  <c r="H6" i="23"/>
  <c r="G6" i="23"/>
  <c r="G5" i="23"/>
  <c r="I25" i="21"/>
  <c r="H25" i="21"/>
  <c r="I24" i="21"/>
  <c r="H24" i="21"/>
  <c r="I23" i="21"/>
  <c r="H23" i="21"/>
  <c r="I22" i="21"/>
  <c r="H22" i="21"/>
  <c r="I21" i="21"/>
  <c r="H21" i="21"/>
  <c r="I20" i="21"/>
  <c r="H20" i="21"/>
  <c r="H19" i="21"/>
  <c r="I18" i="21"/>
  <c r="J18" i="21" s="1"/>
  <c r="H12" i="21"/>
  <c r="G12" i="21"/>
  <c r="H11" i="21"/>
  <c r="G11" i="21"/>
  <c r="H10" i="21"/>
  <c r="G10" i="21"/>
  <c r="H9" i="21"/>
  <c r="G9" i="21"/>
  <c r="H8" i="21"/>
  <c r="G8" i="21"/>
  <c r="H7" i="21"/>
  <c r="G7" i="21"/>
  <c r="H6" i="21"/>
  <c r="G6" i="21"/>
  <c r="H5" i="21"/>
  <c r="G5" i="21"/>
  <c r="J9" i="21" s="1"/>
  <c r="J19" i="18"/>
  <c r="J20" i="18"/>
  <c r="J21" i="18"/>
  <c r="J22" i="18"/>
  <c r="J23" i="18"/>
  <c r="J24" i="18"/>
  <c r="J25" i="18"/>
  <c r="J18" i="18"/>
  <c r="I20" i="18"/>
  <c r="I21" i="18"/>
  <c r="I22" i="18"/>
  <c r="I23" i="18"/>
  <c r="I24" i="18"/>
  <c r="I25" i="18"/>
  <c r="I18" i="18"/>
  <c r="J20" i="20"/>
  <c r="J21" i="20"/>
  <c r="J22" i="20"/>
  <c r="J23" i="20"/>
  <c r="J24" i="20"/>
  <c r="J25" i="20"/>
  <c r="J18" i="20"/>
  <c r="I19" i="20"/>
  <c r="I20" i="20"/>
  <c r="I21" i="20"/>
  <c r="I22" i="20"/>
  <c r="I23" i="20"/>
  <c r="I24" i="20"/>
  <c r="I25" i="20"/>
  <c r="H12" i="20"/>
  <c r="G12" i="20"/>
  <c r="H11" i="20"/>
  <c r="G11" i="20"/>
  <c r="H10" i="20"/>
  <c r="G10" i="20"/>
  <c r="H9" i="20"/>
  <c r="G9" i="20"/>
  <c r="H8" i="20"/>
  <c r="G8" i="20"/>
  <c r="H7" i="20"/>
  <c r="G7" i="20"/>
  <c r="H6" i="20"/>
  <c r="G6" i="20"/>
  <c r="H5" i="20"/>
  <c r="H12" i="18"/>
  <c r="G12" i="18"/>
  <c r="H11" i="18"/>
  <c r="G11" i="18"/>
  <c r="H10" i="18"/>
  <c r="G10" i="18"/>
  <c r="H9" i="18"/>
  <c r="G9" i="18"/>
  <c r="H8" i="18"/>
  <c r="G8" i="18"/>
  <c r="H7" i="18"/>
  <c r="G7" i="18"/>
  <c r="H6" i="18"/>
  <c r="G6" i="18"/>
  <c r="H5" i="18"/>
  <c r="G5" i="18"/>
  <c r="H19" i="17"/>
  <c r="H20" i="17"/>
  <c r="H21" i="17"/>
  <c r="H22" i="17"/>
  <c r="H23" i="17"/>
  <c r="H24" i="17"/>
  <c r="H25" i="17"/>
  <c r="H18" i="17"/>
  <c r="G19" i="17"/>
  <c r="G20" i="17"/>
  <c r="G21" i="17"/>
  <c r="G22" i="17"/>
  <c r="G23" i="17"/>
  <c r="G24" i="17"/>
  <c r="G25" i="17"/>
  <c r="G18" i="17"/>
  <c r="J19" i="17" s="1"/>
  <c r="H6" i="17"/>
  <c r="H7" i="17"/>
  <c r="H8" i="17"/>
  <c r="H9" i="17"/>
  <c r="H10" i="17"/>
  <c r="H11" i="17"/>
  <c r="H12" i="17"/>
  <c r="H5" i="17"/>
  <c r="G6" i="17"/>
  <c r="G7" i="17"/>
  <c r="G8" i="17"/>
  <c r="G9" i="17"/>
  <c r="G10" i="17"/>
  <c r="G11" i="17"/>
  <c r="G12" i="17"/>
  <c r="G5" i="17"/>
  <c r="I11" i="17"/>
  <c r="I7" i="17"/>
  <c r="I22" i="17" l="1"/>
  <c r="I21" i="17"/>
  <c r="I24" i="17"/>
  <c r="K24" i="17" s="1"/>
  <c r="I20" i="17"/>
  <c r="J9" i="23"/>
  <c r="I18" i="17"/>
  <c r="I25" i="17"/>
  <c r="I23" i="17"/>
  <c r="K23" i="17" s="1"/>
  <c r="I19" i="17"/>
  <c r="J20" i="21"/>
  <c r="K25" i="17"/>
  <c r="K19" i="17"/>
  <c r="J18" i="17"/>
  <c r="K18" i="17" s="1"/>
  <c r="J25" i="17"/>
  <c r="J21" i="17"/>
  <c r="K21" i="17" s="1"/>
  <c r="I11" i="21"/>
  <c r="J22" i="17"/>
  <c r="K22" i="17" s="1"/>
  <c r="J24" i="17"/>
  <c r="J20" i="17"/>
  <c r="L22" i="20"/>
  <c r="J23" i="17"/>
  <c r="J24" i="21"/>
  <c r="I11" i="23"/>
  <c r="L20" i="23"/>
  <c r="I7" i="23"/>
  <c r="L22" i="23"/>
  <c r="L24" i="23"/>
  <c r="I8" i="23"/>
  <c r="I10" i="23"/>
  <c r="M22" i="23"/>
  <c r="L19" i="23"/>
  <c r="I9" i="23"/>
  <c r="K9" i="23" s="1"/>
  <c r="L21" i="23"/>
  <c r="L23" i="23"/>
  <c r="I5" i="23"/>
  <c r="I12" i="23"/>
  <c r="I6" i="23"/>
  <c r="L18" i="23"/>
  <c r="L25" i="23"/>
  <c r="J6" i="23"/>
  <c r="J10" i="23"/>
  <c r="J11" i="23"/>
  <c r="J8" i="23"/>
  <c r="J12" i="23"/>
  <c r="M21" i="23"/>
  <c r="M25" i="23"/>
  <c r="M19" i="23"/>
  <c r="N19" i="23" s="1"/>
  <c r="M23" i="23"/>
  <c r="J7" i="23"/>
  <c r="M20" i="23"/>
  <c r="M24" i="23"/>
  <c r="N24" i="23" s="1"/>
  <c r="J5" i="23"/>
  <c r="M18" i="23"/>
  <c r="J25" i="21"/>
  <c r="I6" i="21"/>
  <c r="I7" i="21"/>
  <c r="I8" i="21"/>
  <c r="I10" i="21"/>
  <c r="J22" i="21"/>
  <c r="I5" i="21"/>
  <c r="I12" i="21"/>
  <c r="J19" i="21"/>
  <c r="I9" i="21"/>
  <c r="K9" i="21" s="1"/>
  <c r="K22" i="21"/>
  <c r="J21" i="21"/>
  <c r="J23" i="21"/>
  <c r="J6" i="21"/>
  <c r="K6" i="21" s="1"/>
  <c r="J10" i="21"/>
  <c r="K19" i="21"/>
  <c r="K23" i="21"/>
  <c r="J7" i="21"/>
  <c r="J11" i="21"/>
  <c r="K11" i="21" s="1"/>
  <c r="K20" i="21"/>
  <c r="L20" i="21" s="1"/>
  <c r="K24" i="21"/>
  <c r="L24" i="21" s="1"/>
  <c r="J8" i="21"/>
  <c r="J12" i="21"/>
  <c r="K21" i="21"/>
  <c r="L21" i="21" s="1"/>
  <c r="K25" i="21"/>
  <c r="L25" i="21" s="1"/>
  <c r="J5" i="21"/>
  <c r="K18" i="21"/>
  <c r="L18" i="21" s="1"/>
  <c r="K20" i="20"/>
  <c r="K24" i="20"/>
  <c r="I5" i="20"/>
  <c r="I7" i="20"/>
  <c r="I11" i="20"/>
  <c r="I12" i="20"/>
  <c r="K19" i="20"/>
  <c r="I9" i="20"/>
  <c r="K21" i="20"/>
  <c r="K23" i="20"/>
  <c r="I6" i="20"/>
  <c r="K18" i="20"/>
  <c r="K25" i="20"/>
  <c r="J9" i="20"/>
  <c r="I8" i="20"/>
  <c r="I10" i="20"/>
  <c r="K22" i="20"/>
  <c r="J6" i="20"/>
  <c r="J10" i="20"/>
  <c r="L19" i="20"/>
  <c r="L23" i="20"/>
  <c r="J7" i="20"/>
  <c r="J11" i="20"/>
  <c r="L20" i="20"/>
  <c r="L24" i="20"/>
  <c r="J8" i="20"/>
  <c r="J12" i="20"/>
  <c r="L21" i="20"/>
  <c r="L25" i="20"/>
  <c r="J5" i="20"/>
  <c r="L18" i="20"/>
  <c r="K20" i="18"/>
  <c r="K22" i="18"/>
  <c r="K24" i="18"/>
  <c r="L22" i="18"/>
  <c r="I12" i="18"/>
  <c r="K21" i="18"/>
  <c r="K23" i="18"/>
  <c r="K19" i="18"/>
  <c r="I5" i="18"/>
  <c r="I7" i="18"/>
  <c r="I11" i="18"/>
  <c r="K18" i="18"/>
  <c r="K25" i="18"/>
  <c r="I9" i="18"/>
  <c r="I6" i="18"/>
  <c r="J9" i="18"/>
  <c r="I8" i="18"/>
  <c r="I10" i="18"/>
  <c r="J6" i="18"/>
  <c r="J10" i="18"/>
  <c r="L19" i="18"/>
  <c r="L23" i="18"/>
  <c r="J7" i="18"/>
  <c r="J11" i="18"/>
  <c r="L20" i="18"/>
  <c r="M20" i="18" s="1"/>
  <c r="L24" i="18"/>
  <c r="J8" i="18"/>
  <c r="J12" i="18"/>
  <c r="L21" i="18"/>
  <c r="L25" i="18"/>
  <c r="J5" i="18"/>
  <c r="L18" i="18"/>
  <c r="I9" i="17"/>
  <c r="I5" i="17"/>
  <c r="I6" i="17"/>
  <c r="I8" i="17"/>
  <c r="I10" i="17"/>
  <c r="I12" i="17"/>
  <c r="J6" i="17"/>
  <c r="J5" i="17"/>
  <c r="J9" i="17"/>
  <c r="J12" i="17"/>
  <c r="J8" i="17"/>
  <c r="J11" i="17"/>
  <c r="K11" i="17" s="1"/>
  <c r="J7" i="17"/>
  <c r="K7" i="17" s="1"/>
  <c r="J10" i="17"/>
  <c r="K20" i="17" l="1"/>
  <c r="K11" i="23"/>
  <c r="N18" i="23"/>
  <c r="N20" i="23"/>
  <c r="M22" i="20"/>
  <c r="K8" i="23"/>
  <c r="K7" i="23"/>
  <c r="K5" i="23"/>
  <c r="K6" i="23"/>
  <c r="N23" i="23"/>
  <c r="N21" i="23"/>
  <c r="K10" i="23"/>
  <c r="N22" i="23"/>
  <c r="K12" i="23"/>
  <c r="N25" i="23"/>
  <c r="L19" i="21"/>
  <c r="K12" i="21"/>
  <c r="K8" i="21"/>
  <c r="K7" i="21"/>
  <c r="L22" i="21"/>
  <c r="L23" i="21"/>
  <c r="K10" i="21"/>
  <c r="K5" i="21"/>
  <c r="M25" i="18"/>
  <c r="K5" i="20"/>
  <c r="M24" i="20"/>
  <c r="M20" i="20"/>
  <c r="M25" i="20"/>
  <c r="K7" i="20"/>
  <c r="M19" i="20"/>
  <c r="K12" i="20"/>
  <c r="K11" i="20"/>
  <c r="M18" i="20"/>
  <c r="K10" i="20"/>
  <c r="K9" i="20"/>
  <c r="K8" i="20"/>
  <c r="K6" i="20"/>
  <c r="M23" i="20"/>
  <c r="M21" i="20"/>
  <c r="M24" i="18"/>
  <c r="K11" i="18"/>
  <c r="M21" i="18"/>
  <c r="M19" i="18"/>
  <c r="M22" i="18"/>
  <c r="K12" i="18"/>
  <c r="K10" i="18"/>
  <c r="K9" i="18"/>
  <c r="M18" i="18"/>
  <c r="K5" i="18"/>
  <c r="K8" i="18"/>
  <c r="K7" i="18"/>
  <c r="K6" i="18"/>
  <c r="M23" i="18"/>
  <c r="K9" i="17"/>
  <c r="K12" i="17"/>
  <c r="K10" i="17"/>
  <c r="K5" i="17"/>
  <c r="K6" i="17"/>
  <c r="K8" i="17"/>
</calcChain>
</file>

<file path=xl/sharedStrings.xml><?xml version="1.0" encoding="utf-8"?>
<sst xmlns="http://schemas.openxmlformats.org/spreadsheetml/2006/main" count="198" uniqueCount="34">
  <si>
    <t>StDev</t>
  </si>
  <si>
    <t>Repeat 1</t>
  </si>
  <si>
    <t>Repeat 2</t>
  </si>
  <si>
    <t>Repeat 3</t>
  </si>
  <si>
    <t>Repeat 4</t>
  </si>
  <si>
    <t>Repeat 5</t>
  </si>
  <si>
    <t>WT NfsA</t>
  </si>
  <si>
    <t>Repeat 6</t>
  </si>
  <si>
    <t>Repeat 7</t>
  </si>
  <si>
    <t>Fold Activity</t>
  </si>
  <si>
    <t>Adjusted Error</t>
  </si>
  <si>
    <t>Error Ratio</t>
  </si>
  <si>
    <t>36_37_3 (+R225V)</t>
  </si>
  <si>
    <t>36_37_64 (+S41Y)</t>
  </si>
  <si>
    <t>36_37_80 (+T219Y)</t>
  </si>
  <si>
    <t>36_37_79 (+F227G)</t>
  </si>
  <si>
    <t>36_37_83 (+S224R)</t>
  </si>
  <si>
    <t>36_37_122 (+H215C)</t>
  </si>
  <si>
    <t>36_37 (+K222V)</t>
  </si>
  <si>
    <t>20_39_118 (+R225D)</t>
  </si>
  <si>
    <t>20_39_85 (+S41Y)</t>
  </si>
  <si>
    <t>20_39_84 (+F227H)</t>
  </si>
  <si>
    <t>20_39_100 (+T219Y)</t>
  </si>
  <si>
    <t>20_39_74 (+H215N)</t>
  </si>
  <si>
    <t>20_39_124 (+K222R)</t>
  </si>
  <si>
    <t>20_39 (+S224Y)</t>
  </si>
  <si>
    <t>EC50 Average</t>
  </si>
  <si>
    <t>36_37 Intermediates</t>
  </si>
  <si>
    <t>20_39 Intermediates</t>
  </si>
  <si>
    <t>Metronidazole</t>
  </si>
  <si>
    <t>2,4-DNT</t>
  </si>
  <si>
    <t>CB1954</t>
  </si>
  <si>
    <t>RB6145</t>
  </si>
  <si>
    <t>Nitrofurazone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</si>
</sst>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32">
    <xf numFmtId="0" fontId="0" fillId="0" borderId="0" xfId="0"/>
    <xf numFmtId="0" fontId="0" fillId="0" borderId="0" xfId="0" applyFont="1"/>
    <xf numFmtId="0" fontId="3" fillId="0" borderId="0" xfId="0" applyFont="1" applyBorder="1" applyAlignment="1"/>
    <xf numFmtId="164" fontId="4" fillId="0" borderId="1" xfId="1" applyNumberFormat="1" applyBorder="1"/>
    <xf numFmtId="0" fontId="0" fillId="0" borderId="0" xfId="0" applyFont="1" applyBorder="1"/>
    <xf numFmtId="0" fontId="0" fillId="0" borderId="1" xfId="0" applyBorder="1"/>
    <xf numFmtId="164" fontId="0" fillId="0" borderId="1" xfId="0" applyNumberFormat="1" applyBorder="1"/>
    <xf numFmtId="164" fontId="0" fillId="0" borderId="8" xfId="0" applyNumberFormat="1" applyBorder="1" applyAlignment="1">
      <alignment horizontal="right"/>
    </xf>
    <xf numFmtId="164" fontId="0" fillId="0" borderId="8" xfId="0" applyNumberFormat="1" applyBorder="1"/>
    <xf numFmtId="164" fontId="0" fillId="0" borderId="9" xfId="0" applyNumberFormat="1" applyBorder="1" applyAlignment="1">
      <alignment horizontal="right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1" xfId="0" applyNumberFormat="1" applyFont="1" applyBorder="1" applyAlignment="1">
      <alignment horizontal="right"/>
    </xf>
    <xf numFmtId="164" fontId="0" fillId="0" borderId="1" xfId="0" applyNumberFormat="1" applyFont="1" applyBorder="1"/>
    <xf numFmtId="0" fontId="0" fillId="0" borderId="1" xfId="0" applyFont="1" applyBorder="1"/>
    <xf numFmtId="164" fontId="0" fillId="0" borderId="1" xfId="1" applyNumberFormat="1" applyFont="1" applyBorder="1"/>
    <xf numFmtId="0" fontId="3" fillId="0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14" fontId="3" fillId="0" borderId="1" xfId="0" applyNumberFormat="1" applyFont="1" applyBorder="1"/>
    <xf numFmtId="0" fontId="3" fillId="0" borderId="1" xfId="1" applyFont="1" applyBorder="1" applyAlignment="1">
      <alignment horizontal="right"/>
    </xf>
    <xf numFmtId="164" fontId="0" fillId="0" borderId="1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4">
    <cellStyle name="Normal" xfId="0" builtinId="0"/>
    <cellStyle name="Normal 2" xfId="1" xr:uid="{00000000-0005-0000-0000-000002000000}"/>
    <cellStyle name="Normal 2 2" xfId="2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M25"/>
  <sheetViews>
    <sheetView workbookViewId="0">
      <selection activeCell="B5" sqref="B5:B12"/>
    </sheetView>
  </sheetViews>
  <sheetFormatPr defaultColWidth="10.85546875" defaultRowHeight="15" x14ac:dyDescent="0.25"/>
  <cols>
    <col min="1" max="1" width="10.85546875" style="1"/>
    <col min="2" max="2" width="17.28515625" style="1" bestFit="1" customWidth="1"/>
    <col min="3" max="6" width="10.85546875" style="1"/>
    <col min="7" max="7" width="11.7109375" style="1" bestFit="1" customWidth="1"/>
    <col min="8" max="8" width="10.85546875" style="1"/>
    <col min="9" max="9" width="11.7109375" style="1" bestFit="1" customWidth="1"/>
    <col min="10" max="10" width="10.85546875" style="1"/>
    <col min="11" max="11" width="12.28515625" style="1" bestFit="1" customWidth="1"/>
    <col min="12" max="12" width="12.140625" style="1" bestFit="1" customWidth="1"/>
    <col min="13" max="13" width="12.28515625" style="1" bestFit="1" customWidth="1"/>
    <col min="14" max="16384" width="10.85546875" style="1"/>
  </cols>
  <sheetData>
    <row r="1" spans="2:13" ht="15.75" thickBot="1" x14ac:dyDescent="0.3">
      <c r="I1" s="4"/>
      <c r="J1" s="4"/>
      <c r="K1" s="4"/>
    </row>
    <row r="2" spans="2:13" ht="15.75" thickBot="1" x14ac:dyDescent="0.3">
      <c r="B2" s="29" t="s">
        <v>27</v>
      </c>
      <c r="C2" s="30"/>
      <c r="D2" s="30"/>
      <c r="E2" s="30"/>
      <c r="F2" s="30"/>
      <c r="G2" s="30"/>
      <c r="H2" s="30"/>
      <c r="I2" s="30"/>
      <c r="J2" s="30"/>
      <c r="K2" s="31"/>
      <c r="L2" s="2"/>
      <c r="M2" s="2"/>
    </row>
    <row r="3" spans="2:13" x14ac:dyDescent="0.25">
      <c r="I3" s="4"/>
      <c r="J3" s="4"/>
      <c r="K3" s="4"/>
    </row>
    <row r="4" spans="2:13" s="20" customFormat="1" x14ac:dyDescent="0.25">
      <c r="B4" s="10" t="s">
        <v>29</v>
      </c>
      <c r="C4" s="11" t="s">
        <v>1</v>
      </c>
      <c r="D4" s="11" t="s">
        <v>2</v>
      </c>
      <c r="E4" s="11" t="s">
        <v>3</v>
      </c>
      <c r="F4" s="11" t="s">
        <v>4</v>
      </c>
      <c r="G4" s="10" t="s">
        <v>26</v>
      </c>
      <c r="H4" s="10" t="s">
        <v>0</v>
      </c>
      <c r="I4" s="10" t="s">
        <v>11</v>
      </c>
      <c r="J4" s="19" t="s">
        <v>9</v>
      </c>
      <c r="K4" s="19" t="s">
        <v>10</v>
      </c>
    </row>
    <row r="5" spans="2:13" x14ac:dyDescent="0.25">
      <c r="B5" s="13" t="s">
        <v>6</v>
      </c>
      <c r="C5" s="15">
        <v>63.8</v>
      </c>
      <c r="D5" s="15">
        <v>52.2</v>
      </c>
      <c r="E5" s="15">
        <v>54.8</v>
      </c>
      <c r="F5" s="16">
        <v>44.5</v>
      </c>
      <c r="G5" s="16">
        <f>AVERAGE(C5:F5)</f>
        <v>53.825000000000003</v>
      </c>
      <c r="H5" s="16">
        <f>STDEV(C5:F5)</f>
        <v>7.9592189734085252</v>
      </c>
      <c r="I5" s="16">
        <f>(H5/G5)</f>
        <v>0.1478721592830195</v>
      </c>
      <c r="J5" s="17">
        <f t="shared" ref="J5:J12" si="0">$G$5/G5</f>
        <v>1</v>
      </c>
      <c r="K5" s="17">
        <f>I5*J5</f>
        <v>0.1478721592830195</v>
      </c>
    </row>
    <row r="6" spans="2:13" x14ac:dyDescent="0.25">
      <c r="B6" s="13" t="s">
        <v>12</v>
      </c>
      <c r="C6" s="14">
        <v>10.479529429777591</v>
      </c>
      <c r="D6" s="14">
        <v>10.598869136048481</v>
      </c>
      <c r="E6" s="14">
        <v>11.888896363491108</v>
      </c>
      <c r="F6" s="6">
        <v>8.2809496389274386</v>
      </c>
      <c r="G6" s="16">
        <f t="shared" ref="G6:G12" si="1">AVERAGE(C6:F6)</f>
        <v>10.312061142061154</v>
      </c>
      <c r="H6" s="16">
        <f t="shared" ref="H6:H12" si="2">STDEV(C6:F6)</f>
        <v>1.4968998749092495</v>
      </c>
      <c r="I6" s="16">
        <f t="shared" ref="I6:I12" si="3">(H6/G6)</f>
        <v>0.14516010468592433</v>
      </c>
      <c r="J6" s="17">
        <f t="shared" si="0"/>
        <v>5.2196160649646393</v>
      </c>
      <c r="K6" s="17">
        <f t="shared" ref="K6:K12" si="4">I6*J6</f>
        <v>0.7576800144105994</v>
      </c>
    </row>
    <row r="7" spans="2:13" x14ac:dyDescent="0.25">
      <c r="B7" s="13" t="s">
        <v>13</v>
      </c>
      <c r="C7" s="14">
        <v>6.7605832789665037</v>
      </c>
      <c r="D7" s="14">
        <v>7.0568202693595374</v>
      </c>
      <c r="E7" s="14">
        <v>9.2814463580537598</v>
      </c>
      <c r="F7" s="6">
        <v>4.9040949923910162</v>
      </c>
      <c r="G7" s="16">
        <f t="shared" si="1"/>
        <v>7.0007362246927043</v>
      </c>
      <c r="H7" s="16">
        <f t="shared" si="2"/>
        <v>1.7942837035811368</v>
      </c>
      <c r="I7" s="16">
        <f t="shared" si="3"/>
        <v>0.25629928710246419</v>
      </c>
      <c r="J7" s="17">
        <f t="shared" si="0"/>
        <v>7.6884770790464456</v>
      </c>
      <c r="K7" s="17">
        <f t="shared" si="4"/>
        <v>1.9705511942632403</v>
      </c>
    </row>
    <row r="8" spans="2:13" ht="15.75" x14ac:dyDescent="0.25">
      <c r="B8" s="13" t="s">
        <v>14</v>
      </c>
      <c r="C8" s="14">
        <v>4.676028598655745</v>
      </c>
      <c r="D8" s="3">
        <v>5.1920480134664686</v>
      </c>
      <c r="E8" s="3">
        <v>7.796897551307441</v>
      </c>
      <c r="F8" s="6">
        <v>6.8487045757045841</v>
      </c>
      <c r="G8" s="16">
        <f t="shared" si="1"/>
        <v>6.1284196847835597</v>
      </c>
      <c r="H8" s="16">
        <f t="shared" si="2"/>
        <v>1.4478559423135422</v>
      </c>
      <c r="I8" s="16">
        <f t="shared" si="3"/>
        <v>0.23625273998588378</v>
      </c>
      <c r="J8" s="17">
        <f t="shared" si="0"/>
        <v>8.7828514965519968</v>
      </c>
      <c r="K8" s="17">
        <f t="shared" si="4"/>
        <v>2.0749727309495292</v>
      </c>
    </row>
    <row r="9" spans="2:13" x14ac:dyDescent="0.25">
      <c r="B9" s="13" t="s">
        <v>15</v>
      </c>
      <c r="C9" s="14">
        <v>5.4314079053792899</v>
      </c>
      <c r="D9" s="14">
        <v>5.6984585245750168</v>
      </c>
      <c r="E9" s="14">
        <v>8.0880048186248956</v>
      </c>
      <c r="F9" s="6">
        <v>4.1383237226054188</v>
      </c>
      <c r="G9" s="16">
        <f t="shared" si="1"/>
        <v>5.8390487427961553</v>
      </c>
      <c r="H9" s="16">
        <f t="shared" si="2"/>
        <v>1.6468359245433006</v>
      </c>
      <c r="I9" s="16">
        <f t="shared" si="3"/>
        <v>0.28203839308158907</v>
      </c>
      <c r="J9" s="17">
        <f t="shared" si="0"/>
        <v>9.2181110949631719</v>
      </c>
      <c r="K9" s="17">
        <f t="shared" si="4"/>
        <v>2.5998612404709807</v>
      </c>
    </row>
    <row r="10" spans="2:13" x14ac:dyDescent="0.25">
      <c r="B10" s="13" t="s">
        <v>16</v>
      </c>
      <c r="C10" s="14">
        <v>5.6512130835406822</v>
      </c>
      <c r="D10" s="14">
        <v>5.9962306372708092</v>
      </c>
      <c r="E10" s="14">
        <v>7.4301845827437809</v>
      </c>
      <c r="F10" s="6">
        <v>4.6266456138434293</v>
      </c>
      <c r="G10" s="16">
        <f t="shared" si="1"/>
        <v>5.9260684793496754</v>
      </c>
      <c r="H10" s="16">
        <f t="shared" si="2"/>
        <v>1.1592142817298565</v>
      </c>
      <c r="I10" s="16">
        <f t="shared" si="3"/>
        <v>0.19561270440416312</v>
      </c>
      <c r="J10" s="17">
        <f t="shared" si="0"/>
        <v>9.0827502563565954</v>
      </c>
      <c r="K10" s="17">
        <f t="shared" si="4"/>
        <v>1.7767013410735195</v>
      </c>
    </row>
    <row r="11" spans="2:13" x14ac:dyDescent="0.25">
      <c r="B11" s="13" t="s">
        <v>17</v>
      </c>
      <c r="C11" s="14">
        <v>5.0751007566648259</v>
      </c>
      <c r="D11" s="14">
        <v>5.605567243352386</v>
      </c>
      <c r="E11" s="14">
        <v>7.2762850290436401</v>
      </c>
      <c r="F11" s="6">
        <v>4.1088390097748162</v>
      </c>
      <c r="G11" s="16">
        <f t="shared" si="1"/>
        <v>5.5164480097089168</v>
      </c>
      <c r="H11" s="16">
        <f t="shared" si="2"/>
        <v>1.3267904967616626</v>
      </c>
      <c r="I11" s="16">
        <f t="shared" si="3"/>
        <v>0.24051536322403819</v>
      </c>
      <c r="J11" s="17">
        <f t="shared" si="0"/>
        <v>9.7571843159345129</v>
      </c>
      <c r="K11" s="17">
        <f t="shared" si="4"/>
        <v>2.3467527297908779</v>
      </c>
    </row>
    <row r="12" spans="2:13" x14ac:dyDescent="0.25">
      <c r="B12" s="13" t="s">
        <v>18</v>
      </c>
      <c r="C12" s="14">
        <v>4.6820772807953634</v>
      </c>
      <c r="D12" s="14">
        <v>3.1025885332611316</v>
      </c>
      <c r="E12" s="14">
        <v>7.0021406127668282</v>
      </c>
      <c r="F12" s="6">
        <v>3.918462366525802</v>
      </c>
      <c r="G12" s="16">
        <f t="shared" si="1"/>
        <v>4.6763171983372818</v>
      </c>
      <c r="H12" s="16">
        <f t="shared" si="2"/>
        <v>1.6793305800269531</v>
      </c>
      <c r="I12" s="16">
        <f t="shared" si="3"/>
        <v>0.35911391567365414</v>
      </c>
      <c r="J12" s="17">
        <f t="shared" si="0"/>
        <v>11.510125963896996</v>
      </c>
      <c r="K12" s="17">
        <f t="shared" si="4"/>
        <v>4.1334464047920427</v>
      </c>
    </row>
    <row r="13" spans="2:13" x14ac:dyDescent="0.25">
      <c r="I13" s="4"/>
      <c r="J13" s="4"/>
      <c r="K13" s="4"/>
    </row>
    <row r="14" spans="2:13" ht="15.75" thickBot="1" x14ac:dyDescent="0.3">
      <c r="I14" s="4"/>
      <c r="J14" s="4"/>
      <c r="K14" s="4"/>
    </row>
    <row r="15" spans="2:13" ht="15.75" thickBot="1" x14ac:dyDescent="0.3">
      <c r="B15" s="29" t="s">
        <v>28</v>
      </c>
      <c r="C15" s="30"/>
      <c r="D15" s="30"/>
      <c r="E15" s="30"/>
      <c r="F15" s="30"/>
      <c r="G15" s="30"/>
      <c r="H15" s="30"/>
      <c r="I15" s="30"/>
      <c r="J15" s="30"/>
      <c r="K15" s="31"/>
      <c r="L15" s="2"/>
      <c r="M15" s="2"/>
    </row>
    <row r="17" spans="2:11" x14ac:dyDescent="0.25">
      <c r="B17" s="10" t="s">
        <v>29</v>
      </c>
      <c r="C17" s="21" t="s">
        <v>1</v>
      </c>
      <c r="D17" s="21" t="s">
        <v>2</v>
      </c>
      <c r="E17" s="21" t="s">
        <v>3</v>
      </c>
      <c r="F17" s="21" t="s">
        <v>4</v>
      </c>
      <c r="G17" s="12" t="s">
        <v>26</v>
      </c>
      <c r="H17" s="12" t="s">
        <v>0</v>
      </c>
      <c r="I17" s="12" t="s">
        <v>11</v>
      </c>
      <c r="J17" s="12" t="s">
        <v>9</v>
      </c>
      <c r="K17" s="12" t="s">
        <v>10</v>
      </c>
    </row>
    <row r="18" spans="2:11" x14ac:dyDescent="0.25">
      <c r="B18" s="22" t="s">
        <v>6</v>
      </c>
      <c r="C18" s="18">
        <v>47.531106264291374</v>
      </c>
      <c r="D18" s="17">
        <v>66.099999999999994</v>
      </c>
      <c r="E18" s="15">
        <v>59.7</v>
      </c>
      <c r="F18" s="15">
        <v>50.5</v>
      </c>
      <c r="G18" s="16">
        <f>AVERAGE(C18:F18)</f>
        <v>55.957776566072837</v>
      </c>
      <c r="H18" s="16">
        <f>STDEV(C18:F18)</f>
        <v>8.5179228656059305</v>
      </c>
      <c r="I18" s="16">
        <f>(H18/G18)</f>
        <v>0.15222053820434212</v>
      </c>
      <c r="J18" s="17">
        <f>$G$18/G18</f>
        <v>1</v>
      </c>
      <c r="K18" s="17">
        <f>I18*J18</f>
        <v>0.15222053820434212</v>
      </c>
    </row>
    <row r="19" spans="2:11" x14ac:dyDescent="0.25">
      <c r="B19" s="22" t="s">
        <v>19</v>
      </c>
      <c r="C19" s="18">
        <v>6.6</v>
      </c>
      <c r="D19" s="18">
        <v>9.6</v>
      </c>
      <c r="E19" s="23">
        <v>10.199999999999999</v>
      </c>
      <c r="F19" s="15">
        <v>7.1</v>
      </c>
      <c r="G19" s="16">
        <f t="shared" ref="G19:G25" si="5">AVERAGE(C19:F19)</f>
        <v>8.375</v>
      </c>
      <c r="H19" s="16">
        <f t="shared" ref="H19:H25" si="6">STDEV(C19:F19)</f>
        <v>1.7895530168173241</v>
      </c>
      <c r="I19" s="16">
        <f t="shared" ref="I19:I25" si="7">(H19/G19)</f>
        <v>0.21367797215729242</v>
      </c>
      <c r="J19" s="17">
        <f t="shared" ref="J19:J25" si="8">$G$18/G19</f>
        <v>6.6815255601281001</v>
      </c>
      <c r="K19" s="17">
        <f t="shared" ref="K19:K25" si="9">I19*J19</f>
        <v>1.4276948326052898</v>
      </c>
    </row>
    <row r="20" spans="2:11" x14ac:dyDescent="0.25">
      <c r="B20" s="22" t="s">
        <v>20</v>
      </c>
      <c r="C20" s="18">
        <v>8.1</v>
      </c>
      <c r="D20" s="18">
        <v>12.069219091215775</v>
      </c>
      <c r="E20" s="23">
        <v>11</v>
      </c>
      <c r="F20" s="15">
        <v>8.5</v>
      </c>
      <c r="G20" s="16">
        <f t="shared" si="5"/>
        <v>9.9173047728039432</v>
      </c>
      <c r="H20" s="16">
        <f t="shared" si="6"/>
        <v>1.9247782248913634</v>
      </c>
      <c r="I20" s="16">
        <f t="shared" si="7"/>
        <v>0.19408279456830349</v>
      </c>
      <c r="J20" s="17">
        <f t="shared" si="8"/>
        <v>5.642437925223887</v>
      </c>
      <c r="K20" s="17">
        <f t="shared" si="9"/>
        <v>1.0951001207056323</v>
      </c>
    </row>
    <row r="21" spans="2:11" x14ac:dyDescent="0.25">
      <c r="B21" s="22" t="s">
        <v>21</v>
      </c>
      <c r="C21" s="18">
        <v>5.7</v>
      </c>
      <c r="D21" s="18">
        <v>8.9</v>
      </c>
      <c r="E21" s="23">
        <v>9.6</v>
      </c>
      <c r="F21" s="18">
        <v>6.5</v>
      </c>
      <c r="G21" s="16">
        <f t="shared" si="5"/>
        <v>7.6750000000000007</v>
      </c>
      <c r="H21" s="16">
        <f t="shared" si="6"/>
        <v>1.8697147732564259</v>
      </c>
      <c r="I21" s="16">
        <f t="shared" si="7"/>
        <v>0.24361104537543005</v>
      </c>
      <c r="J21" s="17">
        <f t="shared" si="8"/>
        <v>7.2909155134948316</v>
      </c>
      <c r="K21" s="17">
        <f t="shared" si="9"/>
        <v>1.7761475499864163</v>
      </c>
    </row>
    <row r="22" spans="2:11" x14ac:dyDescent="0.25">
      <c r="B22" s="22" t="s">
        <v>22</v>
      </c>
      <c r="C22" s="18">
        <v>6.8</v>
      </c>
      <c r="D22" s="18">
        <v>7.7869380568156785</v>
      </c>
      <c r="E22" s="23">
        <v>9.9</v>
      </c>
      <c r="F22" s="15">
        <v>7.9</v>
      </c>
      <c r="G22" s="16">
        <f t="shared" si="5"/>
        <v>8.09673451420392</v>
      </c>
      <c r="H22" s="16">
        <f t="shared" si="6"/>
        <v>1.2997390926233883</v>
      </c>
      <c r="I22" s="16">
        <f t="shared" si="7"/>
        <v>0.16052633198523245</v>
      </c>
      <c r="J22" s="17">
        <f t="shared" si="8"/>
        <v>6.9111536839830139</v>
      </c>
      <c r="K22" s="17">
        <f t="shared" si="9"/>
        <v>1.1094221506760196</v>
      </c>
    </row>
    <row r="23" spans="2:11" x14ac:dyDescent="0.25">
      <c r="B23" s="22" t="s">
        <v>23</v>
      </c>
      <c r="C23" s="18">
        <v>6.5</v>
      </c>
      <c r="D23" s="18">
        <v>6.3</v>
      </c>
      <c r="E23" s="23">
        <v>5.0999999999999996</v>
      </c>
      <c r="F23" s="15">
        <v>4.0999999999999996</v>
      </c>
      <c r="G23" s="16">
        <f t="shared" si="5"/>
        <v>5.5</v>
      </c>
      <c r="H23" s="16">
        <f t="shared" si="6"/>
        <v>1.1195237082497764</v>
      </c>
      <c r="I23" s="16">
        <f t="shared" si="7"/>
        <v>0.20354976513632297</v>
      </c>
      <c r="J23" s="17">
        <f t="shared" si="8"/>
        <v>10.174141193831424</v>
      </c>
      <c r="K23" s="17">
        <f t="shared" si="9"/>
        <v>2.0709440504681749</v>
      </c>
    </row>
    <row r="24" spans="2:11" x14ac:dyDescent="0.25">
      <c r="B24" s="22" t="s">
        <v>24</v>
      </c>
      <c r="C24" s="18">
        <v>4.4000000000000004</v>
      </c>
      <c r="D24" s="18">
        <v>6.2</v>
      </c>
      <c r="E24" s="23">
        <v>5.2</v>
      </c>
      <c r="F24" s="15">
        <v>5.0999999999999996</v>
      </c>
      <c r="G24" s="16">
        <f t="shared" si="5"/>
        <v>5.2249999999999996</v>
      </c>
      <c r="H24" s="16">
        <f t="shared" si="6"/>
        <v>0.74105780251386522</v>
      </c>
      <c r="I24" s="16">
        <f t="shared" si="7"/>
        <v>0.1418292445002613</v>
      </c>
      <c r="J24" s="17">
        <f t="shared" si="8"/>
        <v>10.709622309296238</v>
      </c>
      <c r="K24" s="17">
        <f t="shared" si="9"/>
        <v>1.5189376410106292</v>
      </c>
    </row>
    <row r="25" spans="2:11" x14ac:dyDescent="0.25">
      <c r="B25" s="22" t="s">
        <v>25</v>
      </c>
      <c r="C25" s="18">
        <v>6.8</v>
      </c>
      <c r="D25" s="18">
        <v>5.8</v>
      </c>
      <c r="E25" s="23">
        <v>5.2</v>
      </c>
      <c r="F25" s="15">
        <v>4.5</v>
      </c>
      <c r="G25" s="16">
        <f t="shared" si="5"/>
        <v>5.5750000000000002</v>
      </c>
      <c r="H25" s="16">
        <f t="shared" si="6"/>
        <v>0.97425184971169831</v>
      </c>
      <c r="I25" s="16">
        <f t="shared" si="7"/>
        <v>0.17475369501555127</v>
      </c>
      <c r="J25" s="17">
        <f t="shared" si="8"/>
        <v>10.03726933920589</v>
      </c>
      <c r="K25" s="17">
        <f t="shared" si="9"/>
        <v>1.75404990489253</v>
      </c>
    </row>
  </sheetData>
  <mergeCells count="2">
    <mergeCell ref="B2:K2"/>
    <mergeCell ref="B15:K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M25"/>
  <sheetViews>
    <sheetView workbookViewId="0">
      <selection activeCell="B18" sqref="B18:B25"/>
    </sheetView>
  </sheetViews>
  <sheetFormatPr defaultColWidth="10.85546875" defaultRowHeight="15" x14ac:dyDescent="0.25"/>
  <cols>
    <col min="1" max="1" width="10.85546875" style="1"/>
    <col min="2" max="2" width="17.28515625" style="1" bestFit="1" customWidth="1"/>
    <col min="3" max="6" width="10.85546875" style="1"/>
    <col min="7" max="7" width="11.7109375" style="1" bestFit="1" customWidth="1"/>
    <col min="8" max="8" width="10.85546875" style="1"/>
    <col min="9" max="9" width="11.7109375" style="1" bestFit="1" customWidth="1"/>
    <col min="10" max="10" width="10.85546875" style="1"/>
    <col min="11" max="11" width="12.28515625" style="1" bestFit="1" customWidth="1"/>
    <col min="12" max="12" width="12.140625" style="1" bestFit="1" customWidth="1"/>
    <col min="13" max="13" width="12.28515625" style="1" bestFit="1" customWidth="1"/>
    <col min="14" max="16384" width="10.85546875" style="1"/>
  </cols>
  <sheetData>
    <row r="1" spans="2:13" x14ac:dyDescent="0.25">
      <c r="I1" s="4"/>
      <c r="J1" s="4"/>
      <c r="K1" s="4"/>
    </row>
    <row r="2" spans="2:13" x14ac:dyDescent="0.25">
      <c r="B2" s="28" t="s">
        <v>27</v>
      </c>
      <c r="C2" s="28"/>
      <c r="D2" s="28"/>
      <c r="E2" s="28"/>
      <c r="F2" s="28"/>
      <c r="G2" s="28"/>
      <c r="H2" s="28"/>
      <c r="I2" s="28"/>
      <c r="J2" s="28"/>
      <c r="K2" s="28"/>
      <c r="L2" s="2"/>
      <c r="M2" s="2"/>
    </row>
    <row r="3" spans="2:13" x14ac:dyDescent="0.25">
      <c r="I3" s="4"/>
      <c r="J3" s="4"/>
      <c r="K3" s="4"/>
    </row>
    <row r="4" spans="2:13" s="20" customFormat="1" x14ac:dyDescent="0.25">
      <c r="B4" s="10" t="s">
        <v>30</v>
      </c>
      <c r="C4" s="11" t="s">
        <v>1</v>
      </c>
      <c r="D4" s="11" t="s">
        <v>2</v>
      </c>
      <c r="E4" s="11" t="s">
        <v>3</v>
      </c>
      <c r="F4" s="11" t="s">
        <v>4</v>
      </c>
      <c r="G4" s="10" t="s">
        <v>26</v>
      </c>
      <c r="H4" s="10" t="s">
        <v>0</v>
      </c>
      <c r="I4" s="10" t="s">
        <v>11</v>
      </c>
      <c r="J4" s="19" t="s">
        <v>9</v>
      </c>
      <c r="K4" s="19" t="s">
        <v>10</v>
      </c>
    </row>
    <row r="5" spans="2:13" x14ac:dyDescent="0.25">
      <c r="B5" s="13" t="s">
        <v>6</v>
      </c>
      <c r="C5" s="15">
        <v>398.40357731360535</v>
      </c>
      <c r="D5" s="15">
        <v>405.86735853547367</v>
      </c>
      <c r="E5" s="16">
        <v>343.02002206493745</v>
      </c>
      <c r="F5" s="15">
        <v>355.37541314339529</v>
      </c>
      <c r="G5" s="16">
        <f>AVERAGE(C5:F5)</f>
        <v>375.66659276435291</v>
      </c>
      <c r="H5" s="16">
        <f>STDEV(C5:F5)</f>
        <v>31.126554945881505</v>
      </c>
      <c r="I5" s="16">
        <f>(H5/G5)</f>
        <v>8.2856861763607723E-2</v>
      </c>
      <c r="J5" s="17">
        <f t="shared" ref="J5:J12" si="0">$G$5/G5</f>
        <v>1</v>
      </c>
      <c r="K5" s="17">
        <f>I5*J5</f>
        <v>8.2856861763607723E-2</v>
      </c>
    </row>
    <row r="6" spans="2:13" x14ac:dyDescent="0.25">
      <c r="B6" s="13" t="s">
        <v>12</v>
      </c>
      <c r="C6" s="15">
        <v>407.85790029409611</v>
      </c>
      <c r="D6" s="15">
        <v>388.29109594409294</v>
      </c>
      <c r="E6" s="15">
        <v>347.09034735075448</v>
      </c>
      <c r="F6" s="15">
        <v>334.50554767443134</v>
      </c>
      <c r="G6" s="16">
        <f t="shared" ref="G6:G12" si="1">AVERAGE(C6:F6)</f>
        <v>369.43622281584373</v>
      </c>
      <c r="H6" s="16">
        <f t="shared" ref="H6:H12" si="2">STDEV(C6:F6)</f>
        <v>34.405531324005565</v>
      </c>
      <c r="I6" s="16">
        <f t="shared" ref="I6:I12" si="3">(H6/G6)</f>
        <v>9.3129826473881003E-2</v>
      </c>
      <c r="J6" s="17">
        <f t="shared" si="0"/>
        <v>1.0168645345630196</v>
      </c>
      <c r="K6" s="17">
        <f t="shared" ref="K6:K12" si="4">I6*J6</f>
        <v>9.4700417651297789E-2</v>
      </c>
    </row>
    <row r="7" spans="2:13" x14ac:dyDescent="0.25">
      <c r="B7" s="13" t="s">
        <v>13</v>
      </c>
      <c r="C7" s="15">
        <v>295.20317423973859</v>
      </c>
      <c r="D7" s="15">
        <v>282.65646872712767</v>
      </c>
      <c r="E7" s="15">
        <v>261.07896173988797</v>
      </c>
      <c r="F7" s="15">
        <v>296.54257280268735</v>
      </c>
      <c r="G7" s="16">
        <f t="shared" si="1"/>
        <v>283.87029437736038</v>
      </c>
      <c r="H7" s="16">
        <f t="shared" si="2"/>
        <v>16.431058218763457</v>
      </c>
      <c r="I7" s="16">
        <f t="shared" si="3"/>
        <v>5.7882274208378354E-2</v>
      </c>
      <c r="J7" s="17">
        <f t="shared" si="0"/>
        <v>1.323374090932403</v>
      </c>
      <c r="K7" s="17">
        <f t="shared" si="4"/>
        <v>7.6599902011612778E-2</v>
      </c>
    </row>
    <row r="8" spans="2:13" x14ac:dyDescent="0.25">
      <c r="B8" s="13" t="s">
        <v>14</v>
      </c>
      <c r="C8" s="15">
        <v>271.94901102248781</v>
      </c>
      <c r="D8" s="15">
        <v>233.74817286436209</v>
      </c>
      <c r="E8" s="15">
        <v>235.42474158528645</v>
      </c>
      <c r="F8" s="15">
        <v>270.9735499590592</v>
      </c>
      <c r="G8" s="16">
        <f t="shared" si="1"/>
        <v>253.0238688577989</v>
      </c>
      <c r="H8" s="16">
        <f t="shared" si="2"/>
        <v>21.304411079837546</v>
      </c>
      <c r="I8" s="16">
        <f t="shared" si="3"/>
        <v>8.4199214785585175E-2</v>
      </c>
      <c r="J8" s="17">
        <f t="shared" si="0"/>
        <v>1.4847081204638446</v>
      </c>
      <c r="K8" s="17">
        <f t="shared" si="4"/>
        <v>0.12501125792883772</v>
      </c>
    </row>
    <row r="9" spans="2:13" x14ac:dyDescent="0.25">
      <c r="B9" s="13" t="s">
        <v>15</v>
      </c>
      <c r="C9" s="15">
        <v>214.01981577263518</v>
      </c>
      <c r="D9" s="15">
        <v>224.65586545959667</v>
      </c>
      <c r="E9" s="15">
        <v>218.87196818968243</v>
      </c>
      <c r="F9" s="15">
        <v>258.02972737905003</v>
      </c>
      <c r="G9" s="16">
        <f t="shared" si="1"/>
        <v>228.89434420024105</v>
      </c>
      <c r="H9" s="16">
        <f t="shared" si="2"/>
        <v>19.904227958330829</v>
      </c>
      <c r="I9" s="16">
        <f t="shared" si="3"/>
        <v>8.6958146684997323E-2</v>
      </c>
      <c r="J9" s="17">
        <f t="shared" si="0"/>
        <v>1.6412226963358814</v>
      </c>
      <c r="K9" s="17">
        <f t="shared" si="4"/>
        <v>0.1427176839707224</v>
      </c>
    </row>
    <row r="10" spans="2:13" x14ac:dyDescent="0.25">
      <c r="B10" s="13" t="s">
        <v>16</v>
      </c>
      <c r="C10" s="15">
        <v>211.43591713735893</v>
      </c>
      <c r="D10" s="15">
        <v>241.11576277673873</v>
      </c>
      <c r="E10" s="15">
        <v>215.02714747655082</v>
      </c>
      <c r="F10" s="15">
        <v>242.55244830579454</v>
      </c>
      <c r="G10" s="16">
        <f t="shared" si="1"/>
        <v>227.53281892411076</v>
      </c>
      <c r="H10" s="16">
        <f t="shared" si="2"/>
        <v>16.589029466823678</v>
      </c>
      <c r="I10" s="16">
        <f t="shared" si="3"/>
        <v>7.2908293165201074E-2</v>
      </c>
      <c r="J10" s="17">
        <f t="shared" si="0"/>
        <v>1.6510435485337585</v>
      </c>
      <c r="K10" s="17">
        <f t="shared" si="4"/>
        <v>0.12037476706501316</v>
      </c>
    </row>
    <row r="11" spans="2:13" x14ac:dyDescent="0.25">
      <c r="B11" s="13" t="s">
        <v>17</v>
      </c>
      <c r="C11" s="15">
        <v>254.37173378172338</v>
      </c>
      <c r="D11" s="15">
        <v>254.07320261806163</v>
      </c>
      <c r="E11" s="15">
        <v>238.05554946852416</v>
      </c>
      <c r="F11" s="15">
        <v>303.06831641502265</v>
      </c>
      <c r="G11" s="16">
        <f t="shared" si="1"/>
        <v>262.39220057083298</v>
      </c>
      <c r="H11" s="16">
        <f t="shared" si="2"/>
        <v>28.168259924359727</v>
      </c>
      <c r="I11" s="16">
        <f t="shared" si="3"/>
        <v>0.10735174240347012</v>
      </c>
      <c r="J11" s="17">
        <f t="shared" si="0"/>
        <v>1.4316987774297103</v>
      </c>
      <c r="K11" s="17">
        <f t="shared" si="4"/>
        <v>0.15369535835399736</v>
      </c>
    </row>
    <row r="12" spans="2:13" x14ac:dyDescent="0.25">
      <c r="B12" s="13" t="s">
        <v>18</v>
      </c>
      <c r="C12" s="15">
        <v>287.54285560409733</v>
      </c>
      <c r="D12" s="15">
        <v>245.62006742800733</v>
      </c>
      <c r="E12" s="15">
        <v>151.7295477954427</v>
      </c>
      <c r="F12" s="15">
        <v>302.38646862883752</v>
      </c>
      <c r="G12" s="16">
        <f t="shared" si="1"/>
        <v>246.81973486409623</v>
      </c>
      <c r="H12" s="16">
        <f t="shared" si="2"/>
        <v>67.797781042339608</v>
      </c>
      <c r="I12" s="16">
        <f t="shared" si="3"/>
        <v>0.27468541395067292</v>
      </c>
      <c r="J12" s="17">
        <f t="shared" si="0"/>
        <v>1.5220281837317517</v>
      </c>
      <c r="K12" s="17">
        <f t="shared" si="4"/>
        <v>0.41807894169294707</v>
      </c>
    </row>
    <row r="13" spans="2:13" x14ac:dyDescent="0.25">
      <c r="I13" s="4"/>
      <c r="J13" s="4"/>
      <c r="K13" s="4"/>
    </row>
    <row r="14" spans="2:13" x14ac:dyDescent="0.25">
      <c r="I14" s="4"/>
      <c r="J14" s="4"/>
      <c r="K14" s="4"/>
    </row>
    <row r="15" spans="2:13" x14ac:dyDescent="0.25">
      <c r="B15" s="28" t="s">
        <v>28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</row>
    <row r="17" spans="2:13" x14ac:dyDescent="0.25">
      <c r="B17" s="10" t="s">
        <v>30</v>
      </c>
      <c r="C17" s="21" t="s">
        <v>1</v>
      </c>
      <c r="D17" s="21" t="s">
        <v>2</v>
      </c>
      <c r="E17" s="21" t="s">
        <v>3</v>
      </c>
      <c r="F17" s="21" t="s">
        <v>4</v>
      </c>
      <c r="G17" s="21" t="s">
        <v>5</v>
      </c>
      <c r="H17" s="21" t="s">
        <v>7</v>
      </c>
      <c r="I17" s="12" t="s">
        <v>26</v>
      </c>
      <c r="J17" s="12" t="s">
        <v>0</v>
      </c>
      <c r="K17" s="12" t="s">
        <v>11</v>
      </c>
      <c r="L17" s="12" t="s">
        <v>9</v>
      </c>
      <c r="M17" s="12" t="s">
        <v>10</v>
      </c>
    </row>
    <row r="18" spans="2:13" x14ac:dyDescent="0.25">
      <c r="B18" s="22" t="s">
        <v>6</v>
      </c>
      <c r="C18" s="16">
        <v>454.09844109750367</v>
      </c>
      <c r="D18" s="15">
        <v>361.06253008187156</v>
      </c>
      <c r="E18" s="15">
        <v>406.48199365343271</v>
      </c>
      <c r="F18" s="15">
        <v>395.95397164704008</v>
      </c>
      <c r="G18" s="15">
        <v>352.33345609525963</v>
      </c>
      <c r="H18" s="16">
        <v>299.41538267888893</v>
      </c>
      <c r="I18" s="16">
        <f>AVERAGE(C18:H18)</f>
        <v>378.22429587566609</v>
      </c>
      <c r="J18" s="16">
        <f>STDEV(C18:H18)</f>
        <v>53.000813934797449</v>
      </c>
      <c r="K18" s="16">
        <f>(J18/I18)</f>
        <v>0.14013064341117959</v>
      </c>
      <c r="L18" s="17">
        <f t="shared" ref="L18:L25" si="5">$I$18/I18</f>
        <v>1</v>
      </c>
      <c r="M18" s="17">
        <f>K18*L18</f>
        <v>0.14013064341117959</v>
      </c>
    </row>
    <row r="19" spans="2:13" x14ac:dyDescent="0.25">
      <c r="B19" s="22" t="s">
        <v>19</v>
      </c>
      <c r="C19" s="16">
        <v>375.34317584773015</v>
      </c>
      <c r="D19" s="15">
        <v>365.6213577287819</v>
      </c>
      <c r="E19" s="15">
        <v>358.16050847371821</v>
      </c>
      <c r="F19" s="15">
        <v>337.22052304330191</v>
      </c>
      <c r="G19" s="15">
        <v>273.97100829125486</v>
      </c>
      <c r="H19" s="16">
        <v>277.40510984920434</v>
      </c>
      <c r="I19" s="16">
        <f>AVERAGE(C19:H19)</f>
        <v>331.28694720566517</v>
      </c>
      <c r="J19" s="16">
        <f t="shared" ref="J19:J25" si="6">STDEV(C19:H19)</f>
        <v>44.867734277828681</v>
      </c>
      <c r="K19" s="16">
        <f t="shared" ref="K19:K25" si="7">(J19/I19)</f>
        <v>0.13543465764733101</v>
      </c>
      <c r="L19" s="17">
        <f t="shared" si="5"/>
        <v>1.141681853347702</v>
      </c>
      <c r="M19" s="17">
        <f t="shared" ref="M19:M25" si="8">K19*L19</f>
        <v>0.15462329095031638</v>
      </c>
    </row>
    <row r="20" spans="2:13" x14ac:dyDescent="0.25">
      <c r="B20" s="22" t="s">
        <v>20</v>
      </c>
      <c r="C20" s="16">
        <v>287.31918428760594</v>
      </c>
      <c r="D20" s="15">
        <v>387.07524554055504</v>
      </c>
      <c r="E20" s="15">
        <v>320.5186310920663</v>
      </c>
      <c r="F20" s="15">
        <v>307.59966168299184</v>
      </c>
      <c r="G20" s="15">
        <v>253.47858637460686</v>
      </c>
      <c r="H20" s="16">
        <v>290.89245552979315</v>
      </c>
      <c r="I20" s="16">
        <f t="shared" ref="I20:I25" si="9">AVERAGE(C20:H20)</f>
        <v>307.81396075126986</v>
      </c>
      <c r="J20" s="16">
        <f t="shared" si="6"/>
        <v>44.949998774005131</v>
      </c>
      <c r="K20" s="16">
        <f t="shared" si="7"/>
        <v>0.14602975987280556</v>
      </c>
      <c r="L20" s="17">
        <f t="shared" si="5"/>
        <v>1.2287431504164021</v>
      </c>
      <c r="M20" s="17">
        <f t="shared" si="8"/>
        <v>0.17943306720066179</v>
      </c>
    </row>
    <row r="21" spans="2:13" x14ac:dyDescent="0.25">
      <c r="B21" s="22" t="s">
        <v>21</v>
      </c>
      <c r="C21" s="16">
        <v>283.22739775822487</v>
      </c>
      <c r="D21" s="15">
        <v>312.67168703557491</v>
      </c>
      <c r="E21" s="15">
        <v>271.42374389808163</v>
      </c>
      <c r="F21" s="15">
        <v>265.51762074296073</v>
      </c>
      <c r="G21" s="15">
        <v>215.18653831973333</v>
      </c>
      <c r="H21" s="16">
        <v>250.02700613352889</v>
      </c>
      <c r="I21" s="16">
        <f t="shared" si="9"/>
        <v>266.34233231468403</v>
      </c>
      <c r="J21" s="16">
        <f t="shared" si="6"/>
        <v>32.683697968236437</v>
      </c>
      <c r="K21" s="16">
        <f t="shared" si="7"/>
        <v>0.12271311767901986</v>
      </c>
      <c r="L21" s="17">
        <f t="shared" si="5"/>
        <v>1.4200682729953467</v>
      </c>
      <c r="M21" s="17">
        <f t="shared" si="8"/>
        <v>0.17426100509632048</v>
      </c>
    </row>
    <row r="22" spans="2:13" x14ac:dyDescent="0.25">
      <c r="B22" s="22" t="s">
        <v>22</v>
      </c>
      <c r="C22" s="16">
        <v>271.34739954667577</v>
      </c>
      <c r="D22" s="15">
        <v>317.19887373708019</v>
      </c>
      <c r="E22" s="15">
        <v>276.94411737962224</v>
      </c>
      <c r="F22" s="15">
        <v>227.23639741567413</v>
      </c>
      <c r="G22" s="15">
        <v>242.32216126951676</v>
      </c>
      <c r="H22" s="16">
        <v>258.18334207782158</v>
      </c>
      <c r="I22" s="16">
        <f t="shared" si="9"/>
        <v>265.53871523773176</v>
      </c>
      <c r="J22" s="16">
        <f t="shared" si="6"/>
        <v>31.281858738315105</v>
      </c>
      <c r="K22" s="16">
        <f t="shared" si="7"/>
        <v>0.1178052650827547</v>
      </c>
      <c r="L22" s="17">
        <f t="shared" si="5"/>
        <v>1.4243659179304573</v>
      </c>
      <c r="M22" s="17">
        <f t="shared" si="8"/>
        <v>0.16779780453663876</v>
      </c>
    </row>
    <row r="23" spans="2:13" x14ac:dyDescent="0.25">
      <c r="B23" s="22" t="s">
        <v>23</v>
      </c>
      <c r="C23" s="16">
        <v>281.12229916673459</v>
      </c>
      <c r="D23" s="15">
        <v>286.26767438097659</v>
      </c>
      <c r="E23" s="15">
        <v>250.1</v>
      </c>
      <c r="F23" s="15">
        <v>227.50181937943597</v>
      </c>
      <c r="G23" s="15">
        <v>194.29040798147761</v>
      </c>
      <c r="H23" s="16">
        <v>244.67122995210653</v>
      </c>
      <c r="I23" s="16">
        <f t="shared" si="9"/>
        <v>247.32557181012189</v>
      </c>
      <c r="J23" s="16">
        <f t="shared" si="6"/>
        <v>34.290403549391051</v>
      </c>
      <c r="K23" s="16">
        <f t="shared" si="7"/>
        <v>0.13864479640510713</v>
      </c>
      <c r="L23" s="17">
        <f t="shared" si="5"/>
        <v>1.5292567327653384</v>
      </c>
      <c r="M23" s="17">
        <f t="shared" si="8"/>
        <v>0.21202348836538965</v>
      </c>
    </row>
    <row r="24" spans="2:13" x14ac:dyDescent="0.25">
      <c r="B24" s="22" t="s">
        <v>24</v>
      </c>
      <c r="C24" s="16">
        <v>255.06509307885048</v>
      </c>
      <c r="D24" s="15">
        <v>318.75852961097081</v>
      </c>
      <c r="E24" s="15">
        <v>276.03109414919311</v>
      </c>
      <c r="F24" s="15">
        <v>284.74522149689659</v>
      </c>
      <c r="G24" s="15">
        <v>249.73280768631008</v>
      </c>
      <c r="H24" s="16">
        <v>253.17488040806583</v>
      </c>
      <c r="I24" s="16">
        <f t="shared" si="9"/>
        <v>272.91793773838111</v>
      </c>
      <c r="J24" s="16">
        <f t="shared" si="6"/>
        <v>26.446167502641494</v>
      </c>
      <c r="K24" s="16">
        <f t="shared" si="7"/>
        <v>9.6901536490403811E-2</v>
      </c>
      <c r="L24" s="17">
        <f t="shared" si="5"/>
        <v>1.3858535610005656</v>
      </c>
      <c r="M24" s="17">
        <f t="shared" si="8"/>
        <v>0.13429133941165236</v>
      </c>
    </row>
    <row r="25" spans="2:13" x14ac:dyDescent="0.25">
      <c r="B25" s="22" t="s">
        <v>25</v>
      </c>
      <c r="C25" s="16">
        <v>383.75204295086684</v>
      </c>
      <c r="D25" s="15">
        <v>280.39332252031653</v>
      </c>
      <c r="E25" s="15">
        <v>257.1218533563864</v>
      </c>
      <c r="F25" s="15">
        <v>273.80785427751806</v>
      </c>
      <c r="G25" s="15">
        <v>240.84768145270598</v>
      </c>
      <c r="H25" s="16">
        <v>269.42888220122171</v>
      </c>
      <c r="I25" s="16">
        <f t="shared" si="9"/>
        <v>284.22527279316927</v>
      </c>
      <c r="J25" s="16">
        <f t="shared" si="6"/>
        <v>50.72263474951378</v>
      </c>
      <c r="K25" s="16">
        <f t="shared" si="7"/>
        <v>0.17845927018046928</v>
      </c>
      <c r="L25" s="17">
        <f t="shared" si="5"/>
        <v>1.3307201437744767</v>
      </c>
      <c r="M25" s="17">
        <f t="shared" si="8"/>
        <v>0.23747934567244225</v>
      </c>
    </row>
  </sheetData>
  <mergeCells count="2">
    <mergeCell ref="B2:K2"/>
    <mergeCell ref="B15:M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M25"/>
  <sheetViews>
    <sheetView workbookViewId="0">
      <selection activeCell="L31" sqref="L31"/>
    </sheetView>
  </sheetViews>
  <sheetFormatPr defaultColWidth="10.85546875" defaultRowHeight="15" x14ac:dyDescent="0.25"/>
  <cols>
    <col min="1" max="1" width="10.85546875" style="1"/>
    <col min="2" max="2" width="17.28515625" style="1" bestFit="1" customWidth="1"/>
    <col min="3" max="6" width="10.85546875" style="1"/>
    <col min="7" max="7" width="11.7109375" style="1" bestFit="1" customWidth="1"/>
    <col min="8" max="8" width="10.85546875" style="1"/>
    <col min="9" max="9" width="11.7109375" style="1" bestFit="1" customWidth="1"/>
    <col min="10" max="10" width="10.85546875" style="1"/>
    <col min="11" max="11" width="12.28515625" style="1" bestFit="1" customWidth="1"/>
    <col min="12" max="12" width="12.140625" style="1" bestFit="1" customWidth="1"/>
    <col min="13" max="13" width="12.28515625" style="1" bestFit="1" customWidth="1"/>
    <col min="14" max="16384" width="10.85546875" style="1"/>
  </cols>
  <sheetData>
    <row r="1" spans="2:13" x14ac:dyDescent="0.25">
      <c r="I1" s="4"/>
      <c r="J1" s="4"/>
      <c r="K1" s="4"/>
    </row>
    <row r="2" spans="2:13" x14ac:dyDescent="0.25">
      <c r="B2" s="28" t="s">
        <v>27</v>
      </c>
      <c r="C2" s="28"/>
      <c r="D2" s="28"/>
      <c r="E2" s="28"/>
      <c r="F2" s="28"/>
      <c r="G2" s="28"/>
      <c r="H2" s="28"/>
      <c r="I2" s="28"/>
      <c r="J2" s="28"/>
      <c r="K2" s="28"/>
      <c r="L2" s="2"/>
      <c r="M2" s="2"/>
    </row>
    <row r="3" spans="2:13" x14ac:dyDescent="0.25">
      <c r="I3" s="4"/>
      <c r="J3" s="4"/>
      <c r="K3" s="4"/>
    </row>
    <row r="4" spans="2:13" s="20" customFormat="1" x14ac:dyDescent="0.25">
      <c r="B4" s="10" t="s">
        <v>31</v>
      </c>
      <c r="C4" s="11" t="s">
        <v>1</v>
      </c>
      <c r="D4" s="11" t="s">
        <v>2</v>
      </c>
      <c r="E4" s="11" t="s">
        <v>3</v>
      </c>
      <c r="F4" s="11" t="s">
        <v>4</v>
      </c>
      <c r="G4" s="10" t="s">
        <v>26</v>
      </c>
      <c r="H4" s="10" t="s">
        <v>0</v>
      </c>
      <c r="I4" s="10" t="s">
        <v>11</v>
      </c>
      <c r="J4" s="19" t="s">
        <v>9</v>
      </c>
      <c r="K4" s="19" t="s">
        <v>10</v>
      </c>
    </row>
    <row r="5" spans="2:13" x14ac:dyDescent="0.25">
      <c r="B5" s="13" t="s">
        <v>6</v>
      </c>
      <c r="C5" s="14">
        <v>237.43084882203252</v>
      </c>
      <c r="D5" s="14">
        <v>276.42831494771309</v>
      </c>
      <c r="E5" s="6">
        <v>227.55200231864779</v>
      </c>
      <c r="F5" s="14">
        <v>287.16666638553039</v>
      </c>
      <c r="G5" s="16">
        <f>AVERAGE(C5:F5)</f>
        <v>257.14445811848094</v>
      </c>
      <c r="H5" s="16">
        <f>STDEV(C5:F5)</f>
        <v>29.083442914016171</v>
      </c>
      <c r="I5" s="16">
        <f>(H5/G5)</f>
        <v>0.11310157382670791</v>
      </c>
      <c r="J5" s="17">
        <f t="shared" ref="J5:J12" si="0">$G$5/G5</f>
        <v>1</v>
      </c>
      <c r="K5" s="17">
        <f>I5*J5</f>
        <v>0.11310157382670791</v>
      </c>
    </row>
    <row r="6" spans="2:13" x14ac:dyDescent="0.25">
      <c r="B6" s="13" t="s">
        <v>12</v>
      </c>
      <c r="C6" s="14">
        <v>129.58653302525514</v>
      </c>
      <c r="D6" s="14">
        <v>161.80619945829702</v>
      </c>
      <c r="E6" s="14">
        <v>126.28163890486809</v>
      </c>
      <c r="F6" s="14">
        <v>159.70881483842669</v>
      </c>
      <c r="G6" s="16">
        <f t="shared" ref="G6:G12" si="1">AVERAGE(C6:F6)</f>
        <v>144.34579655671172</v>
      </c>
      <c r="H6" s="16">
        <f t="shared" ref="H6:H12" si="2">STDEV(C6:F6)</f>
        <v>19.01786573962902</v>
      </c>
      <c r="I6" s="16">
        <f t="shared" ref="I6:I12" si="3">(H6/G6)</f>
        <v>0.13175212713698337</v>
      </c>
      <c r="J6" s="17">
        <f t="shared" si="0"/>
        <v>1.7814474979702786</v>
      </c>
      <c r="K6" s="17">
        <f t="shared" ref="K6:K12" si="4">I6*J6</f>
        <v>0.23470949724044105</v>
      </c>
    </row>
    <row r="7" spans="2:13" x14ac:dyDescent="0.25">
      <c r="B7" s="13" t="s">
        <v>13</v>
      </c>
      <c r="C7" s="14">
        <v>201.75887739173359</v>
      </c>
      <c r="D7" s="14">
        <v>156.5647515965606</v>
      </c>
      <c r="E7" s="14">
        <v>102.28250189621551</v>
      </c>
      <c r="F7" s="14">
        <v>165.01704452371285</v>
      </c>
      <c r="G7" s="16">
        <f t="shared" si="1"/>
        <v>156.40579385205564</v>
      </c>
      <c r="H7" s="16">
        <f t="shared" si="2"/>
        <v>41.070718784347093</v>
      </c>
      <c r="I7" s="16">
        <f t="shared" si="3"/>
        <v>0.26259077603733733</v>
      </c>
      <c r="J7" s="17">
        <f t="shared" si="0"/>
        <v>1.6440852463669862</v>
      </c>
      <c r="K7" s="17">
        <f t="shared" si="4"/>
        <v>0.43172162071504383</v>
      </c>
    </row>
    <row r="8" spans="2:13" x14ac:dyDescent="0.25">
      <c r="B8" s="13" t="s">
        <v>14</v>
      </c>
      <c r="C8" s="14">
        <v>176.44511698247592</v>
      </c>
      <c r="D8" s="14">
        <v>150.93577115997681</v>
      </c>
      <c r="E8" s="14">
        <v>118.40883780491515</v>
      </c>
      <c r="F8" s="14">
        <v>146.52113923492684</v>
      </c>
      <c r="G8" s="16">
        <f t="shared" si="1"/>
        <v>148.07771629557368</v>
      </c>
      <c r="H8" s="16">
        <f t="shared" si="2"/>
        <v>23.773536985328889</v>
      </c>
      <c r="I8" s="16">
        <f t="shared" si="3"/>
        <v>0.16054770143723188</v>
      </c>
      <c r="J8" s="17">
        <f t="shared" si="0"/>
        <v>1.7365506745471564</v>
      </c>
      <c r="K8" s="17">
        <f t="shared" si="4"/>
        <v>0.27879921922782047</v>
      </c>
    </row>
    <row r="9" spans="2:13" x14ac:dyDescent="0.25">
      <c r="B9" s="13" t="s">
        <v>15</v>
      </c>
      <c r="C9" s="14">
        <v>211.60647356231226</v>
      </c>
      <c r="D9" s="14">
        <v>130.22374968508007</v>
      </c>
      <c r="E9" s="14">
        <v>125.68910966662108</v>
      </c>
      <c r="F9" s="14">
        <v>166.029913293519</v>
      </c>
      <c r="G9" s="16">
        <f t="shared" si="1"/>
        <v>158.3873115518831</v>
      </c>
      <c r="H9" s="16">
        <f t="shared" si="2"/>
        <v>39.803882515939556</v>
      </c>
      <c r="I9" s="16">
        <f t="shared" si="3"/>
        <v>0.25130726777252582</v>
      </c>
      <c r="J9" s="17">
        <f t="shared" si="0"/>
        <v>1.6235167804729602</v>
      </c>
      <c r="K9" s="17">
        <f t="shared" si="4"/>
        <v>0.40800156628350726</v>
      </c>
    </row>
    <row r="10" spans="2:13" x14ac:dyDescent="0.25">
      <c r="B10" s="13" t="s">
        <v>16</v>
      </c>
      <c r="C10" s="14">
        <v>202.19103233630796</v>
      </c>
      <c r="D10" s="14">
        <v>149.10128095515722</v>
      </c>
      <c r="E10" s="14">
        <v>117.13794901410608</v>
      </c>
      <c r="F10" s="14">
        <v>152.12200898304388</v>
      </c>
      <c r="G10" s="16">
        <f t="shared" si="1"/>
        <v>155.1380678221538</v>
      </c>
      <c r="H10" s="16">
        <f t="shared" si="2"/>
        <v>35.135594039826515</v>
      </c>
      <c r="I10" s="16">
        <f t="shared" si="3"/>
        <v>0.22647951294652602</v>
      </c>
      <c r="J10" s="17">
        <f t="shared" si="0"/>
        <v>1.6575200511924937</v>
      </c>
      <c r="K10" s="17">
        <f t="shared" si="4"/>
        <v>0.37539433389317683</v>
      </c>
    </row>
    <row r="11" spans="2:13" x14ac:dyDescent="0.25">
      <c r="B11" s="13" t="s">
        <v>17</v>
      </c>
      <c r="C11" s="14">
        <v>225.04022908898841</v>
      </c>
      <c r="D11" s="14">
        <v>132.55072968463861</v>
      </c>
      <c r="E11" s="14">
        <v>127.24894078660729</v>
      </c>
      <c r="F11" s="14">
        <v>191.16878079082306</v>
      </c>
      <c r="G11" s="16">
        <f t="shared" si="1"/>
        <v>169.00217008776434</v>
      </c>
      <c r="H11" s="16">
        <f t="shared" si="2"/>
        <v>47.271070614852967</v>
      </c>
      <c r="I11" s="16">
        <f t="shared" si="3"/>
        <v>0.27970688536309729</v>
      </c>
      <c r="J11" s="17">
        <f t="shared" si="0"/>
        <v>1.5215453031457733</v>
      </c>
      <c r="K11" s="17">
        <f t="shared" si="4"/>
        <v>0.42558669768175394</v>
      </c>
    </row>
    <row r="12" spans="2:13" x14ac:dyDescent="0.25">
      <c r="B12" s="13" t="s">
        <v>18</v>
      </c>
      <c r="C12" s="14">
        <v>225.18471658085545</v>
      </c>
      <c r="D12" s="14">
        <v>139.54950557815951</v>
      </c>
      <c r="E12" s="14">
        <v>102.10493523482144</v>
      </c>
      <c r="F12" s="14">
        <v>167.3776540217689</v>
      </c>
      <c r="G12" s="16">
        <f t="shared" si="1"/>
        <v>158.55420285390133</v>
      </c>
      <c r="H12" s="16">
        <f t="shared" si="2"/>
        <v>51.849709042265076</v>
      </c>
      <c r="I12" s="16">
        <f t="shared" si="3"/>
        <v>0.32701567103863927</v>
      </c>
      <c r="J12" s="17">
        <f t="shared" si="0"/>
        <v>1.621807895911942</v>
      </c>
      <c r="K12" s="17">
        <f t="shared" si="4"/>
        <v>0.53035659737740737</v>
      </c>
    </row>
    <row r="13" spans="2:13" x14ac:dyDescent="0.25">
      <c r="I13" s="4"/>
      <c r="J13" s="4"/>
      <c r="K13" s="4"/>
    </row>
    <row r="14" spans="2:13" x14ac:dyDescent="0.25">
      <c r="I14" s="4"/>
      <c r="J14" s="4"/>
      <c r="K14" s="4"/>
    </row>
    <row r="15" spans="2:13" x14ac:dyDescent="0.25">
      <c r="B15" s="28" t="s">
        <v>28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</row>
    <row r="17" spans="2:13" x14ac:dyDescent="0.25">
      <c r="B17" s="10" t="s">
        <v>31</v>
      </c>
      <c r="C17" s="21" t="s">
        <v>1</v>
      </c>
      <c r="D17" s="21" t="s">
        <v>2</v>
      </c>
      <c r="E17" s="21" t="s">
        <v>3</v>
      </c>
      <c r="F17" s="21" t="s">
        <v>4</v>
      </c>
      <c r="G17" s="21" t="s">
        <v>5</v>
      </c>
      <c r="H17" s="21" t="s">
        <v>7</v>
      </c>
      <c r="I17" s="12" t="s">
        <v>26</v>
      </c>
      <c r="J17" s="12" t="s">
        <v>0</v>
      </c>
      <c r="K17" s="12" t="s">
        <v>11</v>
      </c>
      <c r="L17" s="12" t="s">
        <v>9</v>
      </c>
      <c r="M17" s="12" t="s">
        <v>10</v>
      </c>
    </row>
    <row r="18" spans="2:13" x14ac:dyDescent="0.25">
      <c r="B18" s="22" t="s">
        <v>6</v>
      </c>
      <c r="C18" s="6">
        <v>219.7843548045976</v>
      </c>
      <c r="D18" s="14">
        <v>301.40780431727109</v>
      </c>
      <c r="E18" s="5">
        <v>237.4</v>
      </c>
      <c r="F18" s="14">
        <v>272.97575990744434</v>
      </c>
      <c r="G18" s="14">
        <v>242.88641052165121</v>
      </c>
      <c r="H18" s="6">
        <v>307.09860002280476</v>
      </c>
      <c r="I18" s="16">
        <f>AVERAGE(C18:H18)</f>
        <v>263.59215492896152</v>
      </c>
      <c r="J18" s="16">
        <f>STDEV(C18:H18)</f>
        <v>35.901995289329555</v>
      </c>
      <c r="K18" s="16">
        <f>(J18/I18)</f>
        <v>0.1362028217380187</v>
      </c>
      <c r="L18" s="17">
        <f t="shared" ref="L18:L25" si="5">$I$18/I18</f>
        <v>1</v>
      </c>
      <c r="M18" s="17">
        <f>K18*L18</f>
        <v>0.1362028217380187</v>
      </c>
    </row>
    <row r="19" spans="2:13" x14ac:dyDescent="0.25">
      <c r="B19" s="22" t="s">
        <v>19</v>
      </c>
      <c r="C19" s="6">
        <v>100.53882060575022</v>
      </c>
      <c r="D19" s="14">
        <v>147.48460251081764</v>
      </c>
      <c r="E19" s="14">
        <v>163.21111875512742</v>
      </c>
      <c r="F19" s="14">
        <v>149.674325876479</v>
      </c>
      <c r="G19" s="14">
        <v>105.33603011301484</v>
      </c>
      <c r="H19" s="6">
        <v>171.69397591875045</v>
      </c>
      <c r="I19" s="16">
        <f t="shared" ref="I19:I25" si="6">AVERAGE(C19:H19)</f>
        <v>139.65647896332328</v>
      </c>
      <c r="J19" s="16">
        <f>STDEV(C19:H19)</f>
        <v>29.836030052965587</v>
      </c>
      <c r="K19" s="16">
        <f t="shared" ref="K19:K25" si="7">(J19/I19)</f>
        <v>0.21363871031576812</v>
      </c>
      <c r="L19" s="17">
        <f t="shared" si="5"/>
        <v>1.8874323403082958</v>
      </c>
      <c r="M19" s="17">
        <f t="shared" ref="M19:M25" si="8">K19*L19</f>
        <v>0.40322861099173624</v>
      </c>
    </row>
    <row r="20" spans="2:13" x14ac:dyDescent="0.25">
      <c r="B20" s="22" t="s">
        <v>20</v>
      </c>
      <c r="C20" s="6">
        <v>129.26639949096182</v>
      </c>
      <c r="D20" s="14">
        <v>200.67055843792286</v>
      </c>
      <c r="E20" s="14">
        <v>183.9930319909036</v>
      </c>
      <c r="F20" s="14">
        <v>172.13157995735912</v>
      </c>
      <c r="G20" s="14">
        <v>145.81010237506732</v>
      </c>
      <c r="H20" s="6">
        <v>206.70172341615725</v>
      </c>
      <c r="I20" s="16">
        <f t="shared" si="6"/>
        <v>173.09556594472869</v>
      </c>
      <c r="J20" s="16">
        <f t="shared" ref="J20:J25" si="9">STDEV(C20:H20)</f>
        <v>30.577542152530274</v>
      </c>
      <c r="K20" s="16">
        <f t="shared" si="7"/>
        <v>0.17665121567755246</v>
      </c>
      <c r="L20" s="17">
        <f t="shared" si="5"/>
        <v>1.5228128663511196</v>
      </c>
      <c r="M20" s="17">
        <f t="shared" si="8"/>
        <v>0.26900674409034347</v>
      </c>
    </row>
    <row r="21" spans="2:13" x14ac:dyDescent="0.25">
      <c r="B21" s="22" t="s">
        <v>21</v>
      </c>
      <c r="C21" s="6">
        <v>132.35975914270452</v>
      </c>
      <c r="D21" s="14">
        <v>169.91755039188359</v>
      </c>
      <c r="E21" s="14">
        <v>178.65479462239438</v>
      </c>
      <c r="F21" s="14">
        <v>161.3623052212142</v>
      </c>
      <c r="G21" s="14">
        <v>165.17656658568015</v>
      </c>
      <c r="H21" s="6">
        <v>179.54514477846089</v>
      </c>
      <c r="I21" s="16">
        <f t="shared" si="6"/>
        <v>164.50268679038962</v>
      </c>
      <c r="J21" s="16">
        <f t="shared" si="9"/>
        <v>17.316826235642608</v>
      </c>
      <c r="K21" s="16">
        <f t="shared" si="7"/>
        <v>0.10526774105342011</v>
      </c>
      <c r="L21" s="17">
        <f t="shared" si="5"/>
        <v>1.6023577491158691</v>
      </c>
      <c r="M21" s="17">
        <f t="shared" si="8"/>
        <v>0.16867658060887042</v>
      </c>
    </row>
    <row r="22" spans="2:13" x14ac:dyDescent="0.25">
      <c r="B22" s="22" t="s">
        <v>22</v>
      </c>
      <c r="C22" s="6">
        <v>131.44294215523311</v>
      </c>
      <c r="D22" s="14">
        <v>168.55304866197602</v>
      </c>
      <c r="E22" s="14">
        <v>167.53274547957668</v>
      </c>
      <c r="F22" s="14">
        <v>180.48005179649405</v>
      </c>
      <c r="G22" s="14">
        <v>125.91916536649804</v>
      </c>
      <c r="H22" s="6">
        <v>154.09274977226349</v>
      </c>
      <c r="I22" s="16">
        <f t="shared" si="6"/>
        <v>154.67011720534023</v>
      </c>
      <c r="J22" s="16">
        <f t="shared" si="9"/>
        <v>21.86681486248505</v>
      </c>
      <c r="K22" s="16">
        <f t="shared" si="7"/>
        <v>0.14137711445226772</v>
      </c>
      <c r="L22" s="17">
        <f t="shared" si="5"/>
        <v>1.7042216020242376</v>
      </c>
      <c r="M22" s="17">
        <f t="shared" si="8"/>
        <v>0.24093793248140769</v>
      </c>
    </row>
    <row r="23" spans="2:13" x14ac:dyDescent="0.25">
      <c r="B23" s="22" t="s">
        <v>23</v>
      </c>
      <c r="C23" s="6">
        <v>132.81544750704714</v>
      </c>
      <c r="D23" s="14">
        <v>145.05446446622412</v>
      </c>
      <c r="E23" s="14">
        <v>130.1</v>
      </c>
      <c r="F23" s="14">
        <v>144.6</v>
      </c>
      <c r="G23" s="14">
        <v>125.61135293248108</v>
      </c>
      <c r="H23" s="6">
        <v>125.63274554524429</v>
      </c>
      <c r="I23" s="16">
        <f t="shared" si="6"/>
        <v>133.96900174183278</v>
      </c>
      <c r="J23" s="16">
        <f t="shared" si="9"/>
        <v>8.8492816728312924</v>
      </c>
      <c r="K23" s="16">
        <f t="shared" si="7"/>
        <v>6.6054695920511886E-2</v>
      </c>
      <c r="L23" s="17">
        <f t="shared" si="5"/>
        <v>1.9675607901962366</v>
      </c>
      <c r="M23" s="17">
        <f t="shared" si="8"/>
        <v>0.1299666297015345</v>
      </c>
    </row>
    <row r="24" spans="2:13" x14ac:dyDescent="0.25">
      <c r="B24" s="22" t="s">
        <v>24</v>
      </c>
      <c r="C24" s="6">
        <v>98.840438074178479</v>
      </c>
      <c r="D24" s="14">
        <v>147.01079537822122</v>
      </c>
      <c r="E24" s="14">
        <v>170.73739221295017</v>
      </c>
      <c r="F24" s="14">
        <v>130.89894390365237</v>
      </c>
      <c r="G24" s="14">
        <v>95.406631439191088</v>
      </c>
      <c r="H24" s="6">
        <v>138.59759351864741</v>
      </c>
      <c r="I24" s="16">
        <f t="shared" si="6"/>
        <v>130.24863242114012</v>
      </c>
      <c r="J24" s="16">
        <f t="shared" si="9"/>
        <v>28.951260896455789</v>
      </c>
      <c r="K24" s="16">
        <f t="shared" si="7"/>
        <v>0.22227688965551726</v>
      </c>
      <c r="L24" s="17">
        <f t="shared" si="5"/>
        <v>2.0237614017832786</v>
      </c>
      <c r="M24" s="17">
        <f t="shared" si="8"/>
        <v>0.44983538979327675</v>
      </c>
    </row>
    <row r="25" spans="2:13" x14ac:dyDescent="0.25">
      <c r="B25" s="22" t="s">
        <v>25</v>
      </c>
      <c r="C25" s="6">
        <v>161.07908910848769</v>
      </c>
      <c r="D25" s="14">
        <v>131.00144202830646</v>
      </c>
      <c r="E25" s="14">
        <v>188.98669938368954</v>
      </c>
      <c r="F25" s="14">
        <v>117.10414046576363</v>
      </c>
      <c r="G25" s="14">
        <v>99.074006037346322</v>
      </c>
      <c r="H25" s="6">
        <v>120.37171811028466</v>
      </c>
      <c r="I25" s="16">
        <f t="shared" si="6"/>
        <v>136.26951585564638</v>
      </c>
      <c r="J25" s="16">
        <f t="shared" si="9"/>
        <v>32.942150821094252</v>
      </c>
      <c r="K25" s="16">
        <f t="shared" si="7"/>
        <v>0.24174262757336482</v>
      </c>
      <c r="L25" s="17">
        <f t="shared" si="5"/>
        <v>1.9343442535467075</v>
      </c>
      <c r="M25" s="17">
        <f t="shared" si="8"/>
        <v>0.46761346248382007</v>
      </c>
    </row>
  </sheetData>
  <mergeCells count="2">
    <mergeCell ref="B2:K2"/>
    <mergeCell ref="B15:M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M25"/>
  <sheetViews>
    <sheetView workbookViewId="0">
      <selection activeCell="L37" sqref="L37"/>
    </sheetView>
  </sheetViews>
  <sheetFormatPr defaultColWidth="10.85546875" defaultRowHeight="15" x14ac:dyDescent="0.25"/>
  <cols>
    <col min="1" max="1" width="10.85546875" style="1"/>
    <col min="2" max="2" width="17.28515625" style="1" bestFit="1" customWidth="1"/>
    <col min="3" max="6" width="10.85546875" style="1"/>
    <col min="7" max="9" width="11.7109375" style="1" bestFit="1" customWidth="1"/>
    <col min="10" max="10" width="10.85546875" style="1"/>
    <col min="11" max="11" width="12.28515625" style="1" bestFit="1" customWidth="1"/>
    <col min="12" max="12" width="12.140625" style="1" bestFit="1" customWidth="1"/>
    <col min="13" max="13" width="12.28515625" style="1" bestFit="1" customWidth="1"/>
    <col min="14" max="16384" width="10.85546875" style="1"/>
  </cols>
  <sheetData>
    <row r="1" spans="2:13" x14ac:dyDescent="0.25">
      <c r="I1" s="4"/>
      <c r="J1" s="4"/>
      <c r="K1" s="4"/>
    </row>
    <row r="2" spans="2:13" x14ac:dyDescent="0.25">
      <c r="B2" s="28" t="s">
        <v>27</v>
      </c>
      <c r="C2" s="28"/>
      <c r="D2" s="28"/>
      <c r="E2" s="28"/>
      <c r="F2" s="28"/>
      <c r="G2" s="28"/>
      <c r="H2" s="28"/>
      <c r="I2" s="28"/>
      <c r="J2" s="28"/>
      <c r="K2" s="28"/>
      <c r="L2" s="2"/>
      <c r="M2" s="2"/>
    </row>
    <row r="3" spans="2:13" x14ac:dyDescent="0.25">
      <c r="I3" s="4"/>
      <c r="J3" s="4"/>
      <c r="K3" s="4"/>
    </row>
    <row r="4" spans="2:13" s="20" customFormat="1" x14ac:dyDescent="0.25">
      <c r="B4" s="10" t="s">
        <v>32</v>
      </c>
      <c r="C4" s="11" t="s">
        <v>1</v>
      </c>
      <c r="D4" s="11" t="s">
        <v>2</v>
      </c>
      <c r="E4" s="11" t="s">
        <v>3</v>
      </c>
      <c r="F4" s="11" t="s">
        <v>4</v>
      </c>
      <c r="G4" s="10" t="s">
        <v>26</v>
      </c>
      <c r="H4" s="10" t="s">
        <v>0</v>
      </c>
      <c r="I4" s="10" t="s">
        <v>11</v>
      </c>
      <c r="J4" s="19" t="s">
        <v>9</v>
      </c>
      <c r="K4" s="19" t="s">
        <v>10</v>
      </c>
    </row>
    <row r="5" spans="2:13" x14ac:dyDescent="0.25">
      <c r="B5" s="13" t="s">
        <v>6</v>
      </c>
      <c r="C5" s="14">
        <v>17.175324927644539</v>
      </c>
      <c r="D5" s="14">
        <v>21.198233147128892</v>
      </c>
      <c r="E5" s="14">
        <v>20.334767824889258</v>
      </c>
      <c r="F5" s="6">
        <v>11.267680601538844</v>
      </c>
      <c r="G5" s="16">
        <f>AVERAGE(C5:F5)</f>
        <v>17.494001625300381</v>
      </c>
      <c r="H5" s="16">
        <f>STDEV(C5:F5)</f>
        <v>4.4966621730864125</v>
      </c>
      <c r="I5" s="16">
        <f>(H5/G5)</f>
        <v>0.25704022838223572</v>
      </c>
      <c r="J5" s="17">
        <f t="shared" ref="J5:J12" si="0">$G$5/G5</f>
        <v>1</v>
      </c>
      <c r="K5" s="17">
        <f>I5*J5</f>
        <v>0.25704022838223572</v>
      </c>
    </row>
    <row r="6" spans="2:13" x14ac:dyDescent="0.25">
      <c r="B6" s="13" t="s">
        <v>12</v>
      </c>
      <c r="C6" s="14">
        <v>21.363422298824293</v>
      </c>
      <c r="D6" s="14">
        <v>20.355396446114572</v>
      </c>
      <c r="E6" s="14">
        <v>24.960740916611829</v>
      </c>
      <c r="F6" s="6">
        <v>15.761188927678951</v>
      </c>
      <c r="G6" s="16">
        <f t="shared" ref="G6:G12" si="1">AVERAGE(C6:F6)</f>
        <v>20.610187147307414</v>
      </c>
      <c r="H6" s="16">
        <f t="shared" ref="H6:H12" si="2">STDEV(C6:F6)</f>
        <v>3.7891240557004409</v>
      </c>
      <c r="I6" s="16">
        <f t="shared" ref="I6:I12" si="3">(H6/G6)</f>
        <v>0.18384714455130335</v>
      </c>
      <c r="J6" s="17">
        <f t="shared" si="0"/>
        <v>0.84880362804400145</v>
      </c>
      <c r="K6" s="17">
        <f t="shared" ref="K6:K12" si="4">I6*J6</f>
        <v>0.15605012330067625</v>
      </c>
    </row>
    <row r="7" spans="2:13" x14ac:dyDescent="0.25">
      <c r="B7" s="13" t="s">
        <v>13</v>
      </c>
      <c r="C7" s="14">
        <v>13.803047580030908</v>
      </c>
      <c r="D7" s="14">
        <v>16.555484829367206</v>
      </c>
      <c r="E7" s="14">
        <v>15.215541508519831</v>
      </c>
      <c r="F7" s="6">
        <v>9.957558240978436</v>
      </c>
      <c r="G7" s="16">
        <f t="shared" si="1"/>
        <v>13.882908039724095</v>
      </c>
      <c r="H7" s="16">
        <f t="shared" si="2"/>
        <v>2.848000900879347</v>
      </c>
      <c r="I7" s="16">
        <f t="shared" si="3"/>
        <v>0.2051444043805643</v>
      </c>
      <c r="J7" s="17">
        <f t="shared" si="0"/>
        <v>1.2601107473480069</v>
      </c>
      <c r="K7" s="17">
        <f t="shared" si="4"/>
        <v>0.25850466871825462</v>
      </c>
    </row>
    <row r="8" spans="2:13" x14ac:dyDescent="0.25">
      <c r="B8" s="13" t="s">
        <v>14</v>
      </c>
      <c r="C8" s="14">
        <v>14.566481156003782</v>
      </c>
      <c r="D8" s="14">
        <v>13.690026547280366</v>
      </c>
      <c r="E8" s="14">
        <v>18.402965746438554</v>
      </c>
      <c r="F8" s="6">
        <v>10.33942148401824</v>
      </c>
      <c r="G8" s="16">
        <f t="shared" si="1"/>
        <v>14.249723733435236</v>
      </c>
      <c r="H8" s="16">
        <f t="shared" si="2"/>
        <v>3.3142862029559934</v>
      </c>
      <c r="I8" s="16">
        <f t="shared" si="3"/>
        <v>0.23258599710108244</v>
      </c>
      <c r="J8" s="17">
        <f t="shared" si="0"/>
        <v>1.2276730379167171</v>
      </c>
      <c r="K8" s="17">
        <f t="shared" si="4"/>
        <v>0.28553955763797462</v>
      </c>
    </row>
    <row r="9" spans="2:13" x14ac:dyDescent="0.25">
      <c r="B9" s="13" t="s">
        <v>15</v>
      </c>
      <c r="C9" s="14">
        <v>16.776801522594617</v>
      </c>
      <c r="D9" s="14">
        <v>19.237572338015784</v>
      </c>
      <c r="E9" s="14">
        <v>19.993199340499082</v>
      </c>
      <c r="F9" s="6">
        <v>12.104177123188288</v>
      </c>
      <c r="G9" s="16">
        <f t="shared" si="1"/>
        <v>17.027937581074443</v>
      </c>
      <c r="H9" s="16">
        <f t="shared" si="2"/>
        <v>3.5581713200041958</v>
      </c>
      <c r="I9" s="16">
        <f t="shared" si="3"/>
        <v>0.20896079182007896</v>
      </c>
      <c r="J9" s="17">
        <f t="shared" si="0"/>
        <v>1.0273705516012661</v>
      </c>
      <c r="K9" s="17">
        <f t="shared" si="4"/>
        <v>0.21468016395523185</v>
      </c>
    </row>
    <row r="10" spans="2:13" x14ac:dyDescent="0.25">
      <c r="B10" s="13" t="s">
        <v>16</v>
      </c>
      <c r="C10" s="14">
        <v>16.248960405118769</v>
      </c>
      <c r="D10" s="14">
        <v>18.35812461138546</v>
      </c>
      <c r="E10" s="14">
        <v>16.964178268236687</v>
      </c>
      <c r="F10" s="6">
        <v>12.506432576232424</v>
      </c>
      <c r="G10" s="16">
        <f t="shared" si="1"/>
        <v>16.019423965243334</v>
      </c>
      <c r="H10" s="16">
        <f t="shared" si="2"/>
        <v>2.5003917614236477</v>
      </c>
      <c r="I10" s="16">
        <f t="shared" si="3"/>
        <v>0.15608499824017655</v>
      </c>
      <c r="J10" s="17">
        <f t="shared" si="0"/>
        <v>1.0920493560352966</v>
      </c>
      <c r="K10" s="17">
        <f t="shared" si="4"/>
        <v>0.17045252181495521</v>
      </c>
    </row>
    <row r="11" spans="2:13" x14ac:dyDescent="0.25">
      <c r="B11" s="13" t="s">
        <v>17</v>
      </c>
      <c r="C11" s="14">
        <v>14.616827349936798</v>
      </c>
      <c r="D11" s="14">
        <v>15.640367848290714</v>
      </c>
      <c r="E11" s="14">
        <v>15.861010305532398</v>
      </c>
      <c r="F11" s="6">
        <v>9.2718707357035086</v>
      </c>
      <c r="G11" s="16">
        <f t="shared" si="1"/>
        <v>13.847519059865855</v>
      </c>
      <c r="H11" s="16">
        <f t="shared" si="2"/>
        <v>3.0982170467390713</v>
      </c>
      <c r="I11" s="16">
        <f t="shared" si="3"/>
        <v>0.22373805974520064</v>
      </c>
      <c r="J11" s="17">
        <f t="shared" si="0"/>
        <v>1.2633311100472211</v>
      </c>
      <c r="K11" s="17">
        <f t="shared" si="4"/>
        <v>0.2826552513777158</v>
      </c>
    </row>
    <row r="12" spans="2:13" x14ac:dyDescent="0.25">
      <c r="B12" s="13" t="s">
        <v>18</v>
      </c>
      <c r="C12" s="14">
        <v>15.501342363870425</v>
      </c>
      <c r="D12" s="14">
        <v>10.044443122442891</v>
      </c>
      <c r="E12" s="14">
        <v>18.659575292658339</v>
      </c>
      <c r="F12" s="6">
        <v>10.017377893424868</v>
      </c>
      <c r="G12" s="16">
        <f t="shared" si="1"/>
        <v>13.555684668099129</v>
      </c>
      <c r="H12" s="16">
        <f t="shared" si="2"/>
        <v>4.2694150809459357</v>
      </c>
      <c r="I12" s="16">
        <f t="shared" si="3"/>
        <v>0.31495385039408874</v>
      </c>
      <c r="J12" s="17">
        <f t="shared" si="0"/>
        <v>1.2905288116113658</v>
      </c>
      <c r="K12" s="17">
        <f t="shared" si="4"/>
        <v>0.40645701826150721</v>
      </c>
    </row>
    <row r="13" spans="2:13" x14ac:dyDescent="0.25">
      <c r="I13" s="4"/>
      <c r="J13" s="4"/>
      <c r="K13" s="4"/>
    </row>
    <row r="14" spans="2:13" x14ac:dyDescent="0.25">
      <c r="I14" s="4"/>
      <c r="J14" s="4"/>
      <c r="K14" s="4"/>
    </row>
    <row r="15" spans="2:13" x14ac:dyDescent="0.25">
      <c r="B15" s="25" t="s">
        <v>28</v>
      </c>
      <c r="C15" s="26"/>
      <c r="D15" s="26"/>
      <c r="E15" s="26"/>
      <c r="F15" s="26"/>
      <c r="G15" s="26"/>
      <c r="H15" s="26"/>
      <c r="I15" s="26"/>
      <c r="J15" s="26"/>
      <c r="K15" s="26"/>
      <c r="L15" s="27"/>
    </row>
    <row r="17" spans="2:12" x14ac:dyDescent="0.25">
      <c r="B17" s="10" t="s">
        <v>32</v>
      </c>
      <c r="C17" s="21" t="s">
        <v>1</v>
      </c>
      <c r="D17" s="21" t="s">
        <v>2</v>
      </c>
      <c r="E17" s="21" t="s">
        <v>3</v>
      </c>
      <c r="F17" s="21" t="s">
        <v>4</v>
      </c>
      <c r="G17" s="21" t="s">
        <v>5</v>
      </c>
      <c r="H17" s="12" t="s">
        <v>26</v>
      </c>
      <c r="I17" s="12" t="s">
        <v>0</v>
      </c>
      <c r="J17" s="12" t="s">
        <v>11</v>
      </c>
      <c r="K17" s="12" t="s">
        <v>9</v>
      </c>
      <c r="L17" s="12" t="s">
        <v>10</v>
      </c>
    </row>
    <row r="18" spans="2:12" x14ac:dyDescent="0.25">
      <c r="B18" s="22" t="s">
        <v>6</v>
      </c>
      <c r="C18" s="6">
        <v>16.769321302318364</v>
      </c>
      <c r="D18" s="14">
        <v>22.042125005790496</v>
      </c>
      <c r="E18" s="14">
        <v>21.154797999020914</v>
      </c>
      <c r="F18" s="14">
        <v>17.13083494921592</v>
      </c>
      <c r="G18" s="6">
        <v>16.811044043319203</v>
      </c>
      <c r="H18" s="16">
        <f t="shared" ref="H18:H25" si="5">AVERAGE(C18:G18)</f>
        <v>18.78162465993298</v>
      </c>
      <c r="I18" s="16">
        <f t="shared" ref="I18:I25" si="6">STDEV(C18:G18)</f>
        <v>2.5942471760293642</v>
      </c>
      <c r="J18" s="16">
        <f>(I18/H18)</f>
        <v>0.13812687789271483</v>
      </c>
      <c r="K18" s="17">
        <f t="shared" ref="K18:K25" si="7">$H$18/H18</f>
        <v>1</v>
      </c>
      <c r="L18" s="17">
        <f>J18*K18</f>
        <v>0.13812687789271483</v>
      </c>
    </row>
    <row r="19" spans="2:12" x14ac:dyDescent="0.25">
      <c r="B19" s="22" t="s">
        <v>19</v>
      </c>
      <c r="C19" s="6">
        <v>21.437759657600473</v>
      </c>
      <c r="D19" s="14">
        <v>24.850848611599851</v>
      </c>
      <c r="E19" s="14">
        <v>22.197638870700981</v>
      </c>
      <c r="F19" s="14">
        <v>16.193546871087147</v>
      </c>
      <c r="G19" s="6">
        <v>19.308352090834319</v>
      </c>
      <c r="H19" s="16">
        <f t="shared" si="5"/>
        <v>20.797629220364556</v>
      </c>
      <c r="I19" s="16">
        <f t="shared" si="6"/>
        <v>3.2486113217291113</v>
      </c>
      <c r="J19" s="16">
        <f t="shared" ref="J19:J25" si="8">(I19/H19)</f>
        <v>0.15620104038339844</v>
      </c>
      <c r="K19" s="17">
        <f t="shared" si="7"/>
        <v>0.90306565526913274</v>
      </c>
      <c r="L19" s="17">
        <f t="shared" ref="L19:L25" si="9">J19*K19</f>
        <v>0.14105979488755396</v>
      </c>
    </row>
    <row r="20" spans="2:12" x14ac:dyDescent="0.25">
      <c r="B20" s="22" t="s">
        <v>20</v>
      </c>
      <c r="C20" s="6">
        <v>12.716067408447335</v>
      </c>
      <c r="D20" s="14">
        <v>17.83440070629289</v>
      </c>
      <c r="E20" s="14">
        <v>18.211490495266723</v>
      </c>
      <c r="F20" s="14">
        <v>13.872728619001224</v>
      </c>
      <c r="G20" s="6">
        <v>14.904589235216422</v>
      </c>
      <c r="H20" s="16">
        <f t="shared" si="5"/>
        <v>15.507855292844919</v>
      </c>
      <c r="I20" s="16">
        <f t="shared" si="6"/>
        <v>2.4266286096084464</v>
      </c>
      <c r="J20" s="16">
        <f t="shared" si="8"/>
        <v>0.15647738283501103</v>
      </c>
      <c r="K20" s="17">
        <f t="shared" si="7"/>
        <v>1.211103940891074</v>
      </c>
      <c r="L20" s="17">
        <f t="shared" si="9"/>
        <v>0.18951037501180315</v>
      </c>
    </row>
    <row r="21" spans="2:12" x14ac:dyDescent="0.25">
      <c r="B21" s="22" t="s">
        <v>21</v>
      </c>
      <c r="C21" s="6">
        <v>16.080559686000669</v>
      </c>
      <c r="D21" s="14">
        <v>19.645266559242842</v>
      </c>
      <c r="E21" s="14">
        <v>20.686977159862749</v>
      </c>
      <c r="F21" s="14">
        <v>14.218686188557575</v>
      </c>
      <c r="G21" s="6">
        <v>15.206928408992439</v>
      </c>
      <c r="H21" s="16">
        <f t="shared" si="5"/>
        <v>17.167683600531255</v>
      </c>
      <c r="I21" s="16">
        <f t="shared" si="6"/>
        <v>2.8393145975995857</v>
      </c>
      <c r="J21" s="16">
        <f t="shared" si="8"/>
        <v>0.16538716950210586</v>
      </c>
      <c r="K21" s="17">
        <f t="shared" si="7"/>
        <v>1.0940104149724532</v>
      </c>
      <c r="L21" s="17">
        <f t="shared" si="9"/>
        <v>0.18093528593811828</v>
      </c>
    </row>
    <row r="22" spans="2:12" x14ac:dyDescent="0.25">
      <c r="B22" s="22" t="s">
        <v>22</v>
      </c>
      <c r="C22" s="6">
        <v>17.184040409305858</v>
      </c>
      <c r="D22" s="14">
        <v>26.884506694226815</v>
      </c>
      <c r="E22" s="14">
        <v>23.42032195590102</v>
      </c>
      <c r="F22" s="14">
        <v>21.210861420478199</v>
      </c>
      <c r="G22" s="6">
        <v>17.246216225084172</v>
      </c>
      <c r="H22" s="16">
        <f t="shared" si="5"/>
        <v>21.189189340999214</v>
      </c>
      <c r="I22" s="16">
        <f t="shared" si="6"/>
        <v>4.1534117643257007</v>
      </c>
      <c r="J22" s="16">
        <f t="shared" si="8"/>
        <v>0.19601560482020022</v>
      </c>
      <c r="K22" s="17">
        <f t="shared" si="7"/>
        <v>0.88637768805964612</v>
      </c>
      <c r="L22" s="17">
        <f t="shared" si="9"/>
        <v>0.17374385862414229</v>
      </c>
    </row>
    <row r="23" spans="2:12" x14ac:dyDescent="0.25">
      <c r="B23" s="22" t="s">
        <v>23</v>
      </c>
      <c r="C23" s="6">
        <v>24.073632346236995</v>
      </c>
      <c r="D23" s="14">
        <v>20</v>
      </c>
      <c r="E23" s="14">
        <v>20.96071470187475</v>
      </c>
      <c r="F23" s="14">
        <v>16.1793847059994</v>
      </c>
      <c r="G23" s="6">
        <v>20.039232692127946</v>
      </c>
      <c r="H23" s="16">
        <f t="shared" si="5"/>
        <v>20.250592889247816</v>
      </c>
      <c r="I23" s="16">
        <f t="shared" si="6"/>
        <v>2.8196679626722925</v>
      </c>
      <c r="J23" s="16">
        <f t="shared" si="8"/>
        <v>0.13923878565399503</v>
      </c>
      <c r="K23" s="17">
        <f t="shared" si="7"/>
        <v>0.92746048289308136</v>
      </c>
      <c r="L23" s="17">
        <f t="shared" si="9"/>
        <v>0.12913847138010048</v>
      </c>
    </row>
    <row r="24" spans="2:12" x14ac:dyDescent="0.25">
      <c r="B24" s="22" t="s">
        <v>24</v>
      </c>
      <c r="C24" s="6">
        <v>16.222182815535607</v>
      </c>
      <c r="D24" s="14">
        <v>22.843210506360837</v>
      </c>
      <c r="E24" s="14">
        <v>20.13102171676757</v>
      </c>
      <c r="F24" s="14">
        <v>17.711134017610544</v>
      </c>
      <c r="G24" s="6">
        <v>18.800528420265806</v>
      </c>
      <c r="H24" s="16">
        <f t="shared" si="5"/>
        <v>19.141615495308073</v>
      </c>
      <c r="I24" s="16">
        <f t="shared" si="6"/>
        <v>2.5182551061912699</v>
      </c>
      <c r="J24" s="16">
        <f t="shared" si="8"/>
        <v>0.13155917309113935</v>
      </c>
      <c r="K24" s="17">
        <f t="shared" si="7"/>
        <v>0.98119328875541711</v>
      </c>
      <c r="L24" s="17">
        <f t="shared" si="9"/>
        <v>0.1290849777112382</v>
      </c>
    </row>
    <row r="25" spans="2:12" x14ac:dyDescent="0.25">
      <c r="B25" s="22" t="s">
        <v>25</v>
      </c>
      <c r="C25" s="6">
        <v>16.270478774774542</v>
      </c>
      <c r="D25" s="14">
        <v>20.429868449356082</v>
      </c>
      <c r="E25" s="14">
        <v>20.325332488403269</v>
      </c>
      <c r="F25" s="14">
        <v>16.894160976651122</v>
      </c>
      <c r="G25" s="6">
        <v>17.677339742144007</v>
      </c>
      <c r="H25" s="16">
        <f t="shared" si="5"/>
        <v>18.319436086265803</v>
      </c>
      <c r="I25" s="16">
        <f t="shared" si="6"/>
        <v>1.9441880087083956</v>
      </c>
      <c r="J25" s="16">
        <f t="shared" si="8"/>
        <v>0.10612706633289687</v>
      </c>
      <c r="K25" s="17">
        <f t="shared" si="7"/>
        <v>1.0252294105282904</v>
      </c>
      <c r="L25" s="17">
        <f t="shared" si="9"/>
        <v>0.10880458965757263</v>
      </c>
    </row>
  </sheetData>
  <mergeCells count="2">
    <mergeCell ref="B2:K2"/>
    <mergeCell ref="B15:L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N25"/>
  <sheetViews>
    <sheetView tabSelected="1" workbookViewId="0">
      <selection activeCell="O37" sqref="O37"/>
    </sheetView>
  </sheetViews>
  <sheetFormatPr defaultColWidth="10.85546875" defaultRowHeight="15" x14ac:dyDescent="0.25"/>
  <cols>
    <col min="1" max="1" width="10.85546875" style="1"/>
    <col min="2" max="2" width="17.28515625" style="1" bestFit="1" customWidth="1"/>
    <col min="3" max="6" width="10.85546875" style="1"/>
    <col min="7" max="9" width="11.7109375" style="1" bestFit="1" customWidth="1"/>
    <col min="10" max="10" width="10.85546875" style="1"/>
    <col min="11" max="11" width="12.28515625" style="1" bestFit="1" customWidth="1"/>
    <col min="12" max="12" width="12.140625" style="1" bestFit="1" customWidth="1"/>
    <col min="13" max="14" width="12.28515625" style="1" bestFit="1" customWidth="1"/>
    <col min="15" max="16384" width="10.85546875" style="1"/>
  </cols>
  <sheetData>
    <row r="1" spans="2:14" x14ac:dyDescent="0.25">
      <c r="I1" s="4"/>
      <c r="J1" s="4"/>
      <c r="K1" s="4"/>
    </row>
    <row r="2" spans="2:14" x14ac:dyDescent="0.25">
      <c r="B2" s="28" t="s">
        <v>27</v>
      </c>
      <c r="C2" s="28"/>
      <c r="D2" s="28"/>
      <c r="E2" s="28"/>
      <c r="F2" s="28"/>
      <c r="G2" s="28"/>
      <c r="H2" s="28"/>
      <c r="I2" s="28"/>
      <c r="J2" s="28"/>
      <c r="K2" s="28"/>
      <c r="L2" s="2"/>
      <c r="M2" s="2"/>
    </row>
    <row r="3" spans="2:14" x14ac:dyDescent="0.25">
      <c r="I3" s="4"/>
      <c r="J3" s="4"/>
      <c r="K3" s="4"/>
    </row>
    <row r="4" spans="2:14" s="20" customFormat="1" x14ac:dyDescent="0.25">
      <c r="B4" s="10" t="s">
        <v>33</v>
      </c>
      <c r="C4" s="11" t="s">
        <v>1</v>
      </c>
      <c r="D4" s="11" t="s">
        <v>2</v>
      </c>
      <c r="E4" s="11" t="s">
        <v>3</v>
      </c>
      <c r="F4" s="11" t="s">
        <v>4</v>
      </c>
      <c r="G4" s="10" t="s">
        <v>26</v>
      </c>
      <c r="H4" s="10" t="s">
        <v>0</v>
      </c>
      <c r="I4" s="10" t="s">
        <v>11</v>
      </c>
      <c r="J4" s="19" t="s">
        <v>9</v>
      </c>
      <c r="K4" s="19" t="s">
        <v>10</v>
      </c>
    </row>
    <row r="5" spans="2:14" x14ac:dyDescent="0.25">
      <c r="B5" s="13" t="s">
        <v>6</v>
      </c>
      <c r="C5" s="7">
        <v>66.404442330107372</v>
      </c>
      <c r="D5" s="7">
        <v>68.689277254686758</v>
      </c>
      <c r="E5" s="8">
        <v>59.8178834998916</v>
      </c>
      <c r="F5" s="7">
        <v>56.644226782758977</v>
      </c>
      <c r="G5" s="16">
        <f>AVERAGE(C5:F5)</f>
        <v>62.888957466861179</v>
      </c>
      <c r="H5" s="16">
        <f>STDEV(C5:F5)</f>
        <v>5.6104218525977734</v>
      </c>
      <c r="I5" s="16">
        <f>(H5/G5)</f>
        <v>8.9211557618110296E-2</v>
      </c>
      <c r="J5" s="17">
        <f t="shared" ref="J5:J12" si="0">$G$5/G5</f>
        <v>1</v>
      </c>
      <c r="K5" s="17">
        <f>I5*J5</f>
        <v>8.9211557618110296E-2</v>
      </c>
    </row>
    <row r="6" spans="2:14" x14ac:dyDescent="0.25">
      <c r="B6" s="13" t="s">
        <v>12</v>
      </c>
      <c r="C6" s="7">
        <v>69.048953174940053</v>
      </c>
      <c r="D6" s="7">
        <v>68.197458143325179</v>
      </c>
      <c r="E6" s="7">
        <v>54.565027297943253</v>
      </c>
      <c r="F6" s="7">
        <v>57.79035019042076</v>
      </c>
      <c r="G6" s="16">
        <f t="shared" ref="G6:G12" si="1">AVERAGE(C6:F6)</f>
        <v>62.400447201657315</v>
      </c>
      <c r="H6" s="16">
        <f t="shared" ref="H6:H12" si="2">STDEV(C6:F6)</f>
        <v>7.3133386597167309</v>
      </c>
      <c r="I6" s="16">
        <f t="shared" ref="I6:I12" si="3">(H6/G6)</f>
        <v>0.11720010012239934</v>
      </c>
      <c r="J6" s="17">
        <f t="shared" si="0"/>
        <v>1.0078286340420792</v>
      </c>
      <c r="K6" s="17">
        <f t="shared" ref="K6:K12" si="4">I6*J6</f>
        <v>0.11811761681595265</v>
      </c>
    </row>
    <row r="7" spans="2:14" x14ac:dyDescent="0.25">
      <c r="B7" s="13" t="s">
        <v>13</v>
      </c>
      <c r="C7" s="7">
        <v>50.886805922677098</v>
      </c>
      <c r="D7" s="7">
        <v>63.944294659183029</v>
      </c>
      <c r="E7" s="7">
        <v>53.480543505050292</v>
      </c>
      <c r="F7" s="7">
        <v>49.111479947456566</v>
      </c>
      <c r="G7" s="16">
        <f t="shared" si="1"/>
        <v>54.355781008591741</v>
      </c>
      <c r="H7" s="16">
        <f t="shared" si="2"/>
        <v>6.6393301991918436</v>
      </c>
      <c r="I7" s="16">
        <f t="shared" si="3"/>
        <v>0.12214579711663785</v>
      </c>
      <c r="J7" s="17">
        <f t="shared" si="0"/>
        <v>1.1569874684887822</v>
      </c>
      <c r="K7" s="17">
        <f t="shared" si="4"/>
        <v>0.14132115659252323</v>
      </c>
    </row>
    <row r="8" spans="2:14" x14ac:dyDescent="0.25">
      <c r="B8" s="13" t="s">
        <v>14</v>
      </c>
      <c r="C8" s="7">
        <v>60.212633986907484</v>
      </c>
      <c r="D8" s="7">
        <v>62.699377727257684</v>
      </c>
      <c r="E8" s="7">
        <v>50.866013413021328</v>
      </c>
      <c r="F8" s="7">
        <v>52.442676272261103</v>
      </c>
      <c r="G8" s="16">
        <f t="shared" si="1"/>
        <v>56.555175349861905</v>
      </c>
      <c r="H8" s="16">
        <f t="shared" si="2"/>
        <v>5.7852524791622333</v>
      </c>
      <c r="I8" s="16">
        <f t="shared" si="3"/>
        <v>0.10229395353075074</v>
      </c>
      <c r="J8" s="17">
        <f t="shared" si="0"/>
        <v>1.111992971073243</v>
      </c>
      <c r="K8" s="17">
        <f t="shared" si="4"/>
        <v>0.11375015730948777</v>
      </c>
    </row>
    <row r="9" spans="2:14" x14ac:dyDescent="0.25">
      <c r="B9" s="13" t="s">
        <v>15</v>
      </c>
      <c r="C9" s="7">
        <v>56.819448571899791</v>
      </c>
      <c r="D9" s="7">
        <v>66.41316447127376</v>
      </c>
      <c r="E9" s="7">
        <v>65.135191336235806</v>
      </c>
      <c r="F9" s="7">
        <v>62.998555398607486</v>
      </c>
      <c r="G9" s="16">
        <f t="shared" si="1"/>
        <v>62.841589944504214</v>
      </c>
      <c r="H9" s="16">
        <f t="shared" si="2"/>
        <v>4.2547062887206808</v>
      </c>
      <c r="I9" s="16">
        <f t="shared" si="3"/>
        <v>6.7705261634500927E-2</v>
      </c>
      <c r="J9" s="17">
        <f t="shared" si="0"/>
        <v>1.0007537607243673</v>
      </c>
      <c r="K9" s="17">
        <f t="shared" si="4"/>
        <v>6.7756295201554018E-2</v>
      </c>
    </row>
    <row r="10" spans="2:14" x14ac:dyDescent="0.25">
      <c r="B10" s="13" t="s">
        <v>16</v>
      </c>
      <c r="C10" s="7">
        <v>68.26253425271949</v>
      </c>
      <c r="D10" s="7">
        <v>67.89111736539823</v>
      </c>
      <c r="E10" s="7">
        <v>65.975115109256365</v>
      </c>
      <c r="F10" s="7">
        <v>56.939866686587074</v>
      </c>
      <c r="G10" s="16">
        <f t="shared" si="1"/>
        <v>64.767158353490288</v>
      </c>
      <c r="H10" s="16">
        <f t="shared" si="2"/>
        <v>5.3135809315240072</v>
      </c>
      <c r="I10" s="16">
        <f t="shared" si="3"/>
        <v>8.2041285531213357E-2</v>
      </c>
      <c r="J10" s="17">
        <f t="shared" si="0"/>
        <v>0.9710007211312538</v>
      </c>
      <c r="K10" s="17">
        <f t="shared" si="4"/>
        <v>7.9662147413343265E-2</v>
      </c>
    </row>
    <row r="11" spans="2:14" x14ac:dyDescent="0.25">
      <c r="B11" s="13" t="s">
        <v>17</v>
      </c>
      <c r="C11" s="7">
        <v>61.773345495720335</v>
      </c>
      <c r="D11" s="7">
        <v>58.110555208205966</v>
      </c>
      <c r="E11" s="7">
        <v>47.635412554531577</v>
      </c>
      <c r="F11" s="7">
        <v>48.233807066990884</v>
      </c>
      <c r="G11" s="16">
        <f t="shared" si="1"/>
        <v>53.938280081362194</v>
      </c>
      <c r="H11" s="16">
        <f t="shared" si="2"/>
        <v>7.0960853342720771</v>
      </c>
      <c r="I11" s="16">
        <f t="shared" si="3"/>
        <v>0.13155935494361554</v>
      </c>
      <c r="J11" s="17">
        <f t="shared" si="0"/>
        <v>1.165942951313937</v>
      </c>
      <c r="K11" s="17">
        <f t="shared" si="4"/>
        <v>0.15339070257591689</v>
      </c>
    </row>
    <row r="12" spans="2:14" ht="15.75" thickBot="1" x14ac:dyDescent="0.3">
      <c r="B12" s="13" t="s">
        <v>18</v>
      </c>
      <c r="C12" s="9">
        <v>53.915297847134546</v>
      </c>
      <c r="D12" s="9">
        <v>57.163461446173592</v>
      </c>
      <c r="E12" s="9">
        <v>25.258065078452898</v>
      </c>
      <c r="F12" s="9">
        <v>50.464818258863247</v>
      </c>
      <c r="G12" s="16">
        <f t="shared" si="1"/>
        <v>46.700410657656064</v>
      </c>
      <c r="H12" s="16">
        <f t="shared" si="2"/>
        <v>14.554208755385265</v>
      </c>
      <c r="I12" s="16">
        <f t="shared" si="3"/>
        <v>0.31165055189935997</v>
      </c>
      <c r="J12" s="17">
        <f t="shared" si="0"/>
        <v>1.3466467763608663</v>
      </c>
      <c r="K12" s="17">
        <f t="shared" si="4"/>
        <v>0.41968321106635798</v>
      </c>
    </row>
    <row r="13" spans="2:14" x14ac:dyDescent="0.25">
      <c r="I13" s="4"/>
      <c r="J13" s="4"/>
      <c r="K13" s="4"/>
    </row>
    <row r="14" spans="2:14" x14ac:dyDescent="0.25">
      <c r="I14" s="4"/>
      <c r="J14" s="4"/>
      <c r="K14" s="4"/>
    </row>
    <row r="15" spans="2:14" x14ac:dyDescent="0.25">
      <c r="B15" s="28" t="s">
        <v>28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</row>
    <row r="17" spans="2:14" x14ac:dyDescent="0.25">
      <c r="B17" s="10" t="s">
        <v>33</v>
      </c>
      <c r="C17" s="21" t="s">
        <v>1</v>
      </c>
      <c r="D17" s="21" t="s">
        <v>2</v>
      </c>
      <c r="E17" s="21" t="s">
        <v>3</v>
      </c>
      <c r="F17" s="21" t="s">
        <v>4</v>
      </c>
      <c r="G17" s="21" t="s">
        <v>5</v>
      </c>
      <c r="H17" s="21" t="s">
        <v>7</v>
      </c>
      <c r="I17" s="21" t="s">
        <v>8</v>
      </c>
      <c r="J17" s="12" t="s">
        <v>26</v>
      </c>
      <c r="K17" s="12" t="s">
        <v>0</v>
      </c>
      <c r="L17" s="12" t="s">
        <v>11</v>
      </c>
      <c r="M17" s="12" t="s">
        <v>9</v>
      </c>
      <c r="N17" s="12" t="s">
        <v>10</v>
      </c>
    </row>
    <row r="18" spans="2:14" x14ac:dyDescent="0.25">
      <c r="B18" s="22" t="s">
        <v>6</v>
      </c>
      <c r="C18" s="6">
        <v>49.436966788896989</v>
      </c>
      <c r="D18" s="24">
        <v>46.936469892738501</v>
      </c>
      <c r="E18" s="5">
        <v>52.9</v>
      </c>
      <c r="F18" s="14">
        <v>64.217504762450488</v>
      </c>
      <c r="G18" s="14">
        <v>62.190895944282033</v>
      </c>
      <c r="H18" s="14">
        <v>53.594136834745086</v>
      </c>
      <c r="I18" s="6">
        <v>50.248009604237744</v>
      </c>
      <c r="J18" s="16">
        <f>AVERAGE(C18:I18)</f>
        <v>54.217711975335831</v>
      </c>
      <c r="K18" s="16">
        <f>STDEV(C18:I18)</f>
        <v>6.5488329356196777</v>
      </c>
      <c r="L18" s="16">
        <f>(K18/J18)</f>
        <v>0.12078770381529205</v>
      </c>
      <c r="M18" s="17">
        <f t="shared" ref="M18:M25" si="5">$J$18/J18</f>
        <v>1</v>
      </c>
      <c r="N18" s="17">
        <f>L18*M18</f>
        <v>0.12078770381529205</v>
      </c>
    </row>
    <row r="19" spans="2:14" x14ac:dyDescent="0.25">
      <c r="B19" s="22" t="s">
        <v>19</v>
      </c>
      <c r="C19" s="6">
        <v>41.331221760706988</v>
      </c>
      <c r="D19" s="24">
        <v>46.639347596728214</v>
      </c>
      <c r="E19" s="14">
        <v>71.90534346626832</v>
      </c>
      <c r="F19" s="14">
        <v>56.484508125011153</v>
      </c>
      <c r="G19" s="14">
        <v>50.09969264608678</v>
      </c>
      <c r="H19" s="14">
        <v>43.393878630702972</v>
      </c>
      <c r="I19" s="6">
        <v>44.260662808912393</v>
      </c>
      <c r="J19" s="16">
        <f t="shared" ref="J19:J25" si="6">AVERAGE(C19:I19)</f>
        <v>50.587807862059542</v>
      </c>
      <c r="K19" s="16">
        <f t="shared" ref="K19:K25" si="7">STDEV(C19:I19)</f>
        <v>10.665417336105939</v>
      </c>
      <c r="L19" s="16">
        <f t="shared" ref="L19:L25" si="8">(K19/J19)</f>
        <v>0.21082979846029104</v>
      </c>
      <c r="M19" s="17">
        <f t="shared" si="5"/>
        <v>1.0717545247893354</v>
      </c>
      <c r="N19" s="17">
        <f t="shared" ref="N19:N25" si="9">L19*M19</f>
        <v>0.22595779046024059</v>
      </c>
    </row>
    <row r="20" spans="2:14" x14ac:dyDescent="0.25">
      <c r="B20" s="22" t="s">
        <v>20</v>
      </c>
      <c r="C20" s="6">
        <v>37.760051802723815</v>
      </c>
      <c r="D20" s="24">
        <v>38.789504987518718</v>
      </c>
      <c r="E20" s="14">
        <v>60.122851776886513</v>
      </c>
      <c r="F20" s="14">
        <v>54.155500952134503</v>
      </c>
      <c r="G20" s="14">
        <v>54.46315974906021</v>
      </c>
      <c r="H20" s="14">
        <v>45.359260018880761</v>
      </c>
      <c r="I20" s="6">
        <v>45.6430166542305</v>
      </c>
      <c r="J20" s="16">
        <f t="shared" si="6"/>
        <v>48.041906563062149</v>
      </c>
      <c r="K20" s="16">
        <f t="shared" si="7"/>
        <v>8.4541163898198182</v>
      </c>
      <c r="L20" s="16">
        <f t="shared" si="8"/>
        <v>0.17597379027250995</v>
      </c>
      <c r="M20" s="17">
        <f t="shared" si="5"/>
        <v>1.1285503814085109</v>
      </c>
      <c r="N20" s="17">
        <f t="shared" si="9"/>
        <v>0.19859528812994243</v>
      </c>
    </row>
    <row r="21" spans="2:14" x14ac:dyDescent="0.25">
      <c r="B21" s="22" t="s">
        <v>21</v>
      </c>
      <c r="C21" s="6">
        <v>42.769261023108392</v>
      </c>
      <c r="D21" s="24">
        <v>41.236098688082834</v>
      </c>
      <c r="E21" s="14">
        <v>66.99512286699229</v>
      </c>
      <c r="F21" s="14">
        <v>64.229891592608126</v>
      </c>
      <c r="G21" s="14">
        <v>58.396671852505698</v>
      </c>
      <c r="H21" s="14">
        <v>47.699648251235828</v>
      </c>
      <c r="I21" s="6">
        <v>49.199216342356792</v>
      </c>
      <c r="J21" s="16">
        <f t="shared" si="6"/>
        <v>52.932272945269993</v>
      </c>
      <c r="K21" s="16">
        <f>STDEV(C21:I21)</f>
        <v>10.300994829081821</v>
      </c>
      <c r="L21" s="16">
        <f t="shared" si="8"/>
        <v>0.19460707534196892</v>
      </c>
      <c r="M21" s="17">
        <f t="shared" si="5"/>
        <v>1.0242845991403946</v>
      </c>
      <c r="N21" s="17">
        <f t="shared" si="9"/>
        <v>0.1993330301565332</v>
      </c>
    </row>
    <row r="22" spans="2:14" x14ac:dyDescent="0.25">
      <c r="B22" s="22" t="s">
        <v>22</v>
      </c>
      <c r="C22" s="6">
        <v>44.620252803139003</v>
      </c>
      <c r="D22" s="24">
        <v>47.200209527461801</v>
      </c>
      <c r="E22" s="14">
        <v>59.664059098226041</v>
      </c>
      <c r="F22" s="14">
        <v>73.027728678477587</v>
      </c>
      <c r="G22" s="14">
        <v>68.733498057765615</v>
      </c>
      <c r="H22" s="14">
        <v>67.342876680262208</v>
      </c>
      <c r="I22" s="6">
        <v>54.81770374695337</v>
      </c>
      <c r="J22" s="16">
        <f t="shared" si="6"/>
        <v>59.343761227469372</v>
      </c>
      <c r="K22" s="16">
        <f t="shared" si="7"/>
        <v>10.986653313791052</v>
      </c>
      <c r="L22" s="16">
        <f t="shared" si="8"/>
        <v>0.1851357764749412</v>
      </c>
      <c r="M22" s="17">
        <f t="shared" si="5"/>
        <v>0.91362109266237801</v>
      </c>
      <c r="N22" s="17">
        <f t="shared" si="9"/>
        <v>0.16914395039393357</v>
      </c>
    </row>
    <row r="23" spans="2:14" x14ac:dyDescent="0.25">
      <c r="B23" s="22" t="s">
        <v>23</v>
      </c>
      <c r="C23" s="6">
        <v>54.248181315163414</v>
      </c>
      <c r="D23" s="24">
        <v>46.223395010095338</v>
      </c>
      <c r="E23" s="14">
        <v>50.1</v>
      </c>
      <c r="F23" s="14">
        <v>52</v>
      </c>
      <c r="G23" s="14">
        <v>53.813012693105186</v>
      </c>
      <c r="H23" s="14">
        <v>45.796034985088177</v>
      </c>
      <c r="I23" s="6">
        <v>54.304062704652452</v>
      </c>
      <c r="J23" s="16">
        <f t="shared" si="6"/>
        <v>50.926383815443508</v>
      </c>
      <c r="K23" s="16">
        <f t="shared" si="7"/>
        <v>3.6753644792417215</v>
      </c>
      <c r="L23" s="16">
        <f t="shared" si="8"/>
        <v>7.217014450822172E-2</v>
      </c>
      <c r="M23" s="17">
        <f t="shared" si="5"/>
        <v>1.0646291354952679</v>
      </c>
      <c r="N23" s="17">
        <f t="shared" si="9"/>
        <v>7.6834438556356646E-2</v>
      </c>
    </row>
    <row r="24" spans="2:14" x14ac:dyDescent="0.25">
      <c r="B24" s="22" t="s">
        <v>24</v>
      </c>
      <c r="C24" s="6">
        <v>32.360882421114006</v>
      </c>
      <c r="D24" s="24">
        <v>49.360294368506608</v>
      </c>
      <c r="E24" s="14">
        <v>48.447436919516427</v>
      </c>
      <c r="F24" s="14">
        <v>54.840733567820912</v>
      </c>
      <c r="G24" s="14">
        <v>50.471645367039777</v>
      </c>
      <c r="H24" s="14">
        <v>47.431465297826904</v>
      </c>
      <c r="I24" s="6">
        <v>43.787376191875687</v>
      </c>
      <c r="J24" s="16">
        <f t="shared" si="6"/>
        <v>46.671404876242903</v>
      </c>
      <c r="K24" s="16">
        <f t="shared" si="7"/>
        <v>7.1326776390395876</v>
      </c>
      <c r="L24" s="16">
        <f t="shared" si="8"/>
        <v>0.15282757521341139</v>
      </c>
      <c r="M24" s="17">
        <f t="shared" si="5"/>
        <v>1.1616901637973667</v>
      </c>
      <c r="N24" s="17">
        <f t="shared" si="9"/>
        <v>0.17753829088242226</v>
      </c>
    </row>
    <row r="25" spans="2:14" x14ac:dyDescent="0.25">
      <c r="B25" s="22" t="s">
        <v>25</v>
      </c>
      <c r="C25" s="6">
        <v>36.803224126414143</v>
      </c>
      <c r="D25" s="24">
        <v>42.115011344301763</v>
      </c>
      <c r="E25" s="14">
        <v>66.284334652378107</v>
      </c>
      <c r="F25" s="14">
        <v>49.177518526278966</v>
      </c>
      <c r="G25" s="14">
        <v>49.812885072516643</v>
      </c>
      <c r="H25" s="14">
        <v>46.721568183228918</v>
      </c>
      <c r="I25" s="6">
        <v>51.701845440140971</v>
      </c>
      <c r="J25" s="16">
        <f t="shared" si="6"/>
        <v>48.94519819217993</v>
      </c>
      <c r="K25" s="16">
        <f t="shared" si="7"/>
        <v>9.2021295316390024</v>
      </c>
      <c r="L25" s="16">
        <f t="shared" si="8"/>
        <v>0.18800883174499525</v>
      </c>
      <c r="M25" s="17">
        <f t="shared" si="5"/>
        <v>1.1077227997413299</v>
      </c>
      <c r="N25" s="17">
        <f t="shared" si="9"/>
        <v>0.20826166947666278</v>
      </c>
    </row>
  </sheetData>
  <mergeCells count="2">
    <mergeCell ref="B2:K2"/>
    <mergeCell ref="B15:N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 5B</vt:lpstr>
      <vt:lpstr>Fig 5C</vt:lpstr>
      <vt:lpstr>Fig 5D</vt:lpstr>
      <vt:lpstr>Fig 5E</vt:lpstr>
      <vt:lpstr>Fig 5F</vt:lpstr>
    </vt:vector>
  </TitlesOfParts>
  <Company>Victoria University of Wellington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Kelsi Hall</dc:creator>
  <cp:lastModifiedBy>David Ackerley</cp:lastModifiedBy>
  <dcterms:created xsi:type="dcterms:W3CDTF">2020-05-22T00:28:56Z</dcterms:created>
  <dcterms:modified xsi:type="dcterms:W3CDTF">2020-11-03T23:02:14Z</dcterms:modified>
</cp:coreProperties>
</file>