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echantranupong/Dropbox (HMS)/HMS Dropbox Team Folder/SV IPs/Figures Dropbox/"/>
    </mc:Choice>
  </mc:AlternateContent>
  <xr:revisionPtr revIDLastSave="0" documentId="13_ncr:1_{2DA6A014-390F-BE41-9B49-2EC43720E050}" xr6:coauthVersionLast="36" xr6:coauthVersionMax="36" xr10:uidLastSave="{00000000-0000-0000-0000-000000000000}"/>
  <bookViews>
    <workbookView xWindow="2040" yWindow="980" windowWidth="31880" windowHeight="19340" xr2:uid="{00000000-000D-0000-FFFF-FFFF00000000}"/>
  </bookViews>
  <sheets>
    <sheet name="Figure 2A and B" sheetId="16" r:id="rId1"/>
    <sheet name="Figure 2C" sheetId="12" r:id="rId2"/>
    <sheet name="Figure 2D" sheetId="15" r:id="rId3"/>
    <sheet name="Figure 2F" sheetId="13" r:id="rId4"/>
  </sheets>
  <calcPr calcId="181029"/>
</workbook>
</file>

<file path=xl/calcChain.xml><?xml version="1.0" encoding="utf-8"?>
<calcChain xmlns="http://schemas.openxmlformats.org/spreadsheetml/2006/main">
  <c r="AF3" i="16" l="1"/>
  <c r="AE3" i="16"/>
  <c r="AE45" i="16"/>
  <c r="T3" i="16" l="1"/>
  <c r="S3" i="16"/>
  <c r="AC5" i="16" s="1"/>
  <c r="P3" i="16"/>
  <c r="AC4" i="16" s="1"/>
  <c r="N3" i="16"/>
  <c r="AC3" i="16" s="1"/>
  <c r="AB5" i="16"/>
  <c r="Q3" i="16"/>
  <c r="AB4" i="16" s="1"/>
  <c r="M3" i="16"/>
  <c r="AB3" i="16" s="1"/>
  <c r="R3" i="16"/>
  <c r="AA5" i="16" s="1"/>
  <c r="O3" i="16"/>
  <c r="AA4" i="16" s="1"/>
  <c r="L3" i="16"/>
  <c r="AA3" i="16" s="1"/>
  <c r="X113" i="16"/>
  <c r="U113" i="16"/>
  <c r="T113" i="16"/>
  <c r="AB115" i="16" s="1"/>
  <c r="S113" i="16"/>
  <c r="AC115" i="16" s="1"/>
  <c r="R113" i="16"/>
  <c r="Q113" i="16"/>
  <c r="AB114" i="16" s="1"/>
  <c r="P113" i="16"/>
  <c r="AC114" i="16" s="1"/>
  <c r="O113" i="16"/>
  <c r="N113" i="16"/>
  <c r="AC113" i="16" s="1"/>
  <c r="M113" i="16"/>
  <c r="AB113" i="16" s="1"/>
  <c r="L113" i="16"/>
  <c r="T100" i="16"/>
  <c r="AB102" i="16" s="1"/>
  <c r="S100" i="16"/>
  <c r="AC102" i="16" s="1"/>
  <c r="R100" i="16"/>
  <c r="AA102" i="16" s="1"/>
  <c r="Q100" i="16"/>
  <c r="AB101" i="16" s="1"/>
  <c r="P100" i="16"/>
  <c r="AC101" i="16" s="1"/>
  <c r="O100" i="16"/>
  <c r="AA101" i="16" s="1"/>
  <c r="N100" i="16"/>
  <c r="AC100" i="16" s="1"/>
  <c r="M100" i="16"/>
  <c r="AB100" i="16" s="1"/>
  <c r="L100" i="16"/>
  <c r="AA100" i="16" s="1"/>
  <c r="T87" i="16"/>
  <c r="AB89" i="16" s="1"/>
  <c r="S87" i="16"/>
  <c r="AC89" i="16" s="1"/>
  <c r="R87" i="16"/>
  <c r="AA89" i="16" s="1"/>
  <c r="Q87" i="16"/>
  <c r="AB88" i="16" s="1"/>
  <c r="P87" i="16"/>
  <c r="AC88" i="16" s="1"/>
  <c r="O87" i="16"/>
  <c r="AA88" i="16" s="1"/>
  <c r="N87" i="16"/>
  <c r="AC87" i="16" s="1"/>
  <c r="M87" i="16"/>
  <c r="AB87" i="16" s="1"/>
  <c r="L87" i="16"/>
  <c r="AA87" i="16" s="1"/>
  <c r="T76" i="16"/>
  <c r="AB78" i="16" s="1"/>
  <c r="S76" i="16"/>
  <c r="AC78" i="16" s="1"/>
  <c r="R76" i="16"/>
  <c r="AA78" i="16" s="1"/>
  <c r="Q76" i="16"/>
  <c r="AB77" i="16" s="1"/>
  <c r="P76" i="16"/>
  <c r="AC77" i="16" s="1"/>
  <c r="O76" i="16"/>
  <c r="AA77" i="16" s="1"/>
  <c r="N76" i="16"/>
  <c r="AC76" i="16" s="1"/>
  <c r="M76" i="16"/>
  <c r="AB76" i="16" s="1"/>
  <c r="L76" i="16"/>
  <c r="AA76" i="16" s="1"/>
  <c r="T67" i="16"/>
  <c r="AB69" i="16" s="1"/>
  <c r="S67" i="16"/>
  <c r="AC69" i="16" s="1"/>
  <c r="R67" i="16"/>
  <c r="AA69" i="16" s="1"/>
  <c r="Q67" i="16"/>
  <c r="AB68" i="16" s="1"/>
  <c r="P67" i="16"/>
  <c r="AC68" i="16" s="1"/>
  <c r="O67" i="16"/>
  <c r="AA68" i="16" s="1"/>
  <c r="N67" i="16"/>
  <c r="M67" i="16"/>
  <c r="L67" i="16"/>
  <c r="AA67" i="16" s="1"/>
  <c r="T56" i="16"/>
  <c r="AB58" i="16" s="1"/>
  <c r="S56" i="16"/>
  <c r="AC58" i="16" s="1"/>
  <c r="R56" i="16"/>
  <c r="AA58" i="16" s="1"/>
  <c r="Q56" i="16"/>
  <c r="AB57" i="16" s="1"/>
  <c r="P56" i="16"/>
  <c r="AC57" i="16" s="1"/>
  <c r="O56" i="16"/>
  <c r="AA57" i="16" s="1"/>
  <c r="N56" i="16"/>
  <c r="AC56" i="16" s="1"/>
  <c r="M56" i="16"/>
  <c r="AB56" i="16" s="1"/>
  <c r="L56" i="16"/>
  <c r="AA56" i="16" s="1"/>
  <c r="T45" i="16"/>
  <c r="AB47" i="16" s="1"/>
  <c r="S45" i="16"/>
  <c r="AC47" i="16" s="1"/>
  <c r="R45" i="16"/>
  <c r="AA47" i="16" s="1"/>
  <c r="Q45" i="16"/>
  <c r="AB46" i="16" s="1"/>
  <c r="P45" i="16"/>
  <c r="AC46" i="16" s="1"/>
  <c r="O45" i="16"/>
  <c r="AA46" i="16" s="1"/>
  <c r="N45" i="16"/>
  <c r="AC45" i="16" s="1"/>
  <c r="M45" i="16"/>
  <c r="AB45" i="16" s="1"/>
  <c r="L45" i="16"/>
  <c r="AA45" i="16" s="1"/>
  <c r="T34" i="16"/>
  <c r="AB36" i="16" s="1"/>
  <c r="S34" i="16"/>
  <c r="AC36" i="16" s="1"/>
  <c r="R34" i="16"/>
  <c r="AA36" i="16" s="1"/>
  <c r="Q34" i="16"/>
  <c r="AB35" i="16" s="1"/>
  <c r="P34" i="16"/>
  <c r="AC35" i="16" s="1"/>
  <c r="O34" i="16"/>
  <c r="AA35" i="16" s="1"/>
  <c r="N34" i="16"/>
  <c r="AC34" i="16" s="1"/>
  <c r="M34" i="16"/>
  <c r="AB34" i="16" s="1"/>
  <c r="L34" i="16"/>
  <c r="AA34" i="16" s="1"/>
  <c r="T23" i="16"/>
  <c r="AB25" i="16" s="1"/>
  <c r="S23" i="16"/>
  <c r="AC25" i="16" s="1"/>
  <c r="R23" i="16"/>
  <c r="AA25" i="16" s="1"/>
  <c r="Q23" i="16"/>
  <c r="AB24" i="16" s="1"/>
  <c r="P23" i="16"/>
  <c r="AC24" i="16" s="1"/>
  <c r="O23" i="16"/>
  <c r="AA24" i="16" s="1"/>
  <c r="N23" i="16"/>
  <c r="AC23" i="16" s="1"/>
  <c r="M23" i="16"/>
  <c r="AB23" i="16" s="1"/>
  <c r="L23" i="16"/>
  <c r="AA23" i="16" s="1"/>
  <c r="T14" i="16"/>
  <c r="AB16" i="16" s="1"/>
  <c r="S14" i="16"/>
  <c r="AC16" i="16" s="1"/>
  <c r="R14" i="16"/>
  <c r="AA16" i="16" s="1"/>
  <c r="Q14" i="16"/>
  <c r="AB15" i="16" s="1"/>
  <c r="P14" i="16"/>
  <c r="AC15" i="16" s="1"/>
  <c r="O14" i="16"/>
  <c r="AA15" i="16" s="1"/>
  <c r="N14" i="16"/>
  <c r="AC14" i="16" s="1"/>
  <c r="M14" i="16"/>
  <c r="AB14" i="16" s="1"/>
  <c r="L14" i="16"/>
  <c r="AA14" i="16" s="1"/>
  <c r="X34" i="16" l="1"/>
  <c r="X14" i="16"/>
  <c r="X67" i="16"/>
  <c r="Y87" i="16"/>
  <c r="W100" i="16"/>
  <c r="X56" i="16"/>
  <c r="Z76" i="16"/>
  <c r="Y14" i="16"/>
  <c r="V14" i="16"/>
  <c r="V100" i="16"/>
  <c r="AF100" i="16" s="1"/>
  <c r="Y100" i="16"/>
  <c r="Y34" i="16"/>
  <c r="V34" i="16"/>
  <c r="Y76" i="16"/>
  <c r="V76" i="16"/>
  <c r="Y56" i="16"/>
  <c r="V56" i="16"/>
  <c r="V3" i="16"/>
  <c r="W14" i="16"/>
  <c r="U14" i="16"/>
  <c r="V23" i="16"/>
  <c r="W34" i="16"/>
  <c r="U34" i="16"/>
  <c r="V45" i="16"/>
  <c r="W56" i="16"/>
  <c r="AF56" i="16" s="1"/>
  <c r="U56" i="16"/>
  <c r="W113" i="16"/>
  <c r="Z87" i="16"/>
  <c r="W87" i="16"/>
  <c r="Z3" i="16"/>
  <c r="W3" i="16"/>
  <c r="Z23" i="16"/>
  <c r="W23" i="16"/>
  <c r="AF23" i="16" s="1"/>
  <c r="Z45" i="16"/>
  <c r="W45" i="16"/>
  <c r="AC67" i="16"/>
  <c r="AB67" i="16"/>
  <c r="U87" i="16"/>
  <c r="X87" i="16"/>
  <c r="Y113" i="16"/>
  <c r="V113" i="16"/>
  <c r="AE113" i="16" s="1"/>
  <c r="Z113" i="16"/>
  <c r="U3" i="16"/>
  <c r="X3" i="16"/>
  <c r="Z14" i="16"/>
  <c r="U23" i="16"/>
  <c r="X23" i="16"/>
  <c r="Z34" i="16"/>
  <c r="U45" i="16"/>
  <c r="X45" i="16"/>
  <c r="Z56" i="16"/>
  <c r="U67" i="16"/>
  <c r="X76" i="16"/>
  <c r="W76" i="16"/>
  <c r="U76" i="16"/>
  <c r="V87" i="16"/>
  <c r="X100" i="16"/>
  <c r="U100" i="16"/>
  <c r="Z100" i="16"/>
  <c r="Y23" i="16"/>
  <c r="Y3" i="16"/>
  <c r="Y45" i="16"/>
  <c r="AF113" i="16" l="1"/>
  <c r="AF87" i="16"/>
  <c r="AE56" i="16"/>
  <c r="AE87" i="16"/>
  <c r="AF76" i="16"/>
  <c r="AE15" i="16"/>
  <c r="AE16" i="16" s="1"/>
  <c r="AF57" i="16"/>
  <c r="AF58" i="16" s="1"/>
  <c r="AF59" i="16" s="1"/>
  <c r="AE24" i="16"/>
  <c r="AE25" i="16" s="1"/>
  <c r="AE35" i="16"/>
  <c r="AE36" i="16" s="1"/>
  <c r="AF45" i="16"/>
  <c r="AF77" i="16"/>
  <c r="AF78" i="16" s="1"/>
  <c r="AE57" i="16"/>
  <c r="AE58" i="16" s="1"/>
  <c r="AF34" i="16"/>
  <c r="AF101" i="16"/>
  <c r="AF102" i="16" s="1"/>
  <c r="AF103" i="16" s="1"/>
  <c r="AF35" i="16"/>
  <c r="AF36" i="16" s="1"/>
  <c r="AE4" i="16"/>
  <c r="AE5" i="16" s="1"/>
  <c r="AE23" i="16"/>
  <c r="AE14" i="16"/>
  <c r="AE34" i="16"/>
  <c r="AF24" i="16"/>
  <c r="AF25" i="16" s="1"/>
  <c r="AF26" i="16" s="1"/>
  <c r="AE46" i="16"/>
  <c r="AE47" i="16" s="1"/>
  <c r="AF114" i="16"/>
  <c r="AF115" i="16" s="1"/>
  <c r="AE88" i="16"/>
  <c r="AE89" i="16" s="1"/>
  <c r="AF88" i="16"/>
  <c r="AF89" i="16" s="1"/>
  <c r="AE101" i="16"/>
  <c r="AE102" i="16" s="1"/>
  <c r="AE77" i="16"/>
  <c r="AE78" i="16" s="1"/>
  <c r="AF15" i="16"/>
  <c r="AF16" i="16" s="1"/>
  <c r="AF46" i="16"/>
  <c r="AF47" i="16" s="1"/>
  <c r="AF4" i="16"/>
  <c r="AF5" i="16" s="1"/>
  <c r="AF14" i="16"/>
  <c r="AE100" i="16"/>
  <c r="V67" i="16"/>
  <c r="AE67" i="16" s="1"/>
  <c r="Y67" i="16"/>
  <c r="AE114" i="16"/>
  <c r="AE115" i="16" s="1"/>
  <c r="AE116" i="16" s="1"/>
  <c r="Z67" i="16"/>
  <c r="W67" i="16"/>
  <c r="AF67" i="16" s="1"/>
  <c r="AE76" i="16"/>
  <c r="AE90" i="16" l="1"/>
  <c r="AE6" i="16"/>
  <c r="AF48" i="16"/>
  <c r="AE17" i="16"/>
  <c r="AF79" i="16"/>
  <c r="AE26" i="16"/>
  <c r="AE37" i="16"/>
  <c r="AF37" i="16"/>
  <c r="AE79" i="16"/>
  <c r="AF17" i="16"/>
  <c r="AE59" i="16"/>
  <c r="AE68" i="16"/>
  <c r="AE69" i="16" s="1"/>
  <c r="AE70" i="16" s="1"/>
  <c r="AF68" i="16"/>
  <c r="AF69" i="16" s="1"/>
  <c r="AF70" i="16" s="1"/>
  <c r="AE48" i="16"/>
  <c r="AF116" i="16"/>
  <c r="AE103" i="16"/>
  <c r="AF6" i="16"/>
  <c r="AF90" i="16"/>
  <c r="K83" i="13" l="1"/>
  <c r="T336" i="13"/>
  <c r="S336" i="13"/>
  <c r="U336" i="13" s="1"/>
  <c r="K336" i="13"/>
  <c r="U335" i="13"/>
  <c r="T335" i="13"/>
  <c r="S335" i="13"/>
  <c r="K335" i="13"/>
  <c r="U334" i="13"/>
  <c r="T334" i="13"/>
  <c r="S334" i="13"/>
  <c r="K334" i="13"/>
  <c r="U333" i="13"/>
  <c r="T333" i="13"/>
  <c r="S333" i="13"/>
  <c r="K333" i="13"/>
  <c r="U332" i="13"/>
  <c r="T332" i="13"/>
  <c r="S332" i="13"/>
  <c r="K332" i="13"/>
  <c r="U331" i="13"/>
  <c r="T331" i="13"/>
  <c r="S331" i="13"/>
  <c r="K331" i="13"/>
  <c r="U330" i="13"/>
  <c r="T330" i="13"/>
  <c r="S330" i="13"/>
  <c r="K330" i="13"/>
  <c r="T329" i="13"/>
  <c r="U329" i="13" s="1"/>
  <c r="S329" i="13"/>
  <c r="K329" i="13"/>
  <c r="T328" i="13"/>
  <c r="S328" i="13"/>
  <c r="K328" i="13"/>
  <c r="T327" i="13"/>
  <c r="S327" i="13"/>
  <c r="K327" i="13"/>
  <c r="T326" i="13"/>
  <c r="S326" i="13"/>
  <c r="K326" i="13"/>
  <c r="U325" i="13"/>
  <c r="T325" i="13"/>
  <c r="S325" i="13"/>
  <c r="K325" i="13"/>
  <c r="U324" i="13"/>
  <c r="T324" i="13"/>
  <c r="S324" i="13"/>
  <c r="K324" i="13"/>
  <c r="U323" i="13"/>
  <c r="T323" i="13"/>
  <c r="S323" i="13"/>
  <c r="K323" i="13"/>
  <c r="U322" i="13"/>
  <c r="T322" i="13"/>
  <c r="S322" i="13"/>
  <c r="K322" i="13"/>
  <c r="U321" i="13"/>
  <c r="T321" i="13"/>
  <c r="S321" i="13"/>
  <c r="K321" i="13"/>
  <c r="U320" i="13"/>
  <c r="T320" i="13"/>
  <c r="S320" i="13"/>
  <c r="K320" i="13"/>
  <c r="U319" i="13"/>
  <c r="T319" i="13"/>
  <c r="S319" i="13"/>
  <c r="K319" i="13"/>
  <c r="U318" i="13"/>
  <c r="T318" i="13"/>
  <c r="S318" i="13"/>
  <c r="K318" i="13"/>
  <c r="U317" i="13"/>
  <c r="T317" i="13"/>
  <c r="S317" i="13"/>
  <c r="K317" i="13"/>
  <c r="U316" i="13"/>
  <c r="T316" i="13"/>
  <c r="S316" i="13"/>
  <c r="K316" i="13"/>
  <c r="U315" i="13"/>
  <c r="T315" i="13"/>
  <c r="S315" i="13"/>
  <c r="K315" i="13"/>
  <c r="U314" i="13"/>
  <c r="T314" i="13"/>
  <c r="S314" i="13"/>
  <c r="K314" i="13"/>
  <c r="U313" i="13"/>
  <c r="T313" i="13"/>
  <c r="S313" i="13"/>
  <c r="K313" i="13"/>
  <c r="U312" i="13"/>
  <c r="T312" i="13"/>
  <c r="S312" i="13"/>
  <c r="K312" i="13"/>
  <c r="U311" i="13"/>
  <c r="T311" i="13"/>
  <c r="S311" i="13"/>
  <c r="K311" i="13"/>
  <c r="U310" i="13"/>
  <c r="T310" i="13"/>
  <c r="S310" i="13"/>
  <c r="K310" i="13"/>
  <c r="U309" i="13"/>
  <c r="T309" i="13"/>
  <c r="S309" i="13"/>
  <c r="K309" i="13"/>
  <c r="U308" i="13"/>
  <c r="T308" i="13"/>
  <c r="S308" i="13"/>
  <c r="K308" i="13"/>
  <c r="U307" i="13"/>
  <c r="T307" i="13"/>
  <c r="S307" i="13"/>
  <c r="K307" i="13"/>
  <c r="U306" i="13"/>
  <c r="T306" i="13"/>
  <c r="S306" i="13"/>
  <c r="K306" i="13"/>
  <c r="U305" i="13"/>
  <c r="T305" i="13"/>
  <c r="S305" i="13"/>
  <c r="N305" i="13"/>
  <c r="K305" i="13"/>
  <c r="T304" i="13"/>
  <c r="S304" i="13"/>
  <c r="N304" i="13"/>
  <c r="K304" i="13"/>
  <c r="T303" i="13"/>
  <c r="S303" i="13"/>
  <c r="N303" i="13"/>
  <c r="K303" i="13"/>
  <c r="T302" i="13"/>
  <c r="S302" i="13"/>
  <c r="N302" i="13"/>
  <c r="K302" i="13"/>
  <c r="T301" i="13"/>
  <c r="S301" i="13"/>
  <c r="U301" i="13" s="1"/>
  <c r="N301" i="13"/>
  <c r="K301" i="13"/>
  <c r="T300" i="13"/>
  <c r="S300" i="13"/>
  <c r="U300" i="13" s="1"/>
  <c r="N300" i="13"/>
  <c r="K300" i="13"/>
  <c r="T299" i="13"/>
  <c r="S299" i="13"/>
  <c r="N299" i="13"/>
  <c r="K299" i="13"/>
  <c r="T298" i="13"/>
  <c r="S298" i="13"/>
  <c r="N298" i="13"/>
  <c r="K298" i="13"/>
  <c r="T297" i="13"/>
  <c r="S297" i="13"/>
  <c r="U297" i="13" s="1"/>
  <c r="N297" i="13"/>
  <c r="K297" i="13"/>
  <c r="T296" i="13"/>
  <c r="S296" i="13"/>
  <c r="N296" i="13"/>
  <c r="K296" i="13"/>
  <c r="T295" i="13"/>
  <c r="S295" i="13"/>
  <c r="N295" i="13"/>
  <c r="K295" i="13"/>
  <c r="T294" i="13"/>
  <c r="S294" i="13"/>
  <c r="U294" i="13" s="1"/>
  <c r="N294" i="13"/>
  <c r="K294" i="13"/>
  <c r="T293" i="13"/>
  <c r="S293" i="13"/>
  <c r="U293" i="13" s="1"/>
  <c r="N293" i="13"/>
  <c r="K293" i="13"/>
  <c r="T292" i="13"/>
  <c r="S292" i="13"/>
  <c r="U292" i="13" s="1"/>
  <c r="N292" i="13"/>
  <c r="K292" i="13"/>
  <c r="T291" i="13"/>
  <c r="S291" i="13"/>
  <c r="N291" i="13"/>
  <c r="K291" i="13"/>
  <c r="T290" i="13"/>
  <c r="S290" i="13"/>
  <c r="N290" i="13"/>
  <c r="K290" i="13"/>
  <c r="T289" i="13"/>
  <c r="S289" i="13"/>
  <c r="U289" i="13" s="1"/>
  <c r="N289" i="13"/>
  <c r="K289" i="13"/>
  <c r="T288" i="13"/>
  <c r="S288" i="13"/>
  <c r="N288" i="13"/>
  <c r="K288" i="13"/>
  <c r="T287" i="13"/>
  <c r="S287" i="13"/>
  <c r="U287" i="13" s="1"/>
  <c r="N287" i="13"/>
  <c r="K287" i="13"/>
  <c r="T286" i="13"/>
  <c r="S286" i="13"/>
  <c r="U286" i="13" s="1"/>
  <c r="N286" i="13"/>
  <c r="K286" i="13"/>
  <c r="T285" i="13"/>
  <c r="S285" i="13"/>
  <c r="U285" i="13" s="1"/>
  <c r="N285" i="13"/>
  <c r="K285" i="13"/>
  <c r="T284" i="13"/>
  <c r="S284" i="13"/>
  <c r="U284" i="13" s="1"/>
  <c r="N284" i="13"/>
  <c r="K284" i="13"/>
  <c r="T283" i="13"/>
  <c r="S283" i="13"/>
  <c r="N283" i="13"/>
  <c r="K283" i="13"/>
  <c r="T282" i="13"/>
  <c r="S282" i="13"/>
  <c r="N282" i="13"/>
  <c r="K282" i="13"/>
  <c r="T281" i="13"/>
  <c r="S281" i="13"/>
  <c r="N281" i="13"/>
  <c r="K281" i="13"/>
  <c r="T280" i="13"/>
  <c r="S280" i="13"/>
  <c r="N280" i="13"/>
  <c r="K280" i="13"/>
  <c r="T279" i="13"/>
  <c r="S279" i="13"/>
  <c r="N279" i="13"/>
  <c r="K279" i="13"/>
  <c r="T278" i="13"/>
  <c r="S278" i="13"/>
  <c r="N278" i="13"/>
  <c r="K278" i="13"/>
  <c r="T277" i="13"/>
  <c r="S277" i="13"/>
  <c r="N277" i="13"/>
  <c r="K277" i="13"/>
  <c r="T276" i="13"/>
  <c r="S276" i="13"/>
  <c r="N276" i="13"/>
  <c r="K276" i="13"/>
  <c r="T275" i="13"/>
  <c r="S275" i="13"/>
  <c r="N275" i="13"/>
  <c r="K275" i="13"/>
  <c r="T274" i="13"/>
  <c r="S274" i="13"/>
  <c r="N274" i="13"/>
  <c r="K274" i="13"/>
  <c r="T273" i="13"/>
  <c r="S273" i="13"/>
  <c r="U273" i="13" s="1"/>
  <c r="N273" i="13"/>
  <c r="K273" i="13"/>
  <c r="T272" i="13"/>
  <c r="S272" i="13"/>
  <c r="N272" i="13"/>
  <c r="K272" i="13"/>
  <c r="T271" i="13"/>
  <c r="S271" i="13"/>
  <c r="U271" i="13" s="1"/>
  <c r="N271" i="13"/>
  <c r="K271" i="13"/>
  <c r="T270" i="13"/>
  <c r="S270" i="13"/>
  <c r="U270" i="13" s="1"/>
  <c r="N270" i="13"/>
  <c r="K270" i="13"/>
  <c r="T269" i="13"/>
  <c r="S269" i="13"/>
  <c r="U269" i="13" s="1"/>
  <c r="N269" i="13"/>
  <c r="K269" i="13"/>
  <c r="T268" i="13"/>
  <c r="S268" i="13"/>
  <c r="U268" i="13" s="1"/>
  <c r="N268" i="13"/>
  <c r="K268" i="13"/>
  <c r="T267" i="13"/>
  <c r="S267" i="13"/>
  <c r="N267" i="13"/>
  <c r="K267" i="13"/>
  <c r="L267" i="13" s="1"/>
  <c r="T266" i="13"/>
  <c r="S266" i="13"/>
  <c r="U266" i="13" s="1"/>
  <c r="N266" i="13"/>
  <c r="K266" i="13"/>
  <c r="L266" i="13" s="1"/>
  <c r="T265" i="13"/>
  <c r="S265" i="13"/>
  <c r="U265" i="13" s="1"/>
  <c r="N265" i="13"/>
  <c r="K265" i="13"/>
  <c r="L265" i="13" s="1"/>
  <c r="T264" i="13"/>
  <c r="S264" i="13"/>
  <c r="U264" i="13" s="1"/>
  <c r="N264" i="13"/>
  <c r="K264" i="13"/>
  <c r="T263" i="13"/>
  <c r="S263" i="13"/>
  <c r="N263" i="13"/>
  <c r="K263" i="13"/>
  <c r="L263" i="13" s="1"/>
  <c r="T262" i="13"/>
  <c r="S262" i="13"/>
  <c r="N262" i="13"/>
  <c r="K262" i="13"/>
  <c r="L262" i="13" s="1"/>
  <c r="T261" i="13"/>
  <c r="S261" i="13"/>
  <c r="N261" i="13"/>
  <c r="K261" i="13"/>
  <c r="L261" i="13" s="1"/>
  <c r="T260" i="13"/>
  <c r="S260" i="13"/>
  <c r="U260" i="13" s="1"/>
  <c r="N260" i="13"/>
  <c r="K260" i="13"/>
  <c r="T259" i="13"/>
  <c r="S259" i="13"/>
  <c r="N259" i="13"/>
  <c r="K259" i="13"/>
  <c r="L259" i="13" s="1"/>
  <c r="T258" i="13"/>
  <c r="S258" i="13"/>
  <c r="U258" i="13" s="1"/>
  <c r="N258" i="13"/>
  <c r="K258" i="13"/>
  <c r="L258" i="13" s="1"/>
  <c r="T257" i="13"/>
  <c r="S257" i="13"/>
  <c r="N257" i="13"/>
  <c r="K257" i="13"/>
  <c r="L257" i="13" s="1"/>
  <c r="T256" i="13"/>
  <c r="S256" i="13"/>
  <c r="U256" i="13" s="1"/>
  <c r="N256" i="13"/>
  <c r="K256" i="13"/>
  <c r="T255" i="13"/>
  <c r="S255" i="13"/>
  <c r="N255" i="13"/>
  <c r="K255" i="13"/>
  <c r="L255" i="13" s="1"/>
  <c r="T254" i="13"/>
  <c r="S254" i="13"/>
  <c r="N254" i="13"/>
  <c r="K254" i="13"/>
  <c r="L254" i="13" s="1"/>
  <c r="T253" i="13"/>
  <c r="S253" i="13"/>
  <c r="N253" i="13"/>
  <c r="K253" i="13"/>
  <c r="L253" i="13" s="1"/>
  <c r="T252" i="13"/>
  <c r="S252" i="13"/>
  <c r="N252" i="13"/>
  <c r="K252" i="13"/>
  <c r="T251" i="13"/>
  <c r="S251" i="13"/>
  <c r="N251" i="13"/>
  <c r="K251" i="13"/>
  <c r="P251" i="13" s="1"/>
  <c r="T250" i="13"/>
  <c r="S250" i="13"/>
  <c r="U250" i="13" s="1"/>
  <c r="N250" i="13"/>
  <c r="K250" i="13"/>
  <c r="L250" i="13" s="1"/>
  <c r="T249" i="13"/>
  <c r="S249" i="13"/>
  <c r="N249" i="13"/>
  <c r="K249" i="13"/>
  <c r="L249" i="13" s="1"/>
  <c r="T248" i="13"/>
  <c r="S248" i="13"/>
  <c r="U248" i="13" s="1"/>
  <c r="N248" i="13"/>
  <c r="K248" i="13"/>
  <c r="T247" i="13"/>
  <c r="S247" i="13"/>
  <c r="N247" i="13"/>
  <c r="K247" i="13"/>
  <c r="P247" i="13" s="1"/>
  <c r="T246" i="13"/>
  <c r="S246" i="13"/>
  <c r="N246" i="13"/>
  <c r="K246" i="13"/>
  <c r="L246" i="13" s="1"/>
  <c r="T245" i="13"/>
  <c r="S245" i="13"/>
  <c r="N245" i="13"/>
  <c r="L245" i="13"/>
  <c r="K245" i="13"/>
  <c r="T244" i="13"/>
  <c r="S244" i="13"/>
  <c r="N244" i="13"/>
  <c r="K244" i="13"/>
  <c r="T243" i="13"/>
  <c r="S243" i="13"/>
  <c r="N243" i="13"/>
  <c r="P243" i="13" s="1"/>
  <c r="K243" i="13"/>
  <c r="L243" i="13" s="1"/>
  <c r="T242" i="13"/>
  <c r="S242" i="13"/>
  <c r="U242" i="13" s="1"/>
  <c r="N242" i="13"/>
  <c r="K242" i="13"/>
  <c r="T241" i="13"/>
  <c r="S241" i="13"/>
  <c r="U241" i="13" s="1"/>
  <c r="N241" i="13"/>
  <c r="K241" i="13"/>
  <c r="T240" i="13"/>
  <c r="S240" i="13"/>
  <c r="N240" i="13"/>
  <c r="P240" i="13" s="1"/>
  <c r="K240" i="13"/>
  <c r="L240" i="13" s="1"/>
  <c r="T239" i="13"/>
  <c r="S239" i="13"/>
  <c r="N239" i="13"/>
  <c r="K239" i="13"/>
  <c r="T238" i="13"/>
  <c r="S238" i="13"/>
  <c r="N238" i="13"/>
  <c r="K238" i="13"/>
  <c r="L238" i="13" s="1"/>
  <c r="T237" i="13"/>
  <c r="S237" i="13"/>
  <c r="N237" i="13"/>
  <c r="K237" i="13"/>
  <c r="T236" i="13"/>
  <c r="S236" i="13"/>
  <c r="N236" i="13"/>
  <c r="K236" i="13"/>
  <c r="T235" i="13"/>
  <c r="S235" i="13"/>
  <c r="N235" i="13"/>
  <c r="K235" i="13"/>
  <c r="L235" i="13" s="1"/>
  <c r="T234" i="13"/>
  <c r="S234" i="13"/>
  <c r="U234" i="13" s="1"/>
  <c r="N234" i="13"/>
  <c r="K234" i="13"/>
  <c r="T233" i="13"/>
  <c r="S233" i="13"/>
  <c r="U233" i="13" s="1"/>
  <c r="N233" i="13"/>
  <c r="K233" i="13"/>
  <c r="T232" i="13"/>
  <c r="S232" i="13"/>
  <c r="U232" i="13" s="1"/>
  <c r="N232" i="13"/>
  <c r="K232" i="13"/>
  <c r="L232" i="13" s="1"/>
  <c r="T231" i="13"/>
  <c r="S231" i="13"/>
  <c r="N231" i="13"/>
  <c r="K231" i="13"/>
  <c r="T230" i="13"/>
  <c r="S230" i="13"/>
  <c r="N230" i="13"/>
  <c r="K230" i="13"/>
  <c r="L230" i="13" s="1"/>
  <c r="T229" i="13"/>
  <c r="S229" i="13"/>
  <c r="N229" i="13"/>
  <c r="K229" i="13"/>
  <c r="T228" i="13"/>
  <c r="S228" i="13"/>
  <c r="N228" i="13"/>
  <c r="K228" i="13"/>
  <c r="T227" i="13"/>
  <c r="S227" i="13"/>
  <c r="N227" i="13"/>
  <c r="K227" i="13"/>
  <c r="L227" i="13" s="1"/>
  <c r="T154" i="13"/>
  <c r="S154" i="13"/>
  <c r="O154" i="13"/>
  <c r="N154" i="13"/>
  <c r="K154" i="13"/>
  <c r="L154" i="13" s="1"/>
  <c r="T153" i="13"/>
  <c r="S153" i="13"/>
  <c r="O153" i="13"/>
  <c r="N153" i="13"/>
  <c r="K153" i="13"/>
  <c r="L153" i="13" s="1"/>
  <c r="T152" i="13"/>
  <c r="S152" i="13"/>
  <c r="O152" i="13"/>
  <c r="N152" i="13"/>
  <c r="K152" i="13"/>
  <c r="L152" i="13" s="1"/>
  <c r="T151" i="13"/>
  <c r="S151" i="13"/>
  <c r="O151" i="13"/>
  <c r="N151" i="13"/>
  <c r="K151" i="13"/>
  <c r="L151" i="13" s="1"/>
  <c r="T150" i="13"/>
  <c r="S150" i="13"/>
  <c r="O150" i="13"/>
  <c r="N150" i="13"/>
  <c r="K150" i="13"/>
  <c r="T149" i="13"/>
  <c r="S149" i="13"/>
  <c r="O149" i="13"/>
  <c r="N149" i="13"/>
  <c r="K149" i="13"/>
  <c r="L149" i="13" s="1"/>
  <c r="T148" i="13"/>
  <c r="S148" i="13"/>
  <c r="O148" i="13"/>
  <c r="N148" i="13"/>
  <c r="K148" i="13"/>
  <c r="L148" i="13" s="1"/>
  <c r="T147" i="13"/>
  <c r="S147" i="13"/>
  <c r="O147" i="13"/>
  <c r="N147" i="13"/>
  <c r="K147" i="13"/>
  <c r="T146" i="13"/>
  <c r="S146" i="13"/>
  <c r="O146" i="13"/>
  <c r="N146" i="13"/>
  <c r="K146" i="13"/>
  <c r="L146" i="13" s="1"/>
  <c r="T145" i="13"/>
  <c r="S145" i="13"/>
  <c r="O145" i="13"/>
  <c r="N145" i="13"/>
  <c r="K145" i="13"/>
  <c r="T144" i="13"/>
  <c r="S144" i="13"/>
  <c r="O144" i="13"/>
  <c r="N144" i="13"/>
  <c r="K144" i="13"/>
  <c r="L144" i="13" s="1"/>
  <c r="T143" i="13"/>
  <c r="S143" i="13"/>
  <c r="O143" i="13"/>
  <c r="N143" i="13"/>
  <c r="K143" i="13"/>
  <c r="L143" i="13" s="1"/>
  <c r="T142" i="13"/>
  <c r="S142" i="13"/>
  <c r="O142" i="13"/>
  <c r="N142" i="13"/>
  <c r="K142" i="13"/>
  <c r="T141" i="13"/>
  <c r="S141" i="13"/>
  <c r="U141" i="13" s="1"/>
  <c r="O141" i="13"/>
  <c r="N141" i="13"/>
  <c r="K141" i="13"/>
  <c r="L141" i="13" s="1"/>
  <c r="T140" i="13"/>
  <c r="S140" i="13"/>
  <c r="O140" i="13"/>
  <c r="N140" i="13"/>
  <c r="K140" i="13"/>
  <c r="T139" i="13"/>
  <c r="S139" i="13"/>
  <c r="O139" i="13"/>
  <c r="N139" i="13"/>
  <c r="K139" i="13"/>
  <c r="T138" i="13"/>
  <c r="S138" i="13"/>
  <c r="O138" i="13"/>
  <c r="N138" i="13"/>
  <c r="K138" i="13"/>
  <c r="L138" i="13" s="1"/>
  <c r="O137" i="13"/>
  <c r="N137" i="13"/>
  <c r="K137" i="13"/>
  <c r="L137" i="13" s="1"/>
  <c r="T136" i="13"/>
  <c r="S136" i="13"/>
  <c r="U136" i="13" s="1"/>
  <c r="O136" i="13"/>
  <c r="N136" i="13"/>
  <c r="K136" i="13"/>
  <c r="L136" i="13" s="1"/>
  <c r="T135" i="13"/>
  <c r="S135" i="13"/>
  <c r="U135" i="13" s="1"/>
  <c r="O135" i="13"/>
  <c r="N135" i="13"/>
  <c r="K135" i="13"/>
  <c r="L135" i="13" s="1"/>
  <c r="T134" i="13"/>
  <c r="S134" i="13"/>
  <c r="O134" i="13"/>
  <c r="N134" i="13"/>
  <c r="K134" i="13"/>
  <c r="T133" i="13"/>
  <c r="S133" i="13"/>
  <c r="O133" i="13"/>
  <c r="N133" i="13"/>
  <c r="K133" i="13"/>
  <c r="L133" i="13" s="1"/>
  <c r="T132" i="13"/>
  <c r="S132" i="13"/>
  <c r="O132" i="13"/>
  <c r="N132" i="13"/>
  <c r="K132" i="13"/>
  <c r="L132" i="13" s="1"/>
  <c r="T131" i="13"/>
  <c r="S131" i="13"/>
  <c r="O131" i="13"/>
  <c r="N131" i="13"/>
  <c r="K131" i="13"/>
  <c r="L131" i="13" s="1"/>
  <c r="T130" i="13"/>
  <c r="U130" i="13" s="1"/>
  <c r="S130" i="13"/>
  <c r="O130" i="13"/>
  <c r="N130" i="13"/>
  <c r="K130" i="13"/>
  <c r="L130" i="13" s="1"/>
  <c r="T129" i="13"/>
  <c r="S129" i="13"/>
  <c r="O129" i="13"/>
  <c r="N129" i="13"/>
  <c r="K129" i="13"/>
  <c r="L129" i="13" s="1"/>
  <c r="T128" i="13"/>
  <c r="S128" i="13"/>
  <c r="O128" i="13"/>
  <c r="N128" i="13"/>
  <c r="K128" i="13"/>
  <c r="L128" i="13" s="1"/>
  <c r="T127" i="13"/>
  <c r="S127" i="13"/>
  <c r="O127" i="13"/>
  <c r="N127" i="13"/>
  <c r="K127" i="13"/>
  <c r="L127" i="13" s="1"/>
  <c r="T126" i="13"/>
  <c r="U126" i="13" s="1"/>
  <c r="S126" i="13"/>
  <c r="O126" i="13"/>
  <c r="N126" i="13"/>
  <c r="K126" i="13"/>
  <c r="L126" i="13" s="1"/>
  <c r="T125" i="13"/>
  <c r="S125" i="13"/>
  <c r="U125" i="13" s="1"/>
  <c r="O125" i="13"/>
  <c r="N125" i="13"/>
  <c r="K125" i="13"/>
  <c r="L125" i="13" s="1"/>
  <c r="T124" i="13"/>
  <c r="S124" i="13"/>
  <c r="O124" i="13"/>
  <c r="N124" i="13"/>
  <c r="K124" i="13"/>
  <c r="L124" i="13" s="1"/>
  <c r="T123" i="13"/>
  <c r="S123" i="13"/>
  <c r="O123" i="13"/>
  <c r="N123" i="13"/>
  <c r="K123" i="13"/>
  <c r="L123" i="13" s="1"/>
  <c r="T122" i="13"/>
  <c r="S122" i="13"/>
  <c r="O122" i="13"/>
  <c r="N122" i="13"/>
  <c r="K122" i="13"/>
  <c r="L122" i="13" s="1"/>
  <c r="T121" i="13"/>
  <c r="S121" i="13"/>
  <c r="U121" i="13" s="1"/>
  <c r="O121" i="13"/>
  <c r="N121" i="13"/>
  <c r="K121" i="13"/>
  <c r="L121" i="13" s="1"/>
  <c r="T120" i="13"/>
  <c r="S120" i="13"/>
  <c r="O120" i="13"/>
  <c r="N120" i="13"/>
  <c r="K120" i="13"/>
  <c r="L120" i="13" s="1"/>
  <c r="T119" i="13"/>
  <c r="S119" i="13"/>
  <c r="O119" i="13"/>
  <c r="N119" i="13"/>
  <c r="K119" i="13"/>
  <c r="L119" i="13" s="1"/>
  <c r="T118" i="13"/>
  <c r="S118" i="13"/>
  <c r="U118" i="13" s="1"/>
  <c r="O118" i="13"/>
  <c r="N118" i="13"/>
  <c r="K118" i="13"/>
  <c r="L118" i="13" s="1"/>
  <c r="T117" i="13"/>
  <c r="S117" i="13"/>
  <c r="O117" i="13"/>
  <c r="N117" i="13"/>
  <c r="K117" i="13"/>
  <c r="L117" i="13" s="1"/>
  <c r="T116" i="13"/>
  <c r="S116" i="13"/>
  <c r="O116" i="13"/>
  <c r="N116" i="13"/>
  <c r="K116" i="13"/>
  <c r="L116" i="13" s="1"/>
  <c r="T115" i="13"/>
  <c r="S115" i="13"/>
  <c r="O115" i="13"/>
  <c r="N115" i="13"/>
  <c r="K115" i="13"/>
  <c r="L115" i="13" s="1"/>
  <c r="T114" i="13"/>
  <c r="S114" i="13"/>
  <c r="U114" i="13" s="1"/>
  <c r="O114" i="13"/>
  <c r="N114" i="13"/>
  <c r="K114" i="13"/>
  <c r="L114" i="13" s="1"/>
  <c r="T113" i="13"/>
  <c r="S113" i="13"/>
  <c r="O113" i="13"/>
  <c r="N113" i="13"/>
  <c r="L113" i="13"/>
  <c r="K113" i="13"/>
  <c r="T112" i="13"/>
  <c r="S112" i="13"/>
  <c r="O112" i="13"/>
  <c r="N112" i="13"/>
  <c r="K112" i="13"/>
  <c r="L112" i="13" s="1"/>
  <c r="T111" i="13"/>
  <c r="S111" i="13"/>
  <c r="O111" i="13"/>
  <c r="N111" i="13"/>
  <c r="K111" i="13"/>
  <c r="L111" i="13" s="1"/>
  <c r="T110" i="13"/>
  <c r="S110" i="13"/>
  <c r="O110" i="13"/>
  <c r="N110" i="13"/>
  <c r="K110" i="13"/>
  <c r="L110" i="13" s="1"/>
  <c r="T109" i="13"/>
  <c r="S109" i="13"/>
  <c r="O109" i="13"/>
  <c r="N109" i="13"/>
  <c r="K109" i="13"/>
  <c r="L109" i="13" s="1"/>
  <c r="T108" i="13"/>
  <c r="S108" i="13"/>
  <c r="O108" i="13"/>
  <c r="N108" i="13"/>
  <c r="K108" i="13"/>
  <c r="L108" i="13" s="1"/>
  <c r="T107" i="13"/>
  <c r="S107" i="13"/>
  <c r="O107" i="13"/>
  <c r="N107" i="13"/>
  <c r="K107" i="13"/>
  <c r="T106" i="13"/>
  <c r="S106" i="13"/>
  <c r="O106" i="13"/>
  <c r="N106" i="13"/>
  <c r="K106" i="13"/>
  <c r="T105" i="13"/>
  <c r="S105" i="13"/>
  <c r="O105" i="13"/>
  <c r="N105" i="13"/>
  <c r="K105" i="13"/>
  <c r="L105" i="13" s="1"/>
  <c r="T104" i="13"/>
  <c r="S104" i="13"/>
  <c r="O104" i="13"/>
  <c r="N104" i="13"/>
  <c r="K104" i="13"/>
  <c r="L104" i="13" s="1"/>
  <c r="T103" i="13"/>
  <c r="S103" i="13"/>
  <c r="O103" i="13"/>
  <c r="N103" i="13"/>
  <c r="K103" i="13"/>
  <c r="L103" i="13" s="1"/>
  <c r="T102" i="13"/>
  <c r="S102" i="13"/>
  <c r="O102" i="13"/>
  <c r="N102" i="13"/>
  <c r="K102" i="13"/>
  <c r="T101" i="13"/>
  <c r="S101" i="13"/>
  <c r="O101" i="13"/>
  <c r="N101" i="13"/>
  <c r="K101" i="13"/>
  <c r="L101" i="13" s="1"/>
  <c r="T100" i="13"/>
  <c r="S100" i="13"/>
  <c r="O100" i="13"/>
  <c r="N100" i="13"/>
  <c r="K100" i="13"/>
  <c r="T99" i="13"/>
  <c r="S99" i="13"/>
  <c r="O99" i="13"/>
  <c r="N99" i="13"/>
  <c r="K99" i="13"/>
  <c r="L99" i="13" s="1"/>
  <c r="T98" i="13"/>
  <c r="S98" i="13"/>
  <c r="O98" i="13"/>
  <c r="N98" i="13"/>
  <c r="K98" i="13"/>
  <c r="T97" i="13"/>
  <c r="S97" i="13"/>
  <c r="O97" i="13"/>
  <c r="N97" i="13"/>
  <c r="K97" i="13"/>
  <c r="L97" i="13" s="1"/>
  <c r="T96" i="13"/>
  <c r="S96" i="13"/>
  <c r="O96" i="13"/>
  <c r="N96" i="13"/>
  <c r="K96" i="13"/>
  <c r="L96" i="13" s="1"/>
  <c r="T95" i="13"/>
  <c r="S95" i="13"/>
  <c r="O95" i="13"/>
  <c r="N95" i="13"/>
  <c r="K95" i="13"/>
  <c r="L95" i="13" s="1"/>
  <c r="T94" i="13"/>
  <c r="S94" i="13"/>
  <c r="O94" i="13"/>
  <c r="N94" i="13"/>
  <c r="K94" i="13"/>
  <c r="T93" i="13"/>
  <c r="S93" i="13"/>
  <c r="O93" i="13"/>
  <c r="N93" i="13"/>
  <c r="K93" i="13"/>
  <c r="L93" i="13" s="1"/>
  <c r="T92" i="13"/>
  <c r="S92" i="13"/>
  <c r="O92" i="13"/>
  <c r="N92" i="13"/>
  <c r="K92" i="13"/>
  <c r="L92" i="13" s="1"/>
  <c r="T91" i="13"/>
  <c r="S91" i="13"/>
  <c r="O91" i="13"/>
  <c r="N91" i="13"/>
  <c r="K91" i="13"/>
  <c r="L91" i="13" s="1"/>
  <c r="T90" i="13"/>
  <c r="S90" i="13"/>
  <c r="O90" i="13"/>
  <c r="N90" i="13"/>
  <c r="K90" i="13"/>
  <c r="L90" i="13" s="1"/>
  <c r="T89" i="13"/>
  <c r="S89" i="13"/>
  <c r="O89" i="13"/>
  <c r="N89" i="13"/>
  <c r="K89" i="13"/>
  <c r="L89" i="13" s="1"/>
  <c r="T88" i="13"/>
  <c r="S88" i="13"/>
  <c r="O88" i="13"/>
  <c r="N88" i="13"/>
  <c r="K88" i="13"/>
  <c r="T87" i="13"/>
  <c r="S87" i="13"/>
  <c r="O87" i="13"/>
  <c r="N87" i="13"/>
  <c r="K87" i="13"/>
  <c r="L87" i="13" s="1"/>
  <c r="T86" i="13"/>
  <c r="S86" i="13"/>
  <c r="O86" i="13"/>
  <c r="N86" i="13"/>
  <c r="K86" i="13"/>
  <c r="T85" i="13"/>
  <c r="S85" i="13"/>
  <c r="O85" i="13"/>
  <c r="N85" i="13"/>
  <c r="K85" i="13"/>
  <c r="L85" i="13" s="1"/>
  <c r="T84" i="13"/>
  <c r="S84" i="13"/>
  <c r="O84" i="13"/>
  <c r="N84" i="13"/>
  <c r="K84" i="13"/>
  <c r="L84" i="13" s="1"/>
  <c r="T83" i="13"/>
  <c r="S83" i="13"/>
  <c r="O83" i="13"/>
  <c r="N83" i="13"/>
  <c r="L83" i="13"/>
  <c r="T82" i="13"/>
  <c r="S82" i="13"/>
  <c r="O82" i="13"/>
  <c r="N82" i="13"/>
  <c r="K82" i="13"/>
  <c r="L82" i="13" s="1"/>
  <c r="T81" i="13"/>
  <c r="S81" i="13"/>
  <c r="U81" i="13" s="1"/>
  <c r="O81" i="13"/>
  <c r="N81" i="13"/>
  <c r="K81" i="13"/>
  <c r="L81" i="13" s="1"/>
  <c r="T80" i="13"/>
  <c r="S80" i="13"/>
  <c r="O80" i="13"/>
  <c r="N80" i="13"/>
  <c r="K80" i="13"/>
  <c r="L80" i="13" s="1"/>
  <c r="T79" i="13"/>
  <c r="S79" i="13"/>
  <c r="U79" i="13" s="1"/>
  <c r="O79" i="13"/>
  <c r="N79" i="13"/>
  <c r="K79" i="13"/>
  <c r="L79" i="13" s="1"/>
  <c r="T78" i="13"/>
  <c r="U78" i="13" s="1"/>
  <c r="S78" i="13"/>
  <c r="O78" i="13"/>
  <c r="N78" i="13"/>
  <c r="L78" i="13"/>
  <c r="K78" i="13"/>
  <c r="T77" i="13"/>
  <c r="S77" i="13"/>
  <c r="O77" i="13"/>
  <c r="N77" i="13"/>
  <c r="K77" i="13"/>
  <c r="L77" i="13" s="1"/>
  <c r="T76" i="13"/>
  <c r="S76" i="13"/>
  <c r="O76" i="13"/>
  <c r="N76" i="13"/>
  <c r="K76" i="13"/>
  <c r="L76" i="13" s="1"/>
  <c r="T75" i="13"/>
  <c r="S75" i="13"/>
  <c r="O75" i="13"/>
  <c r="N75" i="13"/>
  <c r="K75" i="13"/>
  <c r="L75" i="13" s="1"/>
  <c r="T74" i="13"/>
  <c r="S74" i="13"/>
  <c r="O74" i="13"/>
  <c r="N74" i="13"/>
  <c r="K74" i="13"/>
  <c r="L74" i="13" s="1"/>
  <c r="T73" i="13"/>
  <c r="S73" i="13"/>
  <c r="U73" i="13" s="1"/>
  <c r="O73" i="13"/>
  <c r="N73" i="13"/>
  <c r="K73" i="13"/>
  <c r="L73" i="13" s="1"/>
  <c r="T72" i="13"/>
  <c r="S72" i="13"/>
  <c r="O72" i="13"/>
  <c r="N72" i="13"/>
  <c r="K72" i="13"/>
  <c r="T71" i="13"/>
  <c r="S71" i="13"/>
  <c r="U71" i="13" s="1"/>
  <c r="O71" i="13"/>
  <c r="N71" i="13"/>
  <c r="K71" i="13"/>
  <c r="L71" i="13" s="1"/>
  <c r="T70" i="13"/>
  <c r="S70" i="13"/>
  <c r="O70" i="13"/>
  <c r="N70" i="13"/>
  <c r="K70" i="13"/>
  <c r="T69" i="13"/>
  <c r="S69" i="13"/>
  <c r="O69" i="13"/>
  <c r="N69" i="13"/>
  <c r="K69" i="13"/>
  <c r="L69" i="13" s="1"/>
  <c r="T68" i="13"/>
  <c r="S68" i="13"/>
  <c r="O68" i="13"/>
  <c r="N68" i="13"/>
  <c r="K68" i="13"/>
  <c r="L68" i="13" s="1"/>
  <c r="T67" i="13"/>
  <c r="S67" i="13"/>
  <c r="U67" i="13" s="1"/>
  <c r="O67" i="13"/>
  <c r="N67" i="13"/>
  <c r="K67" i="13"/>
  <c r="L67" i="13" s="1"/>
  <c r="T66" i="13"/>
  <c r="S66" i="13"/>
  <c r="O66" i="13"/>
  <c r="N66" i="13"/>
  <c r="K66" i="13"/>
  <c r="L66" i="13" s="1"/>
  <c r="T65" i="13"/>
  <c r="S65" i="13"/>
  <c r="U65" i="13" s="1"/>
  <c r="O65" i="13"/>
  <c r="N65" i="13"/>
  <c r="K65" i="13"/>
  <c r="T64" i="13"/>
  <c r="S64" i="13"/>
  <c r="O64" i="13"/>
  <c r="N64" i="13"/>
  <c r="K64" i="13"/>
  <c r="T63" i="13"/>
  <c r="S63" i="13"/>
  <c r="O63" i="13"/>
  <c r="N63" i="13"/>
  <c r="K63" i="13"/>
  <c r="L63" i="13" s="1"/>
  <c r="T62" i="13"/>
  <c r="S62" i="13"/>
  <c r="O62" i="13"/>
  <c r="N62" i="13"/>
  <c r="K62" i="13"/>
  <c r="T61" i="13"/>
  <c r="S61" i="13"/>
  <c r="O61" i="13"/>
  <c r="N61" i="13"/>
  <c r="K61" i="13"/>
  <c r="L61" i="13" s="1"/>
  <c r="T60" i="13"/>
  <c r="S60" i="13"/>
  <c r="O60" i="13"/>
  <c r="N60" i="13"/>
  <c r="K60" i="13"/>
  <c r="L60" i="13" s="1"/>
  <c r="T59" i="13"/>
  <c r="S59" i="13"/>
  <c r="O59" i="13"/>
  <c r="N59" i="13"/>
  <c r="K59" i="13"/>
  <c r="L59" i="13" s="1"/>
  <c r="T58" i="13"/>
  <c r="S58" i="13"/>
  <c r="O58" i="13"/>
  <c r="N58" i="13"/>
  <c r="K58" i="13"/>
  <c r="L58" i="13" s="1"/>
  <c r="T57" i="13"/>
  <c r="S57" i="13"/>
  <c r="O57" i="13"/>
  <c r="N57" i="13"/>
  <c r="P57" i="13" s="1"/>
  <c r="K57" i="13"/>
  <c r="L57" i="13" s="1"/>
  <c r="T56" i="13"/>
  <c r="S56" i="13"/>
  <c r="O56" i="13"/>
  <c r="N56" i="13"/>
  <c r="K56" i="13"/>
  <c r="T55" i="13"/>
  <c r="S55" i="13"/>
  <c r="U55" i="13" s="1"/>
  <c r="O55" i="13"/>
  <c r="N55" i="13"/>
  <c r="K55" i="13"/>
  <c r="L55" i="13" s="1"/>
  <c r="T54" i="13"/>
  <c r="S54" i="13"/>
  <c r="O54" i="13"/>
  <c r="N54" i="13"/>
  <c r="K54" i="13"/>
  <c r="P54" i="13" s="1"/>
  <c r="T53" i="13"/>
  <c r="S53" i="13"/>
  <c r="O53" i="13"/>
  <c r="N53" i="13"/>
  <c r="K53" i="13"/>
  <c r="L53" i="13" s="1"/>
  <c r="T52" i="13"/>
  <c r="S52" i="13"/>
  <c r="O52" i="13"/>
  <c r="N52" i="13"/>
  <c r="K52" i="13"/>
  <c r="L52" i="13" s="1"/>
  <c r="O51" i="13"/>
  <c r="N51" i="13"/>
  <c r="K51" i="13"/>
  <c r="L51" i="13" s="1"/>
  <c r="T50" i="13"/>
  <c r="S50" i="13"/>
  <c r="O50" i="13"/>
  <c r="N50" i="13"/>
  <c r="K50" i="13"/>
  <c r="T49" i="13"/>
  <c r="S49" i="13"/>
  <c r="O49" i="13"/>
  <c r="N49" i="13"/>
  <c r="K49" i="13"/>
  <c r="L49" i="13" s="1"/>
  <c r="T48" i="13"/>
  <c r="S48" i="13"/>
  <c r="O48" i="13"/>
  <c r="N48" i="13"/>
  <c r="K48" i="13"/>
  <c r="L48" i="13" s="1"/>
  <c r="T47" i="13"/>
  <c r="S47" i="13"/>
  <c r="O47" i="13"/>
  <c r="N47" i="13"/>
  <c r="K47" i="13"/>
  <c r="L47" i="13" s="1"/>
  <c r="T46" i="13"/>
  <c r="S46" i="13"/>
  <c r="O46" i="13"/>
  <c r="N46" i="13"/>
  <c r="K46" i="13"/>
  <c r="L46" i="13" s="1"/>
  <c r="T45" i="13"/>
  <c r="S45" i="13"/>
  <c r="O45" i="13"/>
  <c r="N45" i="13"/>
  <c r="K45" i="13"/>
  <c r="L45" i="13" s="1"/>
  <c r="T44" i="13"/>
  <c r="S44" i="13"/>
  <c r="O44" i="13"/>
  <c r="N44" i="13"/>
  <c r="K44" i="13"/>
  <c r="T43" i="13"/>
  <c r="S43" i="13"/>
  <c r="O43" i="13"/>
  <c r="N43" i="13"/>
  <c r="K43" i="13"/>
  <c r="L43" i="13" s="1"/>
  <c r="T42" i="13"/>
  <c r="S42" i="13"/>
  <c r="O42" i="13"/>
  <c r="N42" i="13"/>
  <c r="K42" i="13"/>
  <c r="T41" i="13"/>
  <c r="S41" i="13"/>
  <c r="O41" i="13"/>
  <c r="N41" i="13"/>
  <c r="K41" i="13"/>
  <c r="L41" i="13" s="1"/>
  <c r="T40" i="13"/>
  <c r="S40" i="13"/>
  <c r="O40" i="13"/>
  <c r="N40" i="13"/>
  <c r="K40" i="13"/>
  <c r="L40" i="13" s="1"/>
  <c r="T39" i="13"/>
  <c r="S39" i="13"/>
  <c r="O39" i="13"/>
  <c r="N39" i="13"/>
  <c r="K39" i="13"/>
  <c r="L39" i="13" s="1"/>
  <c r="T38" i="13"/>
  <c r="S38" i="13"/>
  <c r="O38" i="13"/>
  <c r="N38" i="13"/>
  <c r="K38" i="13"/>
  <c r="L38" i="13" s="1"/>
  <c r="T37" i="13"/>
  <c r="S37" i="13"/>
  <c r="O37" i="13"/>
  <c r="N37" i="13"/>
  <c r="K37" i="13"/>
  <c r="L37" i="13" s="1"/>
  <c r="T36" i="13"/>
  <c r="S36" i="13"/>
  <c r="O36" i="13"/>
  <c r="N36" i="13"/>
  <c r="K36" i="13"/>
  <c r="T35" i="13"/>
  <c r="S35" i="13"/>
  <c r="O35" i="13"/>
  <c r="N35" i="13"/>
  <c r="K35" i="13"/>
  <c r="L35" i="13" s="1"/>
  <c r="T34" i="13"/>
  <c r="S34" i="13"/>
  <c r="O34" i="13"/>
  <c r="N34" i="13"/>
  <c r="K34" i="13"/>
  <c r="T33" i="13"/>
  <c r="S33" i="13"/>
  <c r="O33" i="13"/>
  <c r="N33" i="13"/>
  <c r="K33" i="13"/>
  <c r="L33" i="13" s="1"/>
  <c r="T32" i="13"/>
  <c r="S32" i="13"/>
  <c r="O32" i="13"/>
  <c r="N32" i="13"/>
  <c r="K32" i="13"/>
  <c r="L32" i="13" s="1"/>
  <c r="T31" i="13"/>
  <c r="S31" i="13"/>
  <c r="O31" i="13"/>
  <c r="N31" i="13"/>
  <c r="K31" i="13"/>
  <c r="L31" i="13" s="1"/>
  <c r="T30" i="13"/>
  <c r="S30" i="13"/>
  <c r="O30" i="13"/>
  <c r="N30" i="13"/>
  <c r="K30" i="13"/>
  <c r="L30" i="13" s="1"/>
  <c r="T29" i="13"/>
  <c r="S29" i="13"/>
  <c r="O29" i="13"/>
  <c r="N29" i="13"/>
  <c r="K29" i="13"/>
  <c r="L29" i="13" s="1"/>
  <c r="T28" i="13"/>
  <c r="S28" i="13"/>
  <c r="O28" i="13"/>
  <c r="N28" i="13"/>
  <c r="K28" i="13"/>
  <c r="L28" i="13" s="1"/>
  <c r="T27" i="13"/>
  <c r="S27" i="13"/>
  <c r="U27" i="13" s="1"/>
  <c r="O27" i="13"/>
  <c r="N27" i="13"/>
  <c r="K27" i="13"/>
  <c r="L27" i="13" s="1"/>
  <c r="T26" i="13"/>
  <c r="S26" i="13"/>
  <c r="O26" i="13"/>
  <c r="N26" i="13"/>
  <c r="K26" i="13"/>
  <c r="L26" i="13" s="1"/>
  <c r="T25" i="13"/>
  <c r="S25" i="13"/>
  <c r="O25" i="13"/>
  <c r="N25" i="13"/>
  <c r="K25" i="13"/>
  <c r="L25" i="13" s="1"/>
  <c r="T24" i="13"/>
  <c r="S24" i="13"/>
  <c r="O24" i="13"/>
  <c r="N24" i="13"/>
  <c r="K24" i="13"/>
  <c r="L24" i="13" s="1"/>
  <c r="T23" i="13"/>
  <c r="S23" i="13"/>
  <c r="U23" i="13" s="1"/>
  <c r="O23" i="13"/>
  <c r="N23" i="13"/>
  <c r="K23" i="13"/>
  <c r="L23" i="13" s="1"/>
  <c r="O22" i="13"/>
  <c r="N22" i="13"/>
  <c r="K22" i="13"/>
  <c r="L22" i="13" s="1"/>
  <c r="T21" i="13"/>
  <c r="S21" i="13"/>
  <c r="O21" i="13"/>
  <c r="N21" i="13"/>
  <c r="K21" i="13"/>
  <c r="L21" i="13" s="1"/>
  <c r="T20" i="13"/>
  <c r="S20" i="13"/>
  <c r="O20" i="13"/>
  <c r="N20" i="13"/>
  <c r="K20" i="13"/>
  <c r="T19" i="13"/>
  <c r="S19" i="13"/>
  <c r="O19" i="13"/>
  <c r="N19" i="13"/>
  <c r="K19" i="13"/>
  <c r="L19" i="13" s="1"/>
  <c r="T18" i="13"/>
  <c r="S18" i="13"/>
  <c r="O18" i="13"/>
  <c r="N18" i="13"/>
  <c r="K18" i="13"/>
  <c r="L18" i="13" s="1"/>
  <c r="T17" i="13"/>
  <c r="S17" i="13"/>
  <c r="O17" i="13"/>
  <c r="N17" i="13"/>
  <c r="K17" i="13"/>
  <c r="L17" i="13" s="1"/>
  <c r="T16" i="13"/>
  <c r="S16" i="13"/>
  <c r="O16" i="13"/>
  <c r="N16" i="13"/>
  <c r="K16" i="13"/>
  <c r="T15" i="13"/>
  <c r="S15" i="13"/>
  <c r="O15" i="13"/>
  <c r="N15" i="13"/>
  <c r="K15" i="13"/>
  <c r="L15" i="13" s="1"/>
  <c r="T14" i="13"/>
  <c r="S14" i="13"/>
  <c r="O14" i="13"/>
  <c r="N14" i="13"/>
  <c r="K14" i="13"/>
  <c r="L14" i="13" s="1"/>
  <c r="O13" i="13"/>
  <c r="N13" i="13"/>
  <c r="K13" i="13"/>
  <c r="T12" i="13"/>
  <c r="S12" i="13"/>
  <c r="O12" i="13"/>
  <c r="N12" i="13"/>
  <c r="K12" i="13"/>
  <c r="L12" i="13" s="1"/>
  <c r="T11" i="13"/>
  <c r="S11" i="13"/>
  <c r="O11" i="13"/>
  <c r="N11" i="13"/>
  <c r="K11" i="13"/>
  <c r="L11" i="13" s="1"/>
  <c r="T10" i="13"/>
  <c r="S10" i="13"/>
  <c r="O10" i="13"/>
  <c r="N10" i="13"/>
  <c r="K10" i="13"/>
  <c r="T9" i="13"/>
  <c r="S9" i="13"/>
  <c r="O9" i="13"/>
  <c r="N9" i="13"/>
  <c r="K9" i="13"/>
  <c r="L9" i="13" s="1"/>
  <c r="T8" i="13"/>
  <c r="S8" i="13"/>
  <c r="O8" i="13"/>
  <c r="N8" i="13"/>
  <c r="K8" i="13"/>
  <c r="L8" i="13" s="1"/>
  <c r="T7" i="13"/>
  <c r="S7" i="13"/>
  <c r="O7" i="13"/>
  <c r="N7" i="13"/>
  <c r="K7" i="13"/>
  <c r="L7" i="13" s="1"/>
  <c r="T6" i="13"/>
  <c r="S6" i="13"/>
  <c r="O6" i="13"/>
  <c r="N6" i="13"/>
  <c r="K6" i="13"/>
  <c r="L6" i="13" s="1"/>
  <c r="T5" i="13"/>
  <c r="S5" i="13"/>
  <c r="O5" i="13"/>
  <c r="N5" i="13"/>
  <c r="K5" i="13"/>
  <c r="L5" i="13" s="1"/>
  <c r="T4" i="13"/>
  <c r="S4" i="13"/>
  <c r="O4" i="13"/>
  <c r="N4" i="13"/>
  <c r="K4" i="13"/>
  <c r="L4" i="13" s="1"/>
  <c r="T3" i="13"/>
  <c r="S3" i="13"/>
  <c r="O3" i="13"/>
  <c r="N3" i="13"/>
  <c r="K3" i="13"/>
  <c r="L3" i="13" s="1"/>
  <c r="T2" i="13"/>
  <c r="S2" i="13"/>
  <c r="O2" i="13"/>
  <c r="N2" i="13"/>
  <c r="K2" i="13"/>
  <c r="L2" i="13" s="1"/>
  <c r="U30" i="13" l="1"/>
  <c r="U34" i="13"/>
  <c r="U38" i="13"/>
  <c r="U42" i="13"/>
  <c r="U46" i="13"/>
  <c r="U50" i="13"/>
  <c r="U52" i="13"/>
  <c r="U56" i="13"/>
  <c r="U60" i="13"/>
  <c r="U64" i="13"/>
  <c r="U68" i="13"/>
  <c r="U72" i="13"/>
  <c r="U74" i="13"/>
  <c r="P261" i="13"/>
  <c r="P148" i="13"/>
  <c r="U229" i="13"/>
  <c r="R265" i="13"/>
  <c r="U302" i="13"/>
  <c r="P102" i="13"/>
  <c r="U18" i="13"/>
  <c r="U32" i="13"/>
  <c r="U36" i="13"/>
  <c r="U40" i="13"/>
  <c r="U44" i="13"/>
  <c r="U84" i="13"/>
  <c r="U88" i="13"/>
  <c r="U92" i="13"/>
  <c r="U100" i="13"/>
  <c r="U108" i="13"/>
  <c r="U112" i="13"/>
  <c r="U115" i="13"/>
  <c r="U122" i="13"/>
  <c r="P228" i="13"/>
  <c r="P229" i="13"/>
  <c r="R229" i="13" s="1"/>
  <c r="P231" i="13"/>
  <c r="P236" i="13"/>
  <c r="P237" i="13"/>
  <c r="U17" i="13"/>
  <c r="U26" i="13"/>
  <c r="P81" i="13"/>
  <c r="U107" i="13"/>
  <c r="U147" i="13"/>
  <c r="P250" i="13"/>
  <c r="R250" i="13" s="1"/>
  <c r="P29" i="13"/>
  <c r="U47" i="13"/>
  <c r="P138" i="13"/>
  <c r="Q138" i="13" s="1"/>
  <c r="U145" i="13"/>
  <c r="U151" i="13"/>
  <c r="U240" i="13"/>
  <c r="P254" i="13"/>
  <c r="R284" i="13"/>
  <c r="R286" i="13"/>
  <c r="R292" i="13"/>
  <c r="U3" i="13"/>
  <c r="U7" i="13"/>
  <c r="U11" i="13"/>
  <c r="U16" i="13"/>
  <c r="U45" i="13"/>
  <c r="U48" i="13"/>
  <c r="U66" i="13"/>
  <c r="U70" i="13"/>
  <c r="P73" i="13"/>
  <c r="R73" i="13" s="1"/>
  <c r="U75" i="13"/>
  <c r="U82" i="13"/>
  <c r="U86" i="13"/>
  <c r="U90" i="13"/>
  <c r="U94" i="13"/>
  <c r="U106" i="13"/>
  <c r="U110" i="13"/>
  <c r="U117" i="13"/>
  <c r="U123" i="13"/>
  <c r="U127" i="13"/>
  <c r="U131" i="13"/>
  <c r="U150" i="13"/>
  <c r="U227" i="13"/>
  <c r="P232" i="13"/>
  <c r="R232" i="13" s="1"/>
  <c r="P238" i="13"/>
  <c r="P242" i="13"/>
  <c r="U254" i="13"/>
  <c r="P259" i="13"/>
  <c r="R273" i="13"/>
  <c r="U275" i="13"/>
  <c r="R275" i="13" s="1"/>
  <c r="U281" i="13"/>
  <c r="U10" i="13"/>
  <c r="U21" i="13"/>
  <c r="P27" i="13"/>
  <c r="R27" i="13" s="1"/>
  <c r="U28" i="13"/>
  <c r="U29" i="13"/>
  <c r="R29" i="13" s="1"/>
  <c r="P36" i="13"/>
  <c r="R36" i="13" s="1"/>
  <c r="P79" i="13"/>
  <c r="Q79" i="13" s="1"/>
  <c r="U80" i="13"/>
  <c r="P88" i="13"/>
  <c r="Q88" i="13" s="1"/>
  <c r="P110" i="13"/>
  <c r="R110" i="13" s="1"/>
  <c r="U111" i="13"/>
  <c r="P126" i="13"/>
  <c r="Q126" i="13" s="1"/>
  <c r="U134" i="13"/>
  <c r="U149" i="13"/>
  <c r="P227" i="13"/>
  <c r="R227" i="13" s="1"/>
  <c r="L229" i="13"/>
  <c r="U237" i="13"/>
  <c r="L251" i="13"/>
  <c r="R281" i="13"/>
  <c r="U283" i="13"/>
  <c r="P10" i="13"/>
  <c r="P56" i="13"/>
  <c r="P64" i="13"/>
  <c r="R64" i="13" s="1"/>
  <c r="P77" i="13"/>
  <c r="U129" i="13"/>
  <c r="U132" i="13"/>
  <c r="U139" i="13"/>
  <c r="U142" i="13"/>
  <c r="U146" i="13"/>
  <c r="U148" i="13"/>
  <c r="P230" i="13"/>
  <c r="P235" i="13"/>
  <c r="L237" i="13"/>
  <c r="P246" i="13"/>
  <c r="L247" i="13"/>
  <c r="P262" i="13"/>
  <c r="R270" i="13"/>
  <c r="R289" i="13"/>
  <c r="U291" i="13"/>
  <c r="R291" i="13" s="1"/>
  <c r="U12" i="13"/>
  <c r="U14" i="13"/>
  <c r="U20" i="13"/>
  <c r="U24" i="13"/>
  <c r="U31" i="13"/>
  <c r="P34" i="13"/>
  <c r="Q34" i="13" s="1"/>
  <c r="U35" i="13"/>
  <c r="P37" i="13"/>
  <c r="Q37" i="13" s="1"/>
  <c r="U54" i="13"/>
  <c r="R54" i="13" s="1"/>
  <c r="U58" i="13"/>
  <c r="U62" i="13"/>
  <c r="U76" i="13"/>
  <c r="U83" i="13"/>
  <c r="P86" i="13"/>
  <c r="R86" i="13" s="1"/>
  <c r="U87" i="13"/>
  <c r="P89" i="13"/>
  <c r="P94" i="13"/>
  <c r="U98" i="13"/>
  <c r="U102" i="13"/>
  <c r="R102" i="13" s="1"/>
  <c r="U116" i="13"/>
  <c r="U133" i="13"/>
  <c r="P139" i="13"/>
  <c r="U140" i="13"/>
  <c r="U143" i="13"/>
  <c r="P152" i="13"/>
  <c r="Q152" i="13" s="1"/>
  <c r="U246" i="13"/>
  <c r="U252" i="13"/>
  <c r="P255" i="13"/>
  <c r="P258" i="13"/>
  <c r="R258" i="13" s="1"/>
  <c r="U262" i="13"/>
  <c r="P263" i="13"/>
  <c r="U276" i="13"/>
  <c r="R276" i="13" s="1"/>
  <c r="U277" i="13"/>
  <c r="R277" i="13" s="1"/>
  <c r="U278" i="13"/>
  <c r="R278" i="13" s="1"/>
  <c r="U279" i="13"/>
  <c r="R279" i="13" s="1"/>
  <c r="U298" i="13"/>
  <c r="U2" i="13"/>
  <c r="P20" i="13"/>
  <c r="R20" i="13" s="1"/>
  <c r="L34" i="13"/>
  <c r="L36" i="13"/>
  <c r="P55" i="13"/>
  <c r="R55" i="13" s="1"/>
  <c r="P62" i="13"/>
  <c r="R62" i="13" s="1"/>
  <c r="L64" i="13"/>
  <c r="L94" i="13"/>
  <c r="L139" i="13"/>
  <c r="L231" i="13"/>
  <c r="P239" i="13"/>
  <c r="L239" i="13"/>
  <c r="P244" i="13"/>
  <c r="L244" i="13"/>
  <c r="L260" i="13"/>
  <c r="P260" i="13"/>
  <c r="R260" i="13" s="1"/>
  <c r="U328" i="13"/>
  <c r="R34" i="13"/>
  <c r="R56" i="13"/>
  <c r="P72" i="13"/>
  <c r="Q72" i="13" s="1"/>
  <c r="L72" i="13"/>
  <c r="L134" i="13"/>
  <c r="P134" i="13"/>
  <c r="Q134" i="13" s="1"/>
  <c r="P234" i="13"/>
  <c r="R234" i="13" s="1"/>
  <c r="L234" i="13"/>
  <c r="L241" i="13"/>
  <c r="P241" i="13"/>
  <c r="L248" i="13"/>
  <c r="P248" i="13"/>
  <c r="R248" i="13" s="1"/>
  <c r="U6" i="13"/>
  <c r="P16" i="13"/>
  <c r="P33" i="13"/>
  <c r="Q33" i="13" s="1"/>
  <c r="P42" i="13"/>
  <c r="R42" i="13" s="1"/>
  <c r="P44" i="13"/>
  <c r="Q44" i="13" s="1"/>
  <c r="P53" i="13"/>
  <c r="Q53" i="13" s="1"/>
  <c r="P70" i="13"/>
  <c r="R70" i="13" s="1"/>
  <c r="L70" i="13"/>
  <c r="P93" i="13"/>
  <c r="Q93" i="13" s="1"/>
  <c r="P100" i="13"/>
  <c r="P43" i="13"/>
  <c r="Q43" i="13" s="1"/>
  <c r="P61" i="13"/>
  <c r="L65" i="13"/>
  <c r="P65" i="13"/>
  <c r="R65" i="13" s="1"/>
  <c r="L86" i="13"/>
  <c r="P106" i="13"/>
  <c r="R106" i="13" s="1"/>
  <c r="L228" i="13"/>
  <c r="L256" i="13"/>
  <c r="P256" i="13"/>
  <c r="R256" i="13" s="1"/>
  <c r="P147" i="13"/>
  <c r="R147" i="13" s="1"/>
  <c r="L147" i="13"/>
  <c r="L233" i="13"/>
  <c r="P233" i="13"/>
  <c r="R233" i="13" s="1"/>
  <c r="L264" i="13"/>
  <c r="P264" i="13"/>
  <c r="R264" i="13" s="1"/>
  <c r="P23" i="13"/>
  <c r="Q23" i="13" s="1"/>
  <c r="P35" i="13"/>
  <c r="L54" i="13"/>
  <c r="L56" i="13"/>
  <c r="P63" i="13"/>
  <c r="Q63" i="13" s="1"/>
  <c r="L102" i="13"/>
  <c r="P145" i="13"/>
  <c r="R145" i="13" s="1"/>
  <c r="L145" i="13"/>
  <c r="P13" i="13"/>
  <c r="R13" i="13" s="1"/>
  <c r="L16" i="13"/>
  <c r="L20" i="13"/>
  <c r="P41" i="13"/>
  <c r="Q41" i="13" s="1"/>
  <c r="L42" i="13"/>
  <c r="L44" i="13"/>
  <c r="P50" i="13"/>
  <c r="Q50" i="13" s="1"/>
  <c r="L62" i="13"/>
  <c r="P85" i="13"/>
  <c r="Q85" i="13" s="1"/>
  <c r="P87" i="13"/>
  <c r="Q87" i="13" s="1"/>
  <c r="L88" i="13"/>
  <c r="P98" i="13"/>
  <c r="Q98" i="13" s="1"/>
  <c r="L100" i="13"/>
  <c r="L140" i="13"/>
  <c r="P140" i="13"/>
  <c r="Q140" i="13" s="1"/>
  <c r="U4" i="13"/>
  <c r="U5" i="13"/>
  <c r="U8" i="13"/>
  <c r="U9" i="13"/>
  <c r="P15" i="13"/>
  <c r="Q15" i="13" s="1"/>
  <c r="U15" i="13"/>
  <c r="P19" i="13"/>
  <c r="U19" i="13"/>
  <c r="P24" i="13"/>
  <c r="R24" i="13" s="1"/>
  <c r="P26" i="13"/>
  <c r="P28" i="13"/>
  <c r="U37" i="13"/>
  <c r="U39" i="13"/>
  <c r="U43" i="13"/>
  <c r="P45" i="13"/>
  <c r="P49" i="13"/>
  <c r="Q49" i="13" s="1"/>
  <c r="L50" i="13"/>
  <c r="P51" i="13"/>
  <c r="R51" i="13" s="1"/>
  <c r="U57" i="13"/>
  <c r="U59" i="13"/>
  <c r="P96" i="13"/>
  <c r="Q96" i="13" s="1"/>
  <c r="U96" i="13"/>
  <c r="L98" i="13"/>
  <c r="P104" i="13"/>
  <c r="Q104" i="13" s="1"/>
  <c r="U104" i="13"/>
  <c r="L106" i="13"/>
  <c r="U113" i="13"/>
  <c r="P118" i="13"/>
  <c r="R118" i="13" s="1"/>
  <c r="U119" i="13"/>
  <c r="U128" i="13"/>
  <c r="L236" i="13"/>
  <c r="U239" i="13"/>
  <c r="U244" i="13"/>
  <c r="L252" i="13"/>
  <c r="P252" i="13"/>
  <c r="R242" i="13"/>
  <c r="P245" i="13"/>
  <c r="P249" i="13"/>
  <c r="P253" i="13"/>
  <c r="P257" i="13"/>
  <c r="U63" i="13"/>
  <c r="P69" i="13"/>
  <c r="Q69" i="13" s="1"/>
  <c r="P71" i="13"/>
  <c r="R71" i="13" s="1"/>
  <c r="P78" i="13"/>
  <c r="R78" i="13" s="1"/>
  <c r="P80" i="13"/>
  <c r="Q80" i="13" s="1"/>
  <c r="U89" i="13"/>
  <c r="U91" i="13"/>
  <c r="U95" i="13"/>
  <c r="U97" i="13"/>
  <c r="U99" i="13"/>
  <c r="U101" i="13"/>
  <c r="U103" i="13"/>
  <c r="U105" i="13"/>
  <c r="U109" i="13"/>
  <c r="U120" i="13"/>
  <c r="U124" i="13"/>
  <c r="U138" i="13"/>
  <c r="R138" i="13" s="1"/>
  <c r="P144" i="13"/>
  <c r="Q144" i="13" s="1"/>
  <c r="P146" i="13"/>
  <c r="P153" i="13"/>
  <c r="U153" i="13"/>
  <c r="P154" i="13"/>
  <c r="Q154" i="13" s="1"/>
  <c r="U228" i="13"/>
  <c r="R228" i="13" s="1"/>
  <c r="U231" i="13"/>
  <c r="R231" i="13" s="1"/>
  <c r="U236" i="13"/>
  <c r="L242" i="13"/>
  <c r="U267" i="13"/>
  <c r="R267" i="13" s="1"/>
  <c r="R283" i="13"/>
  <c r="U230" i="13"/>
  <c r="R230" i="13" s="1"/>
  <c r="U235" i="13"/>
  <c r="R235" i="13" s="1"/>
  <c r="U238" i="13"/>
  <c r="U243" i="13"/>
  <c r="R269" i="13"/>
  <c r="U272" i="13"/>
  <c r="R272" i="13" s="1"/>
  <c r="U280" i="13"/>
  <c r="R280" i="13" s="1"/>
  <c r="R285" i="13"/>
  <c r="U288" i="13"/>
  <c r="R288" i="13" s="1"/>
  <c r="U295" i="13"/>
  <c r="U296" i="13"/>
  <c r="U303" i="13"/>
  <c r="U304" i="13"/>
  <c r="U327" i="13"/>
  <c r="U154" i="13"/>
  <c r="U245" i="13"/>
  <c r="U247" i="13"/>
  <c r="R247" i="13" s="1"/>
  <c r="U249" i="13"/>
  <c r="U251" i="13"/>
  <c r="R251" i="13" s="1"/>
  <c r="U253" i="13"/>
  <c r="U255" i="13"/>
  <c r="R255" i="13" s="1"/>
  <c r="U257" i="13"/>
  <c r="U259" i="13"/>
  <c r="U261" i="13"/>
  <c r="R261" i="13" s="1"/>
  <c r="U263" i="13"/>
  <c r="R271" i="13"/>
  <c r="U274" i="13"/>
  <c r="R274" i="13" s="1"/>
  <c r="U282" i="13"/>
  <c r="R282" i="13" s="1"/>
  <c r="R287" i="13"/>
  <c r="U290" i="13"/>
  <c r="R290" i="13" s="1"/>
  <c r="U326" i="13"/>
  <c r="Q19" i="13"/>
  <c r="Q71" i="13"/>
  <c r="Q61" i="13"/>
  <c r="R15" i="13"/>
  <c r="Q27" i="13"/>
  <c r="Q77" i="13"/>
  <c r="R79" i="13"/>
  <c r="Q35" i="13"/>
  <c r="Q55" i="13"/>
  <c r="P4" i="13"/>
  <c r="P8" i="13"/>
  <c r="R57" i="13"/>
  <c r="Q57" i="13"/>
  <c r="Q89" i="13"/>
  <c r="L150" i="13"/>
  <c r="P150" i="13"/>
  <c r="L10" i="13"/>
  <c r="L13" i="13"/>
  <c r="R100" i="13"/>
  <c r="Q100" i="13"/>
  <c r="R126" i="13"/>
  <c r="R134" i="13"/>
  <c r="L142" i="13"/>
  <c r="P142" i="13"/>
  <c r="Q148" i="13"/>
  <c r="R148" i="13"/>
  <c r="P6" i="13"/>
  <c r="Q28" i="13"/>
  <c r="Q64" i="13"/>
  <c r="R81" i="13"/>
  <c r="Q81" i="13"/>
  <c r="P17" i="13"/>
  <c r="P40" i="13"/>
  <c r="P68" i="13"/>
  <c r="P2" i="13"/>
  <c r="Q20" i="13"/>
  <c r="Q29" i="13"/>
  <c r="R37" i="13"/>
  <c r="Q45" i="13"/>
  <c r="Q56" i="13"/>
  <c r="P21" i="13"/>
  <c r="P25" i="13"/>
  <c r="Q54" i="13"/>
  <c r="P3" i="13"/>
  <c r="P5" i="13"/>
  <c r="P7" i="13"/>
  <c r="P9" i="13"/>
  <c r="P11" i="13"/>
  <c r="P14" i="13"/>
  <c r="P18" i="13"/>
  <c r="P22" i="13"/>
  <c r="R22" i="13" s="1"/>
  <c r="P32" i="13"/>
  <c r="P48" i="13"/>
  <c r="P52" i="13"/>
  <c r="P60" i="13"/>
  <c r="P76" i="13"/>
  <c r="P84" i="13"/>
  <c r="P92" i="13"/>
  <c r="Q102" i="13"/>
  <c r="P12" i="13"/>
  <c r="U25" i="13"/>
  <c r="P30" i="13"/>
  <c r="P31" i="13"/>
  <c r="U33" i="13"/>
  <c r="P38" i="13"/>
  <c r="P39" i="13"/>
  <c r="U41" i="13"/>
  <c r="P46" i="13"/>
  <c r="P47" i="13"/>
  <c r="U49" i="13"/>
  <c r="U53" i="13"/>
  <c r="P58" i="13"/>
  <c r="P59" i="13"/>
  <c r="U61" i="13"/>
  <c r="P66" i="13"/>
  <c r="P67" i="13"/>
  <c r="U69" i="13"/>
  <c r="P74" i="13"/>
  <c r="P75" i="13"/>
  <c r="U77" i="13"/>
  <c r="P82" i="13"/>
  <c r="P83" i="13"/>
  <c r="U85" i="13"/>
  <c r="P90" i="13"/>
  <c r="P91" i="13"/>
  <c r="U93" i="13"/>
  <c r="P114" i="13"/>
  <c r="P122" i="13"/>
  <c r="P130" i="13"/>
  <c r="Q139" i="13"/>
  <c r="Q146" i="13"/>
  <c r="P95" i="13"/>
  <c r="P97" i="13"/>
  <c r="P99" i="13"/>
  <c r="P101" i="13"/>
  <c r="P103" i="13"/>
  <c r="P105" i="13"/>
  <c r="P107" i="13"/>
  <c r="P111" i="13"/>
  <c r="P115" i="13"/>
  <c r="P119" i="13"/>
  <c r="P123" i="13"/>
  <c r="P127" i="13"/>
  <c r="P131" i="13"/>
  <c r="P135" i="13"/>
  <c r="L107" i="13"/>
  <c r="P108" i="13"/>
  <c r="P112" i="13"/>
  <c r="P116" i="13"/>
  <c r="P120" i="13"/>
  <c r="P124" i="13"/>
  <c r="P128" i="13"/>
  <c r="P132" i="13"/>
  <c r="P136" i="13"/>
  <c r="P143" i="13"/>
  <c r="P151" i="13"/>
  <c r="R237" i="13"/>
  <c r="P109" i="13"/>
  <c r="P113" i="13"/>
  <c r="P117" i="13"/>
  <c r="P121" i="13"/>
  <c r="P125" i="13"/>
  <c r="P129" i="13"/>
  <c r="P133" i="13"/>
  <c r="P137" i="13"/>
  <c r="R137" i="13" s="1"/>
  <c r="P141" i="13"/>
  <c r="U144" i="13"/>
  <c r="P149" i="13"/>
  <c r="U152" i="13"/>
  <c r="R241" i="13"/>
  <c r="U299" i="13"/>
  <c r="R236" i="13"/>
  <c r="R240" i="13"/>
  <c r="R268" i="13"/>
  <c r="L268" i="13"/>
  <c r="R239" i="13"/>
  <c r="R243" i="13"/>
  <c r="R254" i="13"/>
  <c r="R266" i="13"/>
  <c r="R246" i="13" l="1"/>
  <c r="R77" i="13"/>
  <c r="Q65" i="13"/>
  <c r="Q36" i="13"/>
  <c r="Q110" i="13"/>
  <c r="Q86" i="13"/>
  <c r="R94" i="13"/>
  <c r="R262" i="13"/>
  <c r="R139" i="13"/>
  <c r="R10" i="13"/>
  <c r="R45" i="13"/>
  <c r="R69" i="13"/>
  <c r="R144" i="13"/>
  <c r="R53" i="13"/>
  <c r="R263" i="13"/>
  <c r="R154" i="13"/>
  <c r="R238" i="13"/>
  <c r="R19" i="13"/>
  <c r="R88" i="13"/>
  <c r="R252" i="13"/>
  <c r="R87" i="13"/>
  <c r="R35" i="13"/>
  <c r="R146" i="13"/>
  <c r="Q10" i="13"/>
  <c r="Q73" i="13"/>
  <c r="R152" i="13"/>
  <c r="R41" i="13"/>
  <c r="Q147" i="13"/>
  <c r="R259" i="13"/>
  <c r="R89" i="13"/>
  <c r="R96" i="13"/>
  <c r="R26" i="13"/>
  <c r="R16" i="13"/>
  <c r="R33" i="13"/>
  <c r="Q118" i="13"/>
  <c r="R253" i="13"/>
  <c r="R28" i="13"/>
  <c r="R244" i="13"/>
  <c r="R140" i="13"/>
  <c r="Q70" i="13"/>
  <c r="R43" i="13"/>
  <c r="Q145" i="13"/>
  <c r="R50" i="13"/>
  <c r="R49" i="13"/>
  <c r="Q16" i="13"/>
  <c r="Q94" i="13"/>
  <c r="Q62" i="13"/>
  <c r="R63" i="13"/>
  <c r="R104" i="13"/>
  <c r="R98" i="13"/>
  <c r="R85" i="13"/>
  <c r="R72" i="13"/>
  <c r="Q42" i="13"/>
  <c r="R23" i="13"/>
  <c r="R257" i="13"/>
  <c r="R80" i="13"/>
  <c r="R153" i="13"/>
  <c r="R249" i="13"/>
  <c r="Q153" i="13"/>
  <c r="R93" i="13"/>
  <c r="R61" i="13"/>
  <c r="Q106" i="13"/>
  <c r="Q26" i="13"/>
  <c r="Q78" i="13"/>
  <c r="R44" i="13"/>
  <c r="Q24" i="13"/>
  <c r="R245" i="13"/>
  <c r="R132" i="13"/>
  <c r="Q132" i="13"/>
  <c r="R95" i="13"/>
  <c r="Q95" i="13"/>
  <c r="Q90" i="13"/>
  <c r="R90" i="13"/>
  <c r="Q46" i="13"/>
  <c r="R46" i="13"/>
  <c r="R32" i="13"/>
  <c r="Q32" i="13"/>
  <c r="R6" i="13"/>
  <c r="Q6" i="13"/>
  <c r="R8" i="13"/>
  <c r="Q8" i="13"/>
  <c r="Q121" i="13"/>
  <c r="R121" i="13"/>
  <c r="R151" i="13"/>
  <c r="Q151" i="13"/>
  <c r="R128" i="13"/>
  <c r="Q128" i="13"/>
  <c r="R112" i="13"/>
  <c r="Q112" i="13"/>
  <c r="R127" i="13"/>
  <c r="Q127" i="13"/>
  <c r="R111" i="13"/>
  <c r="Q111" i="13"/>
  <c r="R101" i="13"/>
  <c r="Q101" i="13"/>
  <c r="R114" i="13"/>
  <c r="Q114" i="13"/>
  <c r="R75" i="13"/>
  <c r="Q75" i="13"/>
  <c r="Q66" i="13"/>
  <c r="R66" i="13"/>
  <c r="R31" i="13"/>
  <c r="Q31" i="13"/>
  <c r="R60" i="13"/>
  <c r="Q60" i="13"/>
  <c r="Q9" i="13"/>
  <c r="R9" i="13"/>
  <c r="R4" i="13"/>
  <c r="Q4" i="13"/>
  <c r="Q125" i="13"/>
  <c r="R125" i="13"/>
  <c r="R115" i="13"/>
  <c r="Q115" i="13"/>
  <c r="R67" i="13"/>
  <c r="Q67" i="13"/>
  <c r="Q12" i="13"/>
  <c r="R12" i="13"/>
  <c r="R11" i="13"/>
  <c r="Q11" i="13"/>
  <c r="R17" i="13"/>
  <c r="Q17" i="13"/>
  <c r="Q149" i="13"/>
  <c r="R149" i="13"/>
  <c r="R143" i="13"/>
  <c r="Q143" i="13"/>
  <c r="R108" i="13"/>
  <c r="Q108" i="13"/>
  <c r="R123" i="13"/>
  <c r="Q123" i="13"/>
  <c r="R107" i="13"/>
  <c r="Q107" i="13"/>
  <c r="R83" i="13"/>
  <c r="Q83" i="13"/>
  <c r="Q74" i="13"/>
  <c r="R74" i="13"/>
  <c r="R39" i="13"/>
  <c r="Q39" i="13"/>
  <c r="Q30" i="13"/>
  <c r="R30" i="13"/>
  <c r="R92" i="13"/>
  <c r="Q92" i="13"/>
  <c r="R52" i="13"/>
  <c r="Q52" i="13"/>
  <c r="R18" i="13"/>
  <c r="Q18" i="13"/>
  <c r="Q7" i="13"/>
  <c r="R7" i="13"/>
  <c r="R25" i="13"/>
  <c r="Q25" i="13"/>
  <c r="Q2" i="13"/>
  <c r="R2" i="13"/>
  <c r="R40" i="13"/>
  <c r="Q40" i="13"/>
  <c r="Q141" i="13"/>
  <c r="R141" i="13"/>
  <c r="Q109" i="13"/>
  <c r="R109" i="13"/>
  <c r="R116" i="13"/>
  <c r="Q116" i="13"/>
  <c r="R131" i="13"/>
  <c r="Q131" i="13"/>
  <c r="R103" i="13"/>
  <c r="Q103" i="13"/>
  <c r="R122" i="13"/>
  <c r="Q122" i="13"/>
  <c r="Q58" i="13"/>
  <c r="R58" i="13"/>
  <c r="R76" i="13"/>
  <c r="Q76" i="13"/>
  <c r="Q3" i="13"/>
  <c r="R3" i="13"/>
  <c r="R68" i="13"/>
  <c r="Q68" i="13"/>
  <c r="Q150" i="13"/>
  <c r="R150" i="13"/>
  <c r="Q133" i="13"/>
  <c r="R133" i="13"/>
  <c r="Q117" i="13"/>
  <c r="R117" i="13"/>
  <c r="R124" i="13"/>
  <c r="Q124" i="13"/>
  <c r="R99" i="13"/>
  <c r="Q99" i="13"/>
  <c r="Q129" i="13"/>
  <c r="R129" i="13"/>
  <c r="Q113" i="13"/>
  <c r="R113" i="13"/>
  <c r="R136" i="13"/>
  <c r="Q136" i="13"/>
  <c r="R120" i="13"/>
  <c r="Q120" i="13"/>
  <c r="R135" i="13"/>
  <c r="Q135" i="13"/>
  <c r="R119" i="13"/>
  <c r="Q119" i="13"/>
  <c r="R105" i="13"/>
  <c r="Q105" i="13"/>
  <c r="R97" i="13"/>
  <c r="Q97" i="13"/>
  <c r="R130" i="13"/>
  <c r="Q130" i="13"/>
  <c r="R91" i="13"/>
  <c r="Q91" i="13"/>
  <c r="Q82" i="13"/>
  <c r="R82" i="13"/>
  <c r="R59" i="13"/>
  <c r="Q59" i="13"/>
  <c r="R47" i="13"/>
  <c r="Q47" i="13"/>
  <c r="Q38" i="13"/>
  <c r="R38" i="13"/>
  <c r="R84" i="13"/>
  <c r="Q84" i="13"/>
  <c r="R48" i="13"/>
  <c r="Q48" i="13"/>
  <c r="R14" i="13"/>
  <c r="Q14" i="13"/>
  <c r="Q5" i="13"/>
  <c r="R5" i="13"/>
  <c r="R21" i="13"/>
  <c r="Q21" i="13"/>
  <c r="Q142" i="13"/>
  <c r="R142" i="13"/>
  <c r="V333" i="15" l="1"/>
  <c r="U333" i="15"/>
  <c r="W333" i="15" s="1"/>
  <c r="V332" i="15"/>
  <c r="W332" i="15" s="1"/>
  <c r="U332" i="15"/>
  <c r="V331" i="15"/>
  <c r="U331" i="15"/>
  <c r="V330" i="15"/>
  <c r="U330" i="15"/>
  <c r="V329" i="15"/>
  <c r="U329" i="15"/>
  <c r="W329" i="15" s="1"/>
  <c r="W328" i="15"/>
  <c r="V328" i="15"/>
  <c r="U328" i="15"/>
  <c r="V327" i="15"/>
  <c r="U327" i="15"/>
  <c r="V326" i="15"/>
  <c r="U326" i="15"/>
  <c r="W326" i="15" s="1"/>
  <c r="V325" i="15"/>
  <c r="U325" i="15"/>
  <c r="W325" i="15" s="1"/>
  <c r="V324" i="15"/>
  <c r="U324" i="15"/>
  <c r="W324" i="15" s="1"/>
  <c r="V323" i="15"/>
  <c r="W323" i="15" s="1"/>
  <c r="U323" i="15"/>
  <c r="V322" i="15"/>
  <c r="U322" i="15"/>
  <c r="W322" i="15" s="1"/>
  <c r="V321" i="15"/>
  <c r="U321" i="15"/>
  <c r="V320" i="15"/>
  <c r="U320" i="15"/>
  <c r="W320" i="15" s="1"/>
  <c r="V319" i="15"/>
  <c r="U319" i="15"/>
  <c r="V318" i="15"/>
  <c r="U318" i="15"/>
  <c r="W318" i="15" s="1"/>
  <c r="V317" i="15"/>
  <c r="U317" i="15"/>
  <c r="W317" i="15" s="1"/>
  <c r="V316" i="15"/>
  <c r="W316" i="15" s="1"/>
  <c r="U316" i="15"/>
  <c r="V315" i="15"/>
  <c r="U315" i="15"/>
  <c r="V314" i="15"/>
  <c r="U314" i="15"/>
  <c r="V313" i="15"/>
  <c r="U313" i="15"/>
  <c r="W313" i="15" s="1"/>
  <c r="W312" i="15"/>
  <c r="V312" i="15"/>
  <c r="U312" i="15"/>
  <c r="V311" i="15"/>
  <c r="U311" i="15"/>
  <c r="V310" i="15"/>
  <c r="U310" i="15"/>
  <c r="W310" i="15" s="1"/>
  <c r="V309" i="15"/>
  <c r="U309" i="15"/>
  <c r="W309" i="15" s="1"/>
  <c r="V308" i="15"/>
  <c r="U308" i="15"/>
  <c r="W308" i="15" s="1"/>
  <c r="V307" i="15"/>
  <c r="W307" i="15" s="1"/>
  <c r="U307" i="15"/>
  <c r="V306" i="15"/>
  <c r="U306" i="15"/>
  <c r="W306" i="15" s="1"/>
  <c r="V305" i="15"/>
  <c r="U305" i="15"/>
  <c r="V304" i="15"/>
  <c r="U304" i="15"/>
  <c r="W304" i="15" s="1"/>
  <c r="V303" i="15"/>
  <c r="U303" i="15"/>
  <c r="V302" i="15"/>
  <c r="U302" i="15"/>
  <c r="W302" i="15" s="1"/>
  <c r="V301" i="15"/>
  <c r="U301" i="15"/>
  <c r="W301" i="15" s="1"/>
  <c r="V300" i="15"/>
  <c r="W300" i="15" s="1"/>
  <c r="U300" i="15"/>
  <c r="V299" i="15"/>
  <c r="U299" i="15"/>
  <c r="V298" i="15"/>
  <c r="U298" i="15"/>
  <c r="V297" i="15"/>
  <c r="U297" i="15"/>
  <c r="W297" i="15" s="1"/>
  <c r="W296" i="15"/>
  <c r="V296" i="15"/>
  <c r="U296" i="15"/>
  <c r="V295" i="15"/>
  <c r="U295" i="15"/>
  <c r="V294" i="15"/>
  <c r="U294" i="15"/>
  <c r="W294" i="15" s="1"/>
  <c r="V293" i="15"/>
  <c r="U293" i="15"/>
  <c r="W293" i="15" s="1"/>
  <c r="V292" i="15"/>
  <c r="U292" i="15"/>
  <c r="W292" i="15" s="1"/>
  <c r="V291" i="15"/>
  <c r="W291" i="15" s="1"/>
  <c r="U291" i="15"/>
  <c r="V290" i="15"/>
  <c r="U290" i="15"/>
  <c r="W290" i="15" s="1"/>
  <c r="V289" i="15"/>
  <c r="U289" i="15"/>
  <c r="V288" i="15"/>
  <c r="U288" i="15"/>
  <c r="W288" i="15" s="1"/>
  <c r="V287" i="15"/>
  <c r="U287" i="15"/>
  <c r="V286" i="15"/>
  <c r="U286" i="15"/>
  <c r="W286" i="15" s="1"/>
  <c r="V285" i="15"/>
  <c r="U285" i="15"/>
  <c r="W285" i="15" s="1"/>
  <c r="V284" i="15"/>
  <c r="W284" i="15" s="1"/>
  <c r="U284" i="15"/>
  <c r="V283" i="15"/>
  <c r="U283" i="15"/>
  <c r="V282" i="15"/>
  <c r="U282" i="15"/>
  <c r="V281" i="15"/>
  <c r="U281" i="15"/>
  <c r="W281" i="15" s="1"/>
  <c r="W280" i="15"/>
  <c r="V280" i="15"/>
  <c r="U280" i="15"/>
  <c r="V279" i="15"/>
  <c r="U279" i="15"/>
  <c r="V278" i="15"/>
  <c r="U278" i="15"/>
  <c r="W278" i="15" s="1"/>
  <c r="V277" i="15"/>
  <c r="U277" i="15"/>
  <c r="W277" i="15" s="1"/>
  <c r="V276" i="15"/>
  <c r="U276" i="15"/>
  <c r="W276" i="15" s="1"/>
  <c r="V275" i="15"/>
  <c r="W275" i="15" s="1"/>
  <c r="U275" i="15"/>
  <c r="V274" i="15"/>
  <c r="U274" i="15"/>
  <c r="W274" i="15" s="1"/>
  <c r="V273" i="15"/>
  <c r="U273" i="15"/>
  <c r="V272" i="15"/>
  <c r="U272" i="15"/>
  <c r="W272" i="15" s="1"/>
  <c r="V271" i="15"/>
  <c r="U271" i="15"/>
  <c r="V270" i="15"/>
  <c r="U270" i="15"/>
  <c r="W270" i="15" s="1"/>
  <c r="V269" i="15"/>
  <c r="U269" i="15"/>
  <c r="W269" i="15" s="1"/>
  <c r="V268" i="15"/>
  <c r="W268" i="15" s="1"/>
  <c r="U268" i="15"/>
  <c r="V267" i="15"/>
  <c r="U267" i="15"/>
  <c r="V266" i="15"/>
  <c r="U266" i="15"/>
  <c r="V265" i="15"/>
  <c r="U265" i="15"/>
  <c r="W265" i="15" s="1"/>
  <c r="W264" i="15"/>
  <c r="V264" i="15"/>
  <c r="U264" i="15"/>
  <c r="V263" i="15"/>
  <c r="U263" i="15"/>
  <c r="V262" i="15"/>
  <c r="U262" i="15"/>
  <c r="W262" i="15" s="1"/>
  <c r="V261" i="15"/>
  <c r="U261" i="15"/>
  <c r="W261" i="15" s="1"/>
  <c r="V260" i="15"/>
  <c r="U260" i="15"/>
  <c r="W260" i="15" s="1"/>
  <c r="V259" i="15"/>
  <c r="W259" i="15" s="1"/>
  <c r="U259" i="15"/>
  <c r="V258" i="15"/>
  <c r="U258" i="15"/>
  <c r="W258" i="15" s="1"/>
  <c r="V257" i="15"/>
  <c r="U257" i="15"/>
  <c r="V256" i="15"/>
  <c r="U256" i="15"/>
  <c r="W256" i="15" s="1"/>
  <c r="V255" i="15"/>
  <c r="U255" i="15"/>
  <c r="V254" i="15"/>
  <c r="U254" i="15"/>
  <c r="W254" i="15" s="1"/>
  <c r="V253" i="15"/>
  <c r="U253" i="15"/>
  <c r="W253" i="15" s="1"/>
  <c r="V252" i="15"/>
  <c r="W252" i="15" s="1"/>
  <c r="U252" i="15"/>
  <c r="V251" i="15"/>
  <c r="U251" i="15"/>
  <c r="V250" i="15"/>
  <c r="U250" i="15"/>
  <c r="V249" i="15"/>
  <c r="U249" i="15"/>
  <c r="W249" i="15" s="1"/>
  <c r="W248" i="15"/>
  <c r="V248" i="15"/>
  <c r="U248" i="15"/>
  <c r="V247" i="15"/>
  <c r="U247" i="15"/>
  <c r="V246" i="15"/>
  <c r="U246" i="15"/>
  <c r="W246" i="15" s="1"/>
  <c r="V245" i="15"/>
  <c r="U245" i="15"/>
  <c r="W245" i="15" s="1"/>
  <c r="V244" i="15"/>
  <c r="U244" i="15"/>
  <c r="W244" i="15" s="1"/>
  <c r="V243" i="15"/>
  <c r="W243" i="15" s="1"/>
  <c r="U243" i="15"/>
  <c r="V242" i="15"/>
  <c r="U242" i="15"/>
  <c r="W242" i="15" s="1"/>
  <c r="V241" i="15"/>
  <c r="U241" i="15"/>
  <c r="V240" i="15"/>
  <c r="U240" i="15"/>
  <c r="W240" i="15" s="1"/>
  <c r="V239" i="15"/>
  <c r="U239" i="15"/>
  <c r="V238" i="15"/>
  <c r="U238" i="15"/>
  <c r="W238" i="15" s="1"/>
  <c r="V237" i="15"/>
  <c r="U237" i="15"/>
  <c r="W237" i="15" s="1"/>
  <c r="V236" i="15"/>
  <c r="W236" i="15" s="1"/>
  <c r="U236" i="15"/>
  <c r="V235" i="15"/>
  <c r="U235" i="15"/>
  <c r="V234" i="15"/>
  <c r="U234" i="15"/>
  <c r="V233" i="15"/>
  <c r="U233" i="15"/>
  <c r="W233" i="15" s="1"/>
  <c r="W232" i="15"/>
  <c r="V232" i="15"/>
  <c r="U232" i="15"/>
  <c r="V231" i="15"/>
  <c r="U231" i="15"/>
  <c r="V230" i="15"/>
  <c r="U230" i="15"/>
  <c r="W230" i="15" s="1"/>
  <c r="V229" i="15"/>
  <c r="U229" i="15"/>
  <c r="W229" i="15" s="1"/>
  <c r="V228" i="15"/>
  <c r="U228" i="15"/>
  <c r="W228" i="15" s="1"/>
  <c r="V227" i="15"/>
  <c r="W227" i="15" s="1"/>
  <c r="U227" i="15"/>
  <c r="V226" i="15"/>
  <c r="U226" i="15"/>
  <c r="V225" i="15"/>
  <c r="U225" i="15"/>
  <c r="V224" i="15"/>
  <c r="U224" i="15"/>
  <c r="W224" i="15" s="1"/>
  <c r="V223" i="15"/>
  <c r="U223" i="15"/>
  <c r="V222" i="15"/>
  <c r="U222" i="15"/>
  <c r="W222" i="15" s="1"/>
  <c r="V221" i="15"/>
  <c r="U221" i="15"/>
  <c r="W221" i="15" s="1"/>
  <c r="V220" i="15"/>
  <c r="W220" i="15" s="1"/>
  <c r="U220" i="15"/>
  <c r="V219" i="15"/>
  <c r="W219" i="15" s="1"/>
  <c r="U219" i="15"/>
  <c r="V218" i="15"/>
  <c r="U218" i="15"/>
  <c r="V217" i="15"/>
  <c r="U217" i="15"/>
  <c r="W216" i="15"/>
  <c r="V216" i="15"/>
  <c r="U216" i="15"/>
  <c r="V215" i="15"/>
  <c r="U215" i="15"/>
  <c r="V214" i="15"/>
  <c r="U214" i="15"/>
  <c r="W214" i="15" s="1"/>
  <c r="V213" i="15"/>
  <c r="U213" i="15"/>
  <c r="W213" i="15" s="1"/>
  <c r="V212" i="15"/>
  <c r="U212" i="15"/>
  <c r="V211" i="15"/>
  <c r="W211" i="15" s="1"/>
  <c r="U211" i="15"/>
  <c r="V210" i="15"/>
  <c r="U210" i="15"/>
  <c r="V209" i="15"/>
  <c r="U209" i="15"/>
  <c r="W208" i="15"/>
  <c r="V208" i="15"/>
  <c r="U208" i="15"/>
  <c r="V207" i="15"/>
  <c r="U207" i="15"/>
  <c r="V206" i="15"/>
  <c r="U206" i="15"/>
  <c r="W206" i="15" s="1"/>
  <c r="V205" i="15"/>
  <c r="U205" i="15"/>
  <c r="W205" i="15" s="1"/>
  <c r="V204" i="15"/>
  <c r="W204" i="15" s="1"/>
  <c r="U204" i="15"/>
  <c r="V203" i="15"/>
  <c r="W203" i="15" s="1"/>
  <c r="U203" i="15"/>
  <c r="V202" i="15"/>
  <c r="U202" i="15"/>
  <c r="V201" i="15"/>
  <c r="U201" i="15"/>
  <c r="V200" i="15"/>
  <c r="U200" i="15"/>
  <c r="W200" i="15" s="1"/>
  <c r="V199" i="15"/>
  <c r="U199" i="15"/>
  <c r="V198" i="15"/>
  <c r="U198" i="15"/>
  <c r="W198" i="15" s="1"/>
  <c r="V197" i="15"/>
  <c r="U197" i="15"/>
  <c r="W197" i="15" s="1"/>
  <c r="V196" i="15"/>
  <c r="U196" i="15"/>
  <c r="W196" i="15" s="1"/>
  <c r="V195" i="15"/>
  <c r="W195" i="15" s="1"/>
  <c r="U195" i="15"/>
  <c r="V194" i="15"/>
  <c r="U194" i="15"/>
  <c r="V193" i="15"/>
  <c r="U193" i="15"/>
  <c r="V192" i="15"/>
  <c r="U192" i="15"/>
  <c r="W192" i="15" s="1"/>
  <c r="V191" i="15"/>
  <c r="U191" i="15"/>
  <c r="V190" i="15"/>
  <c r="U190" i="15"/>
  <c r="W190" i="15" s="1"/>
  <c r="V189" i="15"/>
  <c r="U189" i="15"/>
  <c r="W189" i="15" s="1"/>
  <c r="V188" i="15"/>
  <c r="W188" i="15" s="1"/>
  <c r="U188" i="15"/>
  <c r="V187" i="15"/>
  <c r="W187" i="15" s="1"/>
  <c r="U187" i="15"/>
  <c r="V186" i="15"/>
  <c r="U186" i="15"/>
  <c r="V185" i="15"/>
  <c r="U185" i="15"/>
  <c r="W184" i="15"/>
  <c r="V184" i="15"/>
  <c r="U184" i="15"/>
  <c r="V183" i="15"/>
  <c r="U183" i="15"/>
  <c r="V182" i="15"/>
  <c r="U182" i="15"/>
  <c r="W182" i="15" s="1"/>
  <c r="V181" i="15"/>
  <c r="U181" i="15"/>
  <c r="W181" i="15" s="1"/>
  <c r="V180" i="15"/>
  <c r="U180" i="15"/>
  <c r="V179" i="15"/>
  <c r="W179" i="15" s="1"/>
  <c r="U179" i="15"/>
  <c r="V178" i="15"/>
  <c r="U178" i="15"/>
  <c r="V177" i="15"/>
  <c r="U177" i="15"/>
  <c r="W176" i="15"/>
  <c r="V176" i="15"/>
  <c r="U176" i="15"/>
  <c r="V175" i="15"/>
  <c r="U175" i="15"/>
  <c r="V174" i="15"/>
  <c r="U174" i="15"/>
  <c r="W174" i="15" s="1"/>
  <c r="V173" i="15"/>
  <c r="U173" i="15"/>
  <c r="W173" i="15" s="1"/>
  <c r="V172" i="15"/>
  <c r="W172" i="15" s="1"/>
  <c r="U172" i="15"/>
  <c r="V171" i="15"/>
  <c r="W171" i="15" s="1"/>
  <c r="U171" i="15"/>
  <c r="V170" i="15"/>
  <c r="U170" i="15"/>
  <c r="V169" i="15"/>
  <c r="U169" i="15"/>
  <c r="V168" i="15"/>
  <c r="U168" i="15"/>
  <c r="W168" i="15" s="1"/>
  <c r="V167" i="15"/>
  <c r="U167" i="15"/>
  <c r="V166" i="15"/>
  <c r="U166" i="15"/>
  <c r="W166" i="15" s="1"/>
  <c r="V165" i="15"/>
  <c r="U165" i="15"/>
  <c r="W165" i="15" s="1"/>
  <c r="V164" i="15"/>
  <c r="U164" i="15"/>
  <c r="W164" i="15" s="1"/>
  <c r="V163" i="15"/>
  <c r="W163" i="15" s="1"/>
  <c r="U163" i="15"/>
  <c r="V162" i="15"/>
  <c r="U162" i="15"/>
  <c r="V161" i="15"/>
  <c r="U161" i="15"/>
  <c r="V160" i="15"/>
  <c r="U160" i="15"/>
  <c r="W160" i="15" s="1"/>
  <c r="V159" i="15"/>
  <c r="U159" i="15"/>
  <c r="V158" i="15"/>
  <c r="U158" i="15"/>
  <c r="W158" i="15" s="1"/>
  <c r="V157" i="15"/>
  <c r="U157" i="15"/>
  <c r="W157" i="15" s="1"/>
  <c r="V156" i="15"/>
  <c r="W156" i="15" s="1"/>
  <c r="U156" i="15"/>
  <c r="V155" i="15"/>
  <c r="W155" i="15" s="1"/>
  <c r="U155" i="15"/>
  <c r="Q155" i="15"/>
  <c r="P155" i="15"/>
  <c r="O155" i="15"/>
  <c r="L155" i="15"/>
  <c r="K155" i="15"/>
  <c r="V154" i="15"/>
  <c r="W154" i="15" s="1"/>
  <c r="U154" i="15"/>
  <c r="Q154" i="15"/>
  <c r="P154" i="15"/>
  <c r="O154" i="15"/>
  <c r="L154" i="15"/>
  <c r="K154" i="15"/>
  <c r="V153" i="15"/>
  <c r="U153" i="15"/>
  <c r="W153" i="15" s="1"/>
  <c r="Q153" i="15"/>
  <c r="P153" i="15"/>
  <c r="O153" i="15"/>
  <c r="L153" i="15"/>
  <c r="M153" i="15" s="1"/>
  <c r="K153" i="15"/>
  <c r="V152" i="15"/>
  <c r="U152" i="15"/>
  <c r="Q152" i="15"/>
  <c r="P152" i="15"/>
  <c r="O152" i="15"/>
  <c r="L152" i="15"/>
  <c r="M152" i="15" s="1"/>
  <c r="K152" i="15"/>
  <c r="V151" i="15"/>
  <c r="W151" i="15" s="1"/>
  <c r="U151" i="15"/>
  <c r="Q151" i="15"/>
  <c r="P151" i="15"/>
  <c r="O151" i="15"/>
  <c r="L151" i="15"/>
  <c r="K151" i="15"/>
  <c r="M151" i="15" s="1"/>
  <c r="V150" i="15"/>
  <c r="U150" i="15"/>
  <c r="W150" i="15" s="1"/>
  <c r="Q150" i="15"/>
  <c r="P150" i="15"/>
  <c r="O150" i="15"/>
  <c r="L150" i="15"/>
  <c r="K150" i="15"/>
  <c r="V149" i="15"/>
  <c r="U149" i="15"/>
  <c r="W149" i="15" s="1"/>
  <c r="Q149" i="15"/>
  <c r="P149" i="15"/>
  <c r="O149" i="15"/>
  <c r="L149" i="15"/>
  <c r="M149" i="15" s="1"/>
  <c r="K149" i="15"/>
  <c r="V148" i="15"/>
  <c r="U148" i="15"/>
  <c r="Q148" i="15"/>
  <c r="P148" i="15"/>
  <c r="O148" i="15"/>
  <c r="L148" i="15"/>
  <c r="M148" i="15" s="1"/>
  <c r="K148" i="15"/>
  <c r="V147" i="15"/>
  <c r="W147" i="15" s="1"/>
  <c r="U147" i="15"/>
  <c r="Q147" i="15"/>
  <c r="P147" i="15"/>
  <c r="O147" i="15"/>
  <c r="L147" i="15"/>
  <c r="K147" i="15"/>
  <c r="M147" i="15" s="1"/>
  <c r="R147" i="15" s="1"/>
  <c r="V146" i="15"/>
  <c r="U146" i="15"/>
  <c r="Q146" i="15"/>
  <c r="P146" i="15"/>
  <c r="O146" i="15"/>
  <c r="L146" i="15"/>
  <c r="K146" i="15"/>
  <c r="V145" i="15"/>
  <c r="U145" i="15"/>
  <c r="W145" i="15" s="1"/>
  <c r="Q145" i="15"/>
  <c r="P145" i="15"/>
  <c r="O145" i="15"/>
  <c r="L145" i="15"/>
  <c r="M145" i="15" s="1"/>
  <c r="K145" i="15"/>
  <c r="V144" i="15"/>
  <c r="U144" i="15"/>
  <c r="Q144" i="15"/>
  <c r="P144" i="15"/>
  <c r="O144" i="15"/>
  <c r="L144" i="15"/>
  <c r="M144" i="15" s="1"/>
  <c r="K144" i="15"/>
  <c r="V143" i="15"/>
  <c r="W143" i="15" s="1"/>
  <c r="U143" i="15"/>
  <c r="Q143" i="15"/>
  <c r="P143" i="15"/>
  <c r="O143" i="15"/>
  <c r="L143" i="15"/>
  <c r="K143" i="15"/>
  <c r="V142" i="15"/>
  <c r="U142" i="15"/>
  <c r="W142" i="15" s="1"/>
  <c r="Q142" i="15"/>
  <c r="P142" i="15"/>
  <c r="O142" i="15"/>
  <c r="L142" i="15"/>
  <c r="K142" i="15"/>
  <c r="V141" i="15"/>
  <c r="U141" i="15"/>
  <c r="W141" i="15" s="1"/>
  <c r="Q141" i="15"/>
  <c r="P141" i="15"/>
  <c r="O141" i="15"/>
  <c r="L141" i="15"/>
  <c r="M141" i="15" s="1"/>
  <c r="K141" i="15"/>
  <c r="V140" i="15"/>
  <c r="U140" i="15"/>
  <c r="Q140" i="15"/>
  <c r="P140" i="15"/>
  <c r="O140" i="15"/>
  <c r="L140" i="15"/>
  <c r="M140" i="15" s="1"/>
  <c r="R140" i="15" s="1"/>
  <c r="K140" i="15"/>
  <c r="V139" i="15"/>
  <c r="U139" i="15"/>
  <c r="W139" i="15" s="1"/>
  <c r="Q139" i="15"/>
  <c r="P139" i="15"/>
  <c r="O139" i="15"/>
  <c r="L139" i="15"/>
  <c r="M139" i="15" s="1"/>
  <c r="K139" i="15"/>
  <c r="V138" i="15"/>
  <c r="U138" i="15"/>
  <c r="W138" i="15" s="1"/>
  <c r="Q138" i="15"/>
  <c r="P138" i="15"/>
  <c r="O138" i="15"/>
  <c r="L138" i="15"/>
  <c r="K138" i="15"/>
  <c r="V137" i="15"/>
  <c r="U137" i="15"/>
  <c r="Q137" i="15"/>
  <c r="P137" i="15"/>
  <c r="O137" i="15"/>
  <c r="L137" i="15"/>
  <c r="K137" i="15"/>
  <c r="V136" i="15"/>
  <c r="U136" i="15"/>
  <c r="W136" i="15" s="1"/>
  <c r="Q136" i="15"/>
  <c r="P136" i="15"/>
  <c r="O136" i="15"/>
  <c r="L136" i="15"/>
  <c r="K136" i="15"/>
  <c r="M136" i="15" s="1"/>
  <c r="V135" i="15"/>
  <c r="U135" i="15"/>
  <c r="Q135" i="15"/>
  <c r="P135" i="15"/>
  <c r="O135" i="15"/>
  <c r="L135" i="15"/>
  <c r="K135" i="15"/>
  <c r="W134" i="15"/>
  <c r="V134" i="15"/>
  <c r="U134" i="15"/>
  <c r="Q134" i="15"/>
  <c r="P134" i="15"/>
  <c r="O134" i="15"/>
  <c r="L134" i="15"/>
  <c r="K134" i="15"/>
  <c r="V133" i="15"/>
  <c r="U133" i="15"/>
  <c r="Q133" i="15"/>
  <c r="P133" i="15"/>
  <c r="O133" i="15"/>
  <c r="L133" i="15"/>
  <c r="K133" i="15"/>
  <c r="V132" i="15"/>
  <c r="U132" i="15"/>
  <c r="W132" i="15" s="1"/>
  <c r="Q132" i="15"/>
  <c r="P132" i="15"/>
  <c r="O132" i="15"/>
  <c r="M132" i="15"/>
  <c r="R132" i="15" s="1"/>
  <c r="L132" i="15"/>
  <c r="K132" i="15"/>
  <c r="V131" i="15"/>
  <c r="U131" i="15"/>
  <c r="Q131" i="15"/>
  <c r="P131" i="15"/>
  <c r="O131" i="15"/>
  <c r="L131" i="15"/>
  <c r="K131" i="15"/>
  <c r="V130" i="15"/>
  <c r="U130" i="15"/>
  <c r="W130" i="15" s="1"/>
  <c r="Q130" i="15"/>
  <c r="P130" i="15"/>
  <c r="O130" i="15"/>
  <c r="L130" i="15"/>
  <c r="K130" i="15"/>
  <c r="V129" i="15"/>
  <c r="U129" i="15"/>
  <c r="Q129" i="15"/>
  <c r="P129" i="15"/>
  <c r="O129" i="15"/>
  <c r="L129" i="15"/>
  <c r="K129" i="15"/>
  <c r="V128" i="15"/>
  <c r="U128" i="15"/>
  <c r="W128" i="15" s="1"/>
  <c r="Q128" i="15"/>
  <c r="P128" i="15"/>
  <c r="O128" i="15"/>
  <c r="L128" i="15"/>
  <c r="M128" i="15" s="1"/>
  <c r="K128" i="15"/>
  <c r="V127" i="15"/>
  <c r="U127" i="15"/>
  <c r="Q127" i="15"/>
  <c r="P127" i="15"/>
  <c r="O127" i="15"/>
  <c r="L127" i="15"/>
  <c r="M127" i="15" s="1"/>
  <c r="R127" i="15" s="1"/>
  <c r="K127" i="15"/>
  <c r="W126" i="15"/>
  <c r="V126" i="15"/>
  <c r="U126" i="15"/>
  <c r="Q126" i="15"/>
  <c r="P126" i="15"/>
  <c r="O126" i="15"/>
  <c r="L126" i="15"/>
  <c r="K126" i="15"/>
  <c r="W125" i="15"/>
  <c r="V125" i="15"/>
  <c r="U125" i="15"/>
  <c r="Q125" i="15"/>
  <c r="P125" i="15"/>
  <c r="O125" i="15"/>
  <c r="L125" i="15"/>
  <c r="K125" i="15"/>
  <c r="V124" i="15"/>
  <c r="U124" i="15"/>
  <c r="Q124" i="15"/>
  <c r="P124" i="15"/>
  <c r="O124" i="15"/>
  <c r="L124" i="15"/>
  <c r="K124" i="15"/>
  <c r="V123" i="15"/>
  <c r="U123" i="15"/>
  <c r="W123" i="15" s="1"/>
  <c r="Q123" i="15"/>
  <c r="P123" i="15"/>
  <c r="O123" i="15"/>
  <c r="M123" i="15"/>
  <c r="L123" i="15"/>
  <c r="K123" i="15"/>
  <c r="V122" i="15"/>
  <c r="W122" i="15" s="1"/>
  <c r="U122" i="15"/>
  <c r="Q122" i="15"/>
  <c r="P122" i="15"/>
  <c r="O122" i="15"/>
  <c r="L122" i="15"/>
  <c r="K122" i="15"/>
  <c r="V121" i="15"/>
  <c r="W121" i="15" s="1"/>
  <c r="U121" i="15"/>
  <c r="Q121" i="15"/>
  <c r="P121" i="15"/>
  <c r="O121" i="15"/>
  <c r="L121" i="15"/>
  <c r="K121" i="15"/>
  <c r="V120" i="15"/>
  <c r="U120" i="15"/>
  <c r="W120" i="15" s="1"/>
  <c r="Q120" i="15"/>
  <c r="P120" i="15"/>
  <c r="O120" i="15"/>
  <c r="L120" i="15"/>
  <c r="M120" i="15" s="1"/>
  <c r="K120" i="15"/>
  <c r="V119" i="15"/>
  <c r="U119" i="15"/>
  <c r="Q119" i="15"/>
  <c r="P119" i="15"/>
  <c r="O119" i="15"/>
  <c r="L119" i="15"/>
  <c r="M119" i="15" s="1"/>
  <c r="R119" i="15" s="1"/>
  <c r="K119" i="15"/>
  <c r="V118" i="15"/>
  <c r="U118" i="15"/>
  <c r="W118" i="15" s="1"/>
  <c r="Q118" i="15"/>
  <c r="P118" i="15"/>
  <c r="O118" i="15"/>
  <c r="L118" i="15"/>
  <c r="K118" i="15"/>
  <c r="V117" i="15"/>
  <c r="U117" i="15"/>
  <c r="W117" i="15" s="1"/>
  <c r="Q117" i="15"/>
  <c r="P117" i="15"/>
  <c r="O117" i="15"/>
  <c r="L117" i="15"/>
  <c r="K117" i="15"/>
  <c r="V116" i="15"/>
  <c r="U116" i="15"/>
  <c r="Q116" i="15"/>
  <c r="P116" i="15"/>
  <c r="O116" i="15"/>
  <c r="L116" i="15"/>
  <c r="K116" i="15"/>
  <c r="V115" i="15"/>
  <c r="U115" i="15"/>
  <c r="W115" i="15" s="1"/>
  <c r="Q115" i="15"/>
  <c r="P115" i="15"/>
  <c r="O115" i="15"/>
  <c r="L115" i="15"/>
  <c r="K115" i="15"/>
  <c r="M115" i="15" s="1"/>
  <c r="V114" i="15"/>
  <c r="U114" i="15"/>
  <c r="Q114" i="15"/>
  <c r="P114" i="15"/>
  <c r="O114" i="15"/>
  <c r="L114" i="15"/>
  <c r="K114" i="15"/>
  <c r="V113" i="15"/>
  <c r="U113" i="15"/>
  <c r="W113" i="15" s="1"/>
  <c r="Q113" i="15"/>
  <c r="P113" i="15"/>
  <c r="O113" i="15"/>
  <c r="L113" i="15"/>
  <c r="K113" i="15"/>
  <c r="V112" i="15"/>
  <c r="U112" i="15"/>
  <c r="W112" i="15" s="1"/>
  <c r="Q112" i="15"/>
  <c r="P112" i="15"/>
  <c r="O112" i="15"/>
  <c r="L112" i="15"/>
  <c r="M112" i="15" s="1"/>
  <c r="K112" i="15"/>
  <c r="V111" i="15"/>
  <c r="U111" i="15"/>
  <c r="Q111" i="15"/>
  <c r="P111" i="15"/>
  <c r="O111" i="15"/>
  <c r="L111" i="15"/>
  <c r="M111" i="15" s="1"/>
  <c r="R111" i="15" s="1"/>
  <c r="K111" i="15"/>
  <c r="V110" i="15"/>
  <c r="U110" i="15"/>
  <c r="W110" i="15" s="1"/>
  <c r="Q110" i="15"/>
  <c r="P110" i="15"/>
  <c r="O110" i="15"/>
  <c r="L110" i="15"/>
  <c r="K110" i="15"/>
  <c r="V109" i="15"/>
  <c r="U109" i="15"/>
  <c r="W109" i="15" s="1"/>
  <c r="Q109" i="15"/>
  <c r="P109" i="15"/>
  <c r="O109" i="15"/>
  <c r="L109" i="15"/>
  <c r="K109" i="15"/>
  <c r="V108" i="15"/>
  <c r="U108" i="15"/>
  <c r="Q108" i="15"/>
  <c r="P108" i="15"/>
  <c r="O108" i="15"/>
  <c r="L108" i="15"/>
  <c r="K108" i="15"/>
  <c r="V107" i="15"/>
  <c r="U107" i="15"/>
  <c r="W107" i="15" s="1"/>
  <c r="Q107" i="15"/>
  <c r="P107" i="15"/>
  <c r="O107" i="15"/>
  <c r="L107" i="15"/>
  <c r="K107" i="15"/>
  <c r="M107" i="15" s="1"/>
  <c r="V106" i="15"/>
  <c r="U106" i="15"/>
  <c r="W106" i="15" s="1"/>
  <c r="Q106" i="15"/>
  <c r="P106" i="15"/>
  <c r="O106" i="15"/>
  <c r="L106" i="15"/>
  <c r="K106" i="15"/>
  <c r="V105" i="15"/>
  <c r="U105" i="15"/>
  <c r="Q105" i="15"/>
  <c r="P105" i="15"/>
  <c r="O105" i="15"/>
  <c r="L105" i="15"/>
  <c r="K105" i="15"/>
  <c r="V104" i="15"/>
  <c r="U104" i="15"/>
  <c r="W104" i="15" s="1"/>
  <c r="Q104" i="15"/>
  <c r="P104" i="15"/>
  <c r="O104" i="15"/>
  <c r="L104" i="15"/>
  <c r="M104" i="15" s="1"/>
  <c r="K104" i="15"/>
  <c r="V103" i="15"/>
  <c r="U103" i="15"/>
  <c r="R103" i="15"/>
  <c r="Q103" i="15"/>
  <c r="P103" i="15"/>
  <c r="O103" i="15"/>
  <c r="N103" i="15"/>
  <c r="L103" i="15"/>
  <c r="M103" i="15" s="1"/>
  <c r="K103" i="15"/>
  <c r="W102" i="15"/>
  <c r="V102" i="15"/>
  <c r="U102" i="15"/>
  <c r="Q102" i="15"/>
  <c r="P102" i="15"/>
  <c r="O102" i="15"/>
  <c r="L102" i="15"/>
  <c r="K102" i="15"/>
  <c r="W101" i="15"/>
  <c r="V101" i="15"/>
  <c r="U101" i="15"/>
  <c r="Q101" i="15"/>
  <c r="P101" i="15"/>
  <c r="O101" i="15"/>
  <c r="L101" i="15"/>
  <c r="K101" i="15"/>
  <c r="V100" i="15"/>
  <c r="U100" i="15"/>
  <c r="Q100" i="15"/>
  <c r="P100" i="15"/>
  <c r="O100" i="15"/>
  <c r="L100" i="15"/>
  <c r="K100" i="15"/>
  <c r="V99" i="15"/>
  <c r="U99" i="15"/>
  <c r="W99" i="15" s="1"/>
  <c r="Q99" i="15"/>
  <c r="P99" i="15"/>
  <c r="O99" i="15"/>
  <c r="M99" i="15"/>
  <c r="L99" i="15"/>
  <c r="K99" i="15"/>
  <c r="V98" i="15"/>
  <c r="W98" i="15" s="1"/>
  <c r="U98" i="15"/>
  <c r="Q98" i="15"/>
  <c r="P98" i="15"/>
  <c r="O98" i="15"/>
  <c r="L98" i="15"/>
  <c r="K98" i="15"/>
  <c r="V97" i="15"/>
  <c r="W97" i="15" s="1"/>
  <c r="U97" i="15"/>
  <c r="Q97" i="15"/>
  <c r="P97" i="15"/>
  <c r="O97" i="15"/>
  <c r="L97" i="15"/>
  <c r="K97" i="15"/>
  <c r="V96" i="15"/>
  <c r="U96" i="15"/>
  <c r="W96" i="15" s="1"/>
  <c r="Q96" i="15"/>
  <c r="P96" i="15"/>
  <c r="O96" i="15"/>
  <c r="L96" i="15"/>
  <c r="M96" i="15" s="1"/>
  <c r="K96" i="15"/>
  <c r="V95" i="15"/>
  <c r="U95" i="15"/>
  <c r="Q95" i="15"/>
  <c r="P95" i="15"/>
  <c r="O95" i="15"/>
  <c r="L95" i="15"/>
  <c r="M95" i="15" s="1"/>
  <c r="R95" i="15" s="1"/>
  <c r="K95" i="15"/>
  <c r="W94" i="15"/>
  <c r="V94" i="15"/>
  <c r="U94" i="15"/>
  <c r="Q94" i="15"/>
  <c r="P94" i="15"/>
  <c r="O94" i="15"/>
  <c r="L94" i="15"/>
  <c r="K94" i="15"/>
  <c r="W93" i="15"/>
  <c r="V93" i="15"/>
  <c r="U93" i="15"/>
  <c r="Q93" i="15"/>
  <c r="P93" i="15"/>
  <c r="O93" i="15"/>
  <c r="L93" i="15"/>
  <c r="M93" i="15" s="1"/>
  <c r="K93" i="15"/>
  <c r="V92" i="15"/>
  <c r="U92" i="15"/>
  <c r="Q92" i="15"/>
  <c r="P92" i="15"/>
  <c r="O92" i="15"/>
  <c r="L92" i="15"/>
  <c r="K92" i="15"/>
  <c r="V91" i="15"/>
  <c r="U91" i="15"/>
  <c r="W91" i="15" s="1"/>
  <c r="Q91" i="15"/>
  <c r="P91" i="15"/>
  <c r="O91" i="15"/>
  <c r="L91" i="15"/>
  <c r="K91" i="15"/>
  <c r="V90" i="15"/>
  <c r="W90" i="15" s="1"/>
  <c r="U90" i="15"/>
  <c r="Q90" i="15"/>
  <c r="P90" i="15"/>
  <c r="O90" i="15"/>
  <c r="L90" i="15"/>
  <c r="K90" i="15"/>
  <c r="V89" i="15"/>
  <c r="U89" i="15"/>
  <c r="W89" i="15" s="1"/>
  <c r="Q89" i="15"/>
  <c r="P89" i="15"/>
  <c r="O89" i="15"/>
  <c r="L89" i="15"/>
  <c r="M89" i="15" s="1"/>
  <c r="K89" i="15"/>
  <c r="V88" i="15"/>
  <c r="U88" i="15"/>
  <c r="Q88" i="15"/>
  <c r="P88" i="15"/>
  <c r="O88" i="15"/>
  <c r="L88" i="15"/>
  <c r="M88" i="15" s="1"/>
  <c r="K88" i="15"/>
  <c r="V87" i="15"/>
  <c r="W87" i="15" s="1"/>
  <c r="U87" i="15"/>
  <c r="Q87" i="15"/>
  <c r="P87" i="15"/>
  <c r="O87" i="15"/>
  <c r="L87" i="15"/>
  <c r="M87" i="15" s="1"/>
  <c r="K87" i="15"/>
  <c r="V86" i="15"/>
  <c r="W86" i="15" s="1"/>
  <c r="U86" i="15"/>
  <c r="Q86" i="15"/>
  <c r="P86" i="15"/>
  <c r="O86" i="15"/>
  <c r="L86" i="15"/>
  <c r="K86" i="15"/>
  <c r="V85" i="15"/>
  <c r="W85" i="15" s="1"/>
  <c r="U85" i="15"/>
  <c r="Q85" i="15"/>
  <c r="P85" i="15"/>
  <c r="O85" i="15"/>
  <c r="L85" i="15"/>
  <c r="K85" i="15"/>
  <c r="V84" i="15"/>
  <c r="U84" i="15"/>
  <c r="Q84" i="15"/>
  <c r="P84" i="15"/>
  <c r="O84" i="15"/>
  <c r="L84" i="15"/>
  <c r="M84" i="15" s="1"/>
  <c r="K84" i="15"/>
  <c r="V83" i="15"/>
  <c r="U83" i="15"/>
  <c r="W83" i="15" s="1"/>
  <c r="Q83" i="15"/>
  <c r="P83" i="15"/>
  <c r="O83" i="15"/>
  <c r="L83" i="15"/>
  <c r="K83" i="15"/>
  <c r="V82" i="15"/>
  <c r="U82" i="15"/>
  <c r="Q82" i="15"/>
  <c r="P82" i="15"/>
  <c r="O82" i="15"/>
  <c r="L82" i="15"/>
  <c r="K82" i="15"/>
  <c r="V81" i="15"/>
  <c r="U81" i="15"/>
  <c r="Q81" i="15"/>
  <c r="P81" i="15"/>
  <c r="O81" i="15"/>
  <c r="L81" i="15"/>
  <c r="K81" i="15"/>
  <c r="V80" i="15"/>
  <c r="U80" i="15"/>
  <c r="Q80" i="15"/>
  <c r="P80" i="15"/>
  <c r="O80" i="15"/>
  <c r="L80" i="15"/>
  <c r="K80" i="15"/>
  <c r="M80" i="15" s="1"/>
  <c r="V79" i="15"/>
  <c r="W79" i="15" s="1"/>
  <c r="U79" i="15"/>
  <c r="Q79" i="15"/>
  <c r="P79" i="15"/>
  <c r="O79" i="15"/>
  <c r="L79" i="15"/>
  <c r="K79" i="15"/>
  <c r="M79" i="15" s="1"/>
  <c r="V78" i="15"/>
  <c r="W78" i="15" s="1"/>
  <c r="U78" i="15"/>
  <c r="Q78" i="15"/>
  <c r="P78" i="15"/>
  <c r="O78" i="15"/>
  <c r="L78" i="15"/>
  <c r="K78" i="15"/>
  <c r="V77" i="15"/>
  <c r="W77" i="15" s="1"/>
  <c r="U77" i="15"/>
  <c r="Q77" i="15"/>
  <c r="P77" i="15"/>
  <c r="O77" i="15"/>
  <c r="L77" i="15"/>
  <c r="M77" i="15" s="1"/>
  <c r="K77" i="15"/>
  <c r="V76" i="15"/>
  <c r="U76" i="15"/>
  <c r="W76" i="15" s="1"/>
  <c r="Q76" i="15"/>
  <c r="P76" i="15"/>
  <c r="O76" i="15"/>
  <c r="L76" i="15"/>
  <c r="M76" i="15" s="1"/>
  <c r="K76" i="15"/>
  <c r="V75" i="15"/>
  <c r="U75" i="15"/>
  <c r="W75" i="15" s="1"/>
  <c r="Q75" i="15"/>
  <c r="P75" i="15"/>
  <c r="O75" i="15"/>
  <c r="L75" i="15"/>
  <c r="K75" i="15"/>
  <c r="V74" i="15"/>
  <c r="U74" i="15"/>
  <c r="Q74" i="15"/>
  <c r="P74" i="15"/>
  <c r="O74" i="15"/>
  <c r="L74" i="15"/>
  <c r="K74" i="15"/>
  <c r="V73" i="15"/>
  <c r="U73" i="15"/>
  <c r="Q73" i="15"/>
  <c r="P73" i="15"/>
  <c r="O73" i="15"/>
  <c r="L73" i="15"/>
  <c r="K73" i="15"/>
  <c r="M73" i="15" s="1"/>
  <c r="V72" i="15"/>
  <c r="W72" i="15" s="1"/>
  <c r="U72" i="15"/>
  <c r="Q72" i="15"/>
  <c r="P72" i="15"/>
  <c r="O72" i="15"/>
  <c r="L72" i="15"/>
  <c r="M72" i="15" s="1"/>
  <c r="K72" i="15"/>
  <c r="V71" i="15"/>
  <c r="W71" i="15" s="1"/>
  <c r="U71" i="15"/>
  <c r="Q71" i="15"/>
  <c r="P71" i="15"/>
  <c r="O71" i="15"/>
  <c r="L71" i="15"/>
  <c r="M71" i="15" s="1"/>
  <c r="K71" i="15"/>
  <c r="V70" i="15"/>
  <c r="U70" i="15"/>
  <c r="W70" i="15" s="1"/>
  <c r="Q70" i="15"/>
  <c r="P70" i="15"/>
  <c r="O70" i="15"/>
  <c r="L70" i="15"/>
  <c r="M70" i="15" s="1"/>
  <c r="K70" i="15"/>
  <c r="V69" i="15"/>
  <c r="U69" i="15"/>
  <c r="W69" i="15" s="1"/>
  <c r="Q69" i="15"/>
  <c r="P69" i="15"/>
  <c r="O69" i="15"/>
  <c r="L69" i="15"/>
  <c r="M69" i="15" s="1"/>
  <c r="K69" i="15"/>
  <c r="V68" i="15"/>
  <c r="U68" i="15"/>
  <c r="R68" i="15"/>
  <c r="Q68" i="15"/>
  <c r="P68" i="15"/>
  <c r="O68" i="15"/>
  <c r="N68" i="15"/>
  <c r="L68" i="15"/>
  <c r="M68" i="15" s="1"/>
  <c r="K68" i="15"/>
  <c r="V67" i="15"/>
  <c r="W67" i="15" s="1"/>
  <c r="U67" i="15"/>
  <c r="Q67" i="15"/>
  <c r="P67" i="15"/>
  <c r="O67" i="15"/>
  <c r="L67" i="15"/>
  <c r="K67" i="15"/>
  <c r="V66" i="15"/>
  <c r="U66" i="15"/>
  <c r="W66" i="15" s="1"/>
  <c r="Q66" i="15"/>
  <c r="P66" i="15"/>
  <c r="O66" i="15"/>
  <c r="L66" i="15"/>
  <c r="M66" i="15" s="1"/>
  <c r="K66" i="15"/>
  <c r="V65" i="15"/>
  <c r="U65" i="15"/>
  <c r="W65" i="15" s="1"/>
  <c r="Q65" i="15"/>
  <c r="P65" i="15"/>
  <c r="O65" i="15"/>
  <c r="L65" i="15"/>
  <c r="M65" i="15" s="1"/>
  <c r="R65" i="15" s="1"/>
  <c r="K65" i="15"/>
  <c r="V64" i="15"/>
  <c r="U64" i="15"/>
  <c r="Q64" i="15"/>
  <c r="P64" i="15"/>
  <c r="O64" i="15"/>
  <c r="L64" i="15"/>
  <c r="K64" i="15"/>
  <c r="V63" i="15"/>
  <c r="U63" i="15"/>
  <c r="W63" i="15" s="1"/>
  <c r="Q63" i="15"/>
  <c r="P63" i="15"/>
  <c r="O63" i="15"/>
  <c r="L63" i="15"/>
  <c r="K63" i="15"/>
  <c r="V62" i="15"/>
  <c r="U62" i="15"/>
  <c r="Q62" i="15"/>
  <c r="P62" i="15"/>
  <c r="O62" i="15"/>
  <c r="L62" i="15"/>
  <c r="K62" i="15"/>
  <c r="V61" i="15"/>
  <c r="U61" i="15"/>
  <c r="Q61" i="15"/>
  <c r="P61" i="15"/>
  <c r="O61" i="15"/>
  <c r="L61" i="15"/>
  <c r="K61" i="15"/>
  <c r="V60" i="15"/>
  <c r="W60" i="15" s="1"/>
  <c r="U60" i="15"/>
  <c r="Q60" i="15"/>
  <c r="P60" i="15"/>
  <c r="O60" i="15"/>
  <c r="L60" i="15"/>
  <c r="K60" i="15"/>
  <c r="V59" i="15"/>
  <c r="W59" i="15" s="1"/>
  <c r="U59" i="15"/>
  <c r="Q59" i="15"/>
  <c r="P59" i="15"/>
  <c r="O59" i="15"/>
  <c r="L59" i="15"/>
  <c r="K59" i="15"/>
  <c r="V58" i="15"/>
  <c r="U58" i="15"/>
  <c r="W58" i="15" s="1"/>
  <c r="Q58" i="15"/>
  <c r="P58" i="15"/>
  <c r="O58" i="15"/>
  <c r="M58" i="15"/>
  <c r="L58" i="15"/>
  <c r="K58" i="15"/>
  <c r="V57" i="15"/>
  <c r="U57" i="15"/>
  <c r="W57" i="15" s="1"/>
  <c r="Q57" i="15"/>
  <c r="P57" i="15"/>
  <c r="O57" i="15"/>
  <c r="M57" i="15"/>
  <c r="R57" i="15" s="1"/>
  <c r="L57" i="15"/>
  <c r="K57" i="15"/>
  <c r="V56" i="15"/>
  <c r="U56" i="15"/>
  <c r="Q56" i="15"/>
  <c r="P56" i="15"/>
  <c r="O56" i="15"/>
  <c r="L56" i="15"/>
  <c r="K56" i="15"/>
  <c r="V55" i="15"/>
  <c r="U55" i="15"/>
  <c r="W55" i="15" s="1"/>
  <c r="Q55" i="15"/>
  <c r="P55" i="15"/>
  <c r="O55" i="15"/>
  <c r="L55" i="15"/>
  <c r="M55" i="15" s="1"/>
  <c r="K55" i="15"/>
  <c r="V54" i="15"/>
  <c r="U54" i="15"/>
  <c r="W54" i="15" s="1"/>
  <c r="Q54" i="15"/>
  <c r="P54" i="15"/>
  <c r="O54" i="15"/>
  <c r="L54" i="15"/>
  <c r="M54" i="15" s="1"/>
  <c r="K54" i="15"/>
  <c r="V53" i="15"/>
  <c r="U53" i="15"/>
  <c r="W53" i="15" s="1"/>
  <c r="Q53" i="15"/>
  <c r="P53" i="15"/>
  <c r="O53" i="15"/>
  <c r="L53" i="15"/>
  <c r="M53" i="15" s="1"/>
  <c r="R53" i="15" s="1"/>
  <c r="K53" i="15"/>
  <c r="V52" i="15"/>
  <c r="U52" i="15"/>
  <c r="Q52" i="15"/>
  <c r="P52" i="15"/>
  <c r="O52" i="15"/>
  <c r="L52" i="15"/>
  <c r="K52" i="15"/>
  <c r="V51" i="15"/>
  <c r="U51" i="15"/>
  <c r="Q51" i="15"/>
  <c r="P51" i="15"/>
  <c r="O51" i="15"/>
  <c r="L51" i="15"/>
  <c r="K51" i="15"/>
  <c r="V50" i="15"/>
  <c r="U50" i="15"/>
  <c r="W50" i="15" s="1"/>
  <c r="Q50" i="15"/>
  <c r="P50" i="15"/>
  <c r="O50" i="15"/>
  <c r="M50" i="15"/>
  <c r="L50" i="15"/>
  <c r="K50" i="15"/>
  <c r="V49" i="15"/>
  <c r="U49" i="15"/>
  <c r="W49" i="15" s="1"/>
  <c r="Q49" i="15"/>
  <c r="P49" i="15"/>
  <c r="O49" i="15"/>
  <c r="M49" i="15"/>
  <c r="R49" i="15" s="1"/>
  <c r="L49" i="15"/>
  <c r="K49" i="15"/>
  <c r="V48" i="15"/>
  <c r="U48" i="15"/>
  <c r="Q48" i="15"/>
  <c r="P48" i="15"/>
  <c r="O48" i="15"/>
  <c r="L48" i="15"/>
  <c r="K48" i="15"/>
  <c r="V47" i="15"/>
  <c r="U47" i="15"/>
  <c r="W47" i="15" s="1"/>
  <c r="Q47" i="15"/>
  <c r="P47" i="15"/>
  <c r="O47" i="15"/>
  <c r="L47" i="15"/>
  <c r="M47" i="15" s="1"/>
  <c r="K47" i="15"/>
  <c r="V46" i="15"/>
  <c r="U46" i="15"/>
  <c r="W46" i="15" s="1"/>
  <c r="Q46" i="15"/>
  <c r="P46" i="15"/>
  <c r="O46" i="15"/>
  <c r="L46" i="15"/>
  <c r="M46" i="15" s="1"/>
  <c r="K46" i="15"/>
  <c r="V45" i="15"/>
  <c r="U45" i="15"/>
  <c r="W45" i="15" s="1"/>
  <c r="Q45" i="15"/>
  <c r="P45" i="15"/>
  <c r="O45" i="15"/>
  <c r="L45" i="15"/>
  <c r="M45" i="15" s="1"/>
  <c r="R45" i="15" s="1"/>
  <c r="K45" i="15"/>
  <c r="V44" i="15"/>
  <c r="U44" i="15"/>
  <c r="Q44" i="15"/>
  <c r="P44" i="15"/>
  <c r="O44" i="15"/>
  <c r="L44" i="15"/>
  <c r="K44" i="15"/>
  <c r="V43" i="15"/>
  <c r="U43" i="15"/>
  <c r="W43" i="15" s="1"/>
  <c r="Q43" i="15"/>
  <c r="P43" i="15"/>
  <c r="O43" i="15"/>
  <c r="L43" i="15"/>
  <c r="K43" i="15"/>
  <c r="V42" i="15"/>
  <c r="U42" i="15"/>
  <c r="W42" i="15" s="1"/>
  <c r="Q42" i="15"/>
  <c r="P42" i="15"/>
  <c r="O42" i="15"/>
  <c r="L42" i="15"/>
  <c r="M42" i="15" s="1"/>
  <c r="K42" i="15"/>
  <c r="V41" i="15"/>
  <c r="U41" i="15"/>
  <c r="W41" i="15" s="1"/>
  <c r="Q41" i="15"/>
  <c r="P41" i="15"/>
  <c r="O41" i="15"/>
  <c r="L41" i="15"/>
  <c r="M41" i="15" s="1"/>
  <c r="R41" i="15" s="1"/>
  <c r="K41" i="15"/>
  <c r="V40" i="15"/>
  <c r="U40" i="15"/>
  <c r="Q40" i="15"/>
  <c r="P40" i="15"/>
  <c r="O40" i="15"/>
  <c r="L40" i="15"/>
  <c r="K40" i="15"/>
  <c r="W39" i="15"/>
  <c r="V39" i="15"/>
  <c r="U39" i="15"/>
  <c r="Q39" i="15"/>
  <c r="P39" i="15"/>
  <c r="O39" i="15"/>
  <c r="L39" i="15"/>
  <c r="K39" i="15"/>
  <c r="V38" i="15"/>
  <c r="U38" i="15"/>
  <c r="Q38" i="15"/>
  <c r="P38" i="15"/>
  <c r="O38" i="15"/>
  <c r="L38" i="15"/>
  <c r="M38" i="15" s="1"/>
  <c r="K38" i="15"/>
  <c r="V37" i="15"/>
  <c r="U37" i="15"/>
  <c r="Q37" i="15"/>
  <c r="P37" i="15"/>
  <c r="O37" i="15"/>
  <c r="L37" i="15"/>
  <c r="M37" i="15" s="1"/>
  <c r="R37" i="15" s="1"/>
  <c r="K37" i="15"/>
  <c r="V36" i="15"/>
  <c r="W36" i="15" s="1"/>
  <c r="U36" i="15"/>
  <c r="Q36" i="15"/>
  <c r="P36" i="15"/>
  <c r="O36" i="15"/>
  <c r="L36" i="15"/>
  <c r="K36" i="15"/>
  <c r="V35" i="15"/>
  <c r="W35" i="15" s="1"/>
  <c r="U35" i="15"/>
  <c r="Q35" i="15"/>
  <c r="P35" i="15"/>
  <c r="O35" i="15"/>
  <c r="L35" i="15"/>
  <c r="K35" i="15"/>
  <c r="V34" i="15"/>
  <c r="U34" i="15"/>
  <c r="W34" i="15" s="1"/>
  <c r="Q34" i="15"/>
  <c r="P34" i="15"/>
  <c r="O34" i="15"/>
  <c r="M34" i="15"/>
  <c r="L34" i="15"/>
  <c r="K34" i="15"/>
  <c r="V33" i="15"/>
  <c r="U33" i="15"/>
  <c r="W33" i="15" s="1"/>
  <c r="Q33" i="15"/>
  <c r="P33" i="15"/>
  <c r="O33" i="15"/>
  <c r="M33" i="15"/>
  <c r="R33" i="15" s="1"/>
  <c r="L33" i="15"/>
  <c r="K33" i="15"/>
  <c r="V32" i="15"/>
  <c r="U32" i="15"/>
  <c r="Q32" i="15"/>
  <c r="P32" i="15"/>
  <c r="O32" i="15"/>
  <c r="L32" i="15"/>
  <c r="K32" i="15"/>
  <c r="V31" i="15"/>
  <c r="U31" i="15"/>
  <c r="W31" i="15" s="1"/>
  <c r="Q31" i="15"/>
  <c r="P31" i="15"/>
  <c r="O31" i="15"/>
  <c r="L31" i="15"/>
  <c r="M31" i="15" s="1"/>
  <c r="K31" i="15"/>
  <c r="V30" i="15"/>
  <c r="U30" i="15"/>
  <c r="W30" i="15" s="1"/>
  <c r="Q30" i="15"/>
  <c r="P30" i="15"/>
  <c r="O30" i="15"/>
  <c r="L30" i="15"/>
  <c r="M30" i="15" s="1"/>
  <c r="K30" i="15"/>
  <c r="V29" i="15"/>
  <c r="U29" i="15"/>
  <c r="W29" i="15" s="1"/>
  <c r="Q29" i="15"/>
  <c r="P29" i="15"/>
  <c r="O29" i="15"/>
  <c r="L29" i="15"/>
  <c r="M29" i="15" s="1"/>
  <c r="R29" i="15" s="1"/>
  <c r="K29" i="15"/>
  <c r="V28" i="15"/>
  <c r="U28" i="15"/>
  <c r="Q28" i="15"/>
  <c r="P28" i="15"/>
  <c r="O28" i="15"/>
  <c r="L28" i="15"/>
  <c r="K28" i="15"/>
  <c r="V27" i="15"/>
  <c r="U27" i="15"/>
  <c r="W27" i="15" s="1"/>
  <c r="Q27" i="15"/>
  <c r="P27" i="15"/>
  <c r="O27" i="15"/>
  <c r="L27" i="15"/>
  <c r="K27" i="15"/>
  <c r="V26" i="15"/>
  <c r="U26" i="15"/>
  <c r="W26" i="15" s="1"/>
  <c r="Q26" i="15"/>
  <c r="P26" i="15"/>
  <c r="O26" i="15"/>
  <c r="L26" i="15"/>
  <c r="M26" i="15" s="1"/>
  <c r="K26" i="15"/>
  <c r="V25" i="15"/>
  <c r="U25" i="15"/>
  <c r="W25" i="15" s="1"/>
  <c r="Q25" i="15"/>
  <c r="P25" i="15"/>
  <c r="O25" i="15"/>
  <c r="L25" i="15"/>
  <c r="M25" i="15" s="1"/>
  <c r="R25" i="15" s="1"/>
  <c r="K25" i="15"/>
  <c r="V24" i="15"/>
  <c r="U24" i="15"/>
  <c r="Q24" i="15"/>
  <c r="P24" i="15"/>
  <c r="O24" i="15"/>
  <c r="L24" i="15"/>
  <c r="K24" i="15"/>
  <c r="W23" i="15"/>
  <c r="V23" i="15"/>
  <c r="U23" i="15"/>
  <c r="Q23" i="15"/>
  <c r="P23" i="15"/>
  <c r="O23" i="15"/>
  <c r="L23" i="15"/>
  <c r="K23" i="15"/>
  <c r="V22" i="15"/>
  <c r="U22" i="15"/>
  <c r="Q22" i="15"/>
  <c r="P22" i="15"/>
  <c r="O22" i="15"/>
  <c r="L22" i="15"/>
  <c r="M22" i="15" s="1"/>
  <c r="K22" i="15"/>
  <c r="V21" i="15"/>
  <c r="U21" i="15"/>
  <c r="Q21" i="15"/>
  <c r="P21" i="15"/>
  <c r="O21" i="15"/>
  <c r="L21" i="15"/>
  <c r="M21" i="15" s="1"/>
  <c r="R21" i="15" s="1"/>
  <c r="K21" i="15"/>
  <c r="V20" i="15"/>
  <c r="W20" i="15" s="1"/>
  <c r="U20" i="15"/>
  <c r="Q20" i="15"/>
  <c r="P20" i="15"/>
  <c r="O20" i="15"/>
  <c r="L20" i="15"/>
  <c r="K20" i="15"/>
  <c r="V19" i="15"/>
  <c r="W19" i="15" s="1"/>
  <c r="U19" i="15"/>
  <c r="Q19" i="15"/>
  <c r="P19" i="15"/>
  <c r="O19" i="15"/>
  <c r="L19" i="15"/>
  <c r="K19" i="15"/>
  <c r="V18" i="15"/>
  <c r="U18" i="15"/>
  <c r="W18" i="15" s="1"/>
  <c r="Q18" i="15"/>
  <c r="P18" i="15"/>
  <c r="O18" i="15"/>
  <c r="M18" i="15"/>
  <c r="L18" i="15"/>
  <c r="K18" i="15"/>
  <c r="V17" i="15"/>
  <c r="U17" i="15"/>
  <c r="W17" i="15" s="1"/>
  <c r="Q17" i="15"/>
  <c r="P17" i="15"/>
  <c r="O17" i="15"/>
  <c r="M17" i="15"/>
  <c r="R17" i="15" s="1"/>
  <c r="L17" i="15"/>
  <c r="K17" i="15"/>
  <c r="V16" i="15"/>
  <c r="U16" i="15"/>
  <c r="Q16" i="15"/>
  <c r="P16" i="15"/>
  <c r="O16" i="15"/>
  <c r="L16" i="15"/>
  <c r="K16" i="15"/>
  <c r="V15" i="15"/>
  <c r="U15" i="15"/>
  <c r="W15" i="15" s="1"/>
  <c r="Q15" i="15"/>
  <c r="P15" i="15"/>
  <c r="O15" i="15"/>
  <c r="L15" i="15"/>
  <c r="M15" i="15" s="1"/>
  <c r="K15" i="15"/>
  <c r="V14" i="15"/>
  <c r="U14" i="15"/>
  <c r="W14" i="15" s="1"/>
  <c r="Q14" i="15"/>
  <c r="P14" i="15"/>
  <c r="O14" i="15"/>
  <c r="L14" i="15"/>
  <c r="M14" i="15" s="1"/>
  <c r="K14" i="15"/>
  <c r="V13" i="15"/>
  <c r="U13" i="15"/>
  <c r="W13" i="15" s="1"/>
  <c r="Q13" i="15"/>
  <c r="P13" i="15"/>
  <c r="O13" i="15"/>
  <c r="L13" i="15"/>
  <c r="M13" i="15" s="1"/>
  <c r="R13" i="15" s="1"/>
  <c r="K13" i="15"/>
  <c r="V12" i="15"/>
  <c r="U12" i="15"/>
  <c r="Q12" i="15"/>
  <c r="P12" i="15"/>
  <c r="O12" i="15"/>
  <c r="L12" i="15"/>
  <c r="K12" i="15"/>
  <c r="V11" i="15"/>
  <c r="U11" i="15"/>
  <c r="W11" i="15" s="1"/>
  <c r="Q11" i="15"/>
  <c r="P11" i="15"/>
  <c r="O11" i="15"/>
  <c r="L11" i="15"/>
  <c r="K11" i="15"/>
  <c r="V10" i="15"/>
  <c r="U10" i="15"/>
  <c r="W10" i="15" s="1"/>
  <c r="Q10" i="15"/>
  <c r="P10" i="15"/>
  <c r="O10" i="15"/>
  <c r="L10" i="15"/>
  <c r="M10" i="15" s="1"/>
  <c r="K10" i="15"/>
  <c r="V9" i="15"/>
  <c r="U9" i="15"/>
  <c r="W9" i="15" s="1"/>
  <c r="Q9" i="15"/>
  <c r="P9" i="15"/>
  <c r="O9" i="15"/>
  <c r="L9" i="15"/>
  <c r="M9" i="15" s="1"/>
  <c r="R9" i="15" s="1"/>
  <c r="K9" i="15"/>
  <c r="V8" i="15"/>
  <c r="U8" i="15"/>
  <c r="Q8" i="15"/>
  <c r="P8" i="15"/>
  <c r="O8" i="15"/>
  <c r="L8" i="15"/>
  <c r="K8" i="15"/>
  <c r="W7" i="15"/>
  <c r="V7" i="15"/>
  <c r="U7" i="15"/>
  <c r="Q7" i="15"/>
  <c r="P7" i="15"/>
  <c r="O7" i="15"/>
  <c r="L7" i="15"/>
  <c r="K7" i="15"/>
  <c r="V6" i="15"/>
  <c r="U6" i="15"/>
  <c r="Q6" i="15"/>
  <c r="P6" i="15"/>
  <c r="O6" i="15"/>
  <c r="L6" i="15"/>
  <c r="M6" i="15" s="1"/>
  <c r="K6" i="15"/>
  <c r="V5" i="15"/>
  <c r="U5" i="15"/>
  <c r="Q5" i="15"/>
  <c r="P5" i="15"/>
  <c r="O5" i="15"/>
  <c r="L5" i="15"/>
  <c r="K5" i="15"/>
  <c r="V4" i="15"/>
  <c r="U4" i="15"/>
  <c r="W4" i="15" s="1"/>
  <c r="Q4" i="15"/>
  <c r="P4" i="15"/>
  <c r="O4" i="15"/>
  <c r="M4" i="15"/>
  <c r="R4" i="15" s="1"/>
  <c r="L4" i="15"/>
  <c r="K4" i="15"/>
  <c r="V3" i="15"/>
  <c r="U3" i="15"/>
  <c r="Q3" i="15"/>
  <c r="P3" i="15"/>
  <c r="O3" i="15"/>
  <c r="L3" i="15"/>
  <c r="M3" i="15" s="1"/>
  <c r="R3" i="15" s="1"/>
  <c r="K3" i="15"/>
  <c r="R107" i="15" l="1"/>
  <c r="N107" i="15"/>
  <c r="R115" i="15"/>
  <c r="N115" i="15"/>
  <c r="R99" i="15"/>
  <c r="N99" i="15"/>
  <c r="N111" i="15"/>
  <c r="W16" i="15"/>
  <c r="W32" i="15"/>
  <c r="M43" i="15"/>
  <c r="W12" i="15"/>
  <c r="M23" i="15"/>
  <c r="R23" i="15" s="1"/>
  <c r="W28" i="15"/>
  <c r="M39" i="15"/>
  <c r="W44" i="15"/>
  <c r="W56" i="15"/>
  <c r="M62" i="15"/>
  <c r="N119" i="15"/>
  <c r="N140" i="15"/>
  <c r="R123" i="15"/>
  <c r="T123" i="15" s="1"/>
  <c r="N123" i="15"/>
  <c r="W3" i="15"/>
  <c r="M11" i="15"/>
  <c r="M27" i="15"/>
  <c r="N27" i="15" s="1"/>
  <c r="M63" i="15"/>
  <c r="M7" i="15"/>
  <c r="M5" i="15"/>
  <c r="W5" i="15"/>
  <c r="W6" i="15"/>
  <c r="W8" i="15"/>
  <c r="M19" i="15"/>
  <c r="W21" i="15"/>
  <c r="T21" i="15" s="1"/>
  <c r="W22" i="15"/>
  <c r="W24" i="15"/>
  <c r="M35" i="15"/>
  <c r="W37" i="15"/>
  <c r="W38" i="15"/>
  <c r="W40" i="15"/>
  <c r="M51" i="15"/>
  <c r="W51" i="15"/>
  <c r="W52" i="15"/>
  <c r="M61" i="15"/>
  <c r="R61" i="15" s="1"/>
  <c r="R72" i="15"/>
  <c r="W73" i="15"/>
  <c r="M83" i="15"/>
  <c r="W84" i="15"/>
  <c r="N95" i="15"/>
  <c r="W105" i="15"/>
  <c r="W114" i="15"/>
  <c r="N127" i="15"/>
  <c r="W146" i="15"/>
  <c r="N147" i="15"/>
  <c r="W180" i="15"/>
  <c r="W212" i="15"/>
  <c r="W48" i="15"/>
  <c r="M59" i="15"/>
  <c r="N59" i="15" s="1"/>
  <c r="W61" i="15"/>
  <c r="W62" i="15"/>
  <c r="W64" i="15"/>
  <c r="W68" i="15"/>
  <c r="M74" i="15"/>
  <c r="W74" i="15"/>
  <c r="M81" i="15"/>
  <c r="W81" i="15"/>
  <c r="W82" i="15"/>
  <c r="M85" i="15"/>
  <c r="M91" i="15"/>
  <c r="M92" i="15"/>
  <c r="N92" i="15" s="1"/>
  <c r="W92" i="15"/>
  <c r="W103" i="15"/>
  <c r="M108" i="15"/>
  <c r="W108" i="15"/>
  <c r="W119" i="15"/>
  <c r="M124" i="15"/>
  <c r="W124" i="15"/>
  <c r="M129" i="15"/>
  <c r="R129" i="15" s="1"/>
  <c r="W129" i="15"/>
  <c r="M133" i="15"/>
  <c r="W133" i="15"/>
  <c r="M137" i="15"/>
  <c r="R137" i="15" s="1"/>
  <c r="W137" i="15"/>
  <c r="M143" i="15"/>
  <c r="M150" i="15"/>
  <c r="W152" i="15"/>
  <c r="W162" i="15"/>
  <c r="W167" i="15"/>
  <c r="W169" i="15"/>
  <c r="W178" i="15"/>
  <c r="W183" i="15"/>
  <c r="W185" i="15"/>
  <c r="W194" i="15"/>
  <c r="W199" i="15"/>
  <c r="W201" i="15"/>
  <c r="W210" i="15"/>
  <c r="W215" i="15"/>
  <c r="W217" i="15"/>
  <c r="W226" i="15"/>
  <c r="W231" i="15"/>
  <c r="W247" i="15"/>
  <c r="W263" i="15"/>
  <c r="W279" i="15"/>
  <c r="W295" i="15"/>
  <c r="W311" i="15"/>
  <c r="W327" i="15"/>
  <c r="W235" i="15"/>
  <c r="W251" i="15"/>
  <c r="W267" i="15"/>
  <c r="W283" i="15"/>
  <c r="W299" i="15"/>
  <c r="W315" i="15"/>
  <c r="W331" i="15"/>
  <c r="W95" i="15"/>
  <c r="M100" i="15"/>
  <c r="W100" i="15"/>
  <c r="W111" i="15"/>
  <c r="M116" i="15"/>
  <c r="R116" i="15" s="1"/>
  <c r="W116" i="15"/>
  <c r="W127" i="15"/>
  <c r="M131" i="15"/>
  <c r="W131" i="15"/>
  <c r="M135" i="15"/>
  <c r="W135" i="15"/>
  <c r="W140" i="15"/>
  <c r="W144" i="15"/>
  <c r="W148" i="15"/>
  <c r="M155" i="15"/>
  <c r="W159" i="15"/>
  <c r="W161" i="15"/>
  <c r="W170" i="15"/>
  <c r="W175" i="15"/>
  <c r="W177" i="15"/>
  <c r="W186" i="15"/>
  <c r="W191" i="15"/>
  <c r="W193" i="15"/>
  <c r="W202" i="15"/>
  <c r="W207" i="15"/>
  <c r="W209" i="15"/>
  <c r="W218" i="15"/>
  <c r="W223" i="15"/>
  <c r="W225" i="15"/>
  <c r="W234" i="15"/>
  <c r="W239" i="15"/>
  <c r="W241" i="15"/>
  <c r="W250" i="15"/>
  <c r="W255" i="15"/>
  <c r="W257" i="15"/>
  <c r="W266" i="15"/>
  <c r="W271" i="15"/>
  <c r="W273" i="15"/>
  <c r="W282" i="15"/>
  <c r="W287" i="15"/>
  <c r="W289" i="15"/>
  <c r="W298" i="15"/>
  <c r="W303" i="15"/>
  <c r="W305" i="15"/>
  <c r="W314" i="15"/>
  <c r="W319" i="15"/>
  <c r="W321" i="15"/>
  <c r="W330" i="15"/>
  <c r="T17" i="15"/>
  <c r="S17" i="15"/>
  <c r="T13" i="15"/>
  <c r="S13" i="15"/>
  <c r="T29" i="15"/>
  <c r="S29" i="15"/>
  <c r="T45" i="15"/>
  <c r="S45" i="15"/>
  <c r="T61" i="15"/>
  <c r="S61" i="15"/>
  <c r="T4" i="15"/>
  <c r="S4" i="15"/>
  <c r="T33" i="15"/>
  <c r="S33" i="15"/>
  <c r="T9" i="15"/>
  <c r="S9" i="15"/>
  <c r="T25" i="15"/>
  <c r="S25" i="15"/>
  <c r="T41" i="15"/>
  <c r="S41" i="15"/>
  <c r="T57" i="15"/>
  <c r="S57" i="15"/>
  <c r="T72" i="15"/>
  <c r="S72" i="15"/>
  <c r="T3" i="15"/>
  <c r="S3" i="15"/>
  <c r="T49" i="15"/>
  <c r="S49" i="15"/>
  <c r="R5" i="15"/>
  <c r="N5" i="15"/>
  <c r="S21" i="15"/>
  <c r="T37" i="15"/>
  <c r="S37" i="15"/>
  <c r="T53" i="15"/>
  <c r="S53" i="15"/>
  <c r="R6" i="15"/>
  <c r="N6" i="15"/>
  <c r="R7" i="15"/>
  <c r="N7" i="15"/>
  <c r="R11" i="15"/>
  <c r="N11" i="15"/>
  <c r="R14" i="15"/>
  <c r="N14" i="15"/>
  <c r="R15" i="15"/>
  <c r="N15" i="15"/>
  <c r="R30" i="15"/>
  <c r="N30" i="15"/>
  <c r="R31" i="15"/>
  <c r="N31" i="15"/>
  <c r="R35" i="15"/>
  <c r="N35" i="15"/>
  <c r="R42" i="15"/>
  <c r="N42" i="15"/>
  <c r="R43" i="15"/>
  <c r="N43" i="15"/>
  <c r="R54" i="15"/>
  <c r="N54" i="15"/>
  <c r="R55" i="15"/>
  <c r="N55" i="15"/>
  <c r="R58" i="15"/>
  <c r="N58" i="15"/>
  <c r="R59" i="15"/>
  <c r="R62" i="15"/>
  <c r="N62" i="15"/>
  <c r="R63" i="15"/>
  <c r="N63" i="15"/>
  <c r="R89" i="15"/>
  <c r="N89" i="15"/>
  <c r="R92" i="15"/>
  <c r="R96" i="15"/>
  <c r="N96" i="15"/>
  <c r="R112" i="15"/>
  <c r="N112" i="15"/>
  <c r="R128" i="15"/>
  <c r="N128" i="15"/>
  <c r="R136" i="15"/>
  <c r="N136" i="15"/>
  <c r="R141" i="15"/>
  <c r="N141" i="15"/>
  <c r="N3" i="15"/>
  <c r="R87" i="15"/>
  <c r="N87" i="15"/>
  <c r="R88" i="15"/>
  <c r="N88" i="15"/>
  <c r="T107" i="15"/>
  <c r="S107" i="15"/>
  <c r="S123" i="15"/>
  <c r="N4" i="15"/>
  <c r="M8" i="15"/>
  <c r="M12" i="15"/>
  <c r="M16" i="15"/>
  <c r="M20" i="15"/>
  <c r="M24" i="15"/>
  <c r="M28" i="15"/>
  <c r="M32" i="15"/>
  <c r="M36" i="15"/>
  <c r="M40" i="15"/>
  <c r="M44" i="15"/>
  <c r="M48" i="15"/>
  <c r="M52" i="15"/>
  <c r="M56" i="15"/>
  <c r="M60" i="15"/>
  <c r="M64" i="15"/>
  <c r="T65" i="15"/>
  <c r="S65" i="15"/>
  <c r="R66" i="15"/>
  <c r="N66" i="15"/>
  <c r="M67" i="15"/>
  <c r="N72" i="15"/>
  <c r="R74" i="15"/>
  <c r="N74" i="15"/>
  <c r="M75" i="15"/>
  <c r="R76" i="15"/>
  <c r="N76" i="15"/>
  <c r="R77" i="15"/>
  <c r="N77" i="15"/>
  <c r="R83" i="15"/>
  <c r="N83" i="15"/>
  <c r="T103" i="15"/>
  <c r="S103" i="15"/>
  <c r="R104" i="15"/>
  <c r="N104" i="15"/>
  <c r="T119" i="15"/>
  <c r="S119" i="15"/>
  <c r="R120" i="15"/>
  <c r="N120" i="15"/>
  <c r="R139" i="15"/>
  <c r="N139" i="15"/>
  <c r="R10" i="15"/>
  <c r="N10" i="15"/>
  <c r="R18" i="15"/>
  <c r="N18" i="15"/>
  <c r="R19" i="15"/>
  <c r="N19" i="15"/>
  <c r="R22" i="15"/>
  <c r="N22" i="15"/>
  <c r="R26" i="15"/>
  <c r="N26" i="15"/>
  <c r="R27" i="15"/>
  <c r="R34" i="15"/>
  <c r="N34" i="15"/>
  <c r="R38" i="15"/>
  <c r="N38" i="15"/>
  <c r="R39" i="15"/>
  <c r="N39" i="15"/>
  <c r="R46" i="15"/>
  <c r="N46" i="15"/>
  <c r="R47" i="15"/>
  <c r="N47" i="15"/>
  <c r="R50" i="15"/>
  <c r="N50" i="15"/>
  <c r="R51" i="15"/>
  <c r="N51" i="15"/>
  <c r="T68" i="15"/>
  <c r="S68" i="15"/>
  <c r="R70" i="15"/>
  <c r="N70" i="15"/>
  <c r="R71" i="15"/>
  <c r="N71" i="15"/>
  <c r="R79" i="15"/>
  <c r="N79" i="15"/>
  <c r="R80" i="15"/>
  <c r="N80" i="15"/>
  <c r="R93" i="15"/>
  <c r="N93" i="15"/>
  <c r="T95" i="15"/>
  <c r="S95" i="15"/>
  <c r="T111" i="15"/>
  <c r="S111" i="15"/>
  <c r="T127" i="15"/>
  <c r="S127" i="15"/>
  <c r="T132" i="15"/>
  <c r="S132" i="15"/>
  <c r="T140" i="15"/>
  <c r="S140" i="15"/>
  <c r="T147" i="15"/>
  <c r="S147" i="15"/>
  <c r="R149" i="15"/>
  <c r="N149" i="15"/>
  <c r="R150" i="15"/>
  <c r="N150" i="15"/>
  <c r="R151" i="15"/>
  <c r="N151" i="15"/>
  <c r="R69" i="15"/>
  <c r="N69" i="15"/>
  <c r="R108" i="15"/>
  <c r="N108" i="15"/>
  <c r="R124" i="15"/>
  <c r="N124" i="15"/>
  <c r="N9" i="15"/>
  <c r="N13" i="15"/>
  <c r="N17" i="15"/>
  <c r="N21" i="15"/>
  <c r="N25" i="15"/>
  <c r="N29" i="15"/>
  <c r="N33" i="15"/>
  <c r="N37" i="15"/>
  <c r="N41" i="15"/>
  <c r="N45" i="15"/>
  <c r="N49" i="15"/>
  <c r="N53" i="15"/>
  <c r="N57" i="15"/>
  <c r="N61" i="15"/>
  <c r="N65" i="15"/>
  <c r="R73" i="15"/>
  <c r="N73" i="15"/>
  <c r="R81" i="15"/>
  <c r="N81" i="15"/>
  <c r="R84" i="15"/>
  <c r="N84" i="15"/>
  <c r="R85" i="15"/>
  <c r="N85" i="15"/>
  <c r="R91" i="15"/>
  <c r="N91" i="15"/>
  <c r="T99" i="15"/>
  <c r="S99" i="15"/>
  <c r="R100" i="15"/>
  <c r="N100" i="15"/>
  <c r="T115" i="15"/>
  <c r="S115" i="15"/>
  <c r="N116" i="15"/>
  <c r="M82" i="15"/>
  <c r="M90" i="15"/>
  <c r="M97" i="15"/>
  <c r="M101" i="15"/>
  <c r="M105" i="15"/>
  <c r="M109" i="15"/>
  <c r="M113" i="15"/>
  <c r="M117" i="15"/>
  <c r="M121" i="15"/>
  <c r="M125" i="15"/>
  <c r="R148" i="15"/>
  <c r="N148" i="15"/>
  <c r="N132" i="15"/>
  <c r="R133" i="15"/>
  <c r="N133" i="15"/>
  <c r="M78" i="15"/>
  <c r="W80" i="15"/>
  <c r="M86" i="15"/>
  <c r="W88" i="15"/>
  <c r="M94" i="15"/>
  <c r="M98" i="15"/>
  <c r="M102" i="15"/>
  <c r="M106" i="15"/>
  <c r="M110" i="15"/>
  <c r="M114" i="15"/>
  <c r="M118" i="15"/>
  <c r="M122" i="15"/>
  <c r="M126" i="15"/>
  <c r="M130" i="15"/>
  <c r="M134" i="15"/>
  <c r="M138" i="15"/>
  <c r="M142" i="15"/>
  <c r="R145" i="15"/>
  <c r="N145" i="15"/>
  <c r="M146" i="15"/>
  <c r="R153" i="15"/>
  <c r="N153" i="15"/>
  <c r="M154" i="15"/>
  <c r="R144" i="15"/>
  <c r="N144" i="15"/>
  <c r="R152" i="15"/>
  <c r="N152" i="15"/>
  <c r="N23" i="15" l="1"/>
  <c r="R131" i="15"/>
  <c r="N131" i="15"/>
  <c r="N137" i="15"/>
  <c r="N129" i="15"/>
  <c r="R155" i="15"/>
  <c r="N155" i="15"/>
  <c r="R143" i="15"/>
  <c r="N143" i="15"/>
  <c r="R135" i="15"/>
  <c r="N135" i="15"/>
  <c r="R146" i="15"/>
  <c r="N146" i="15"/>
  <c r="T148" i="15"/>
  <c r="S148" i="15"/>
  <c r="R82" i="15"/>
  <c r="N82" i="15"/>
  <c r="T91" i="15"/>
  <c r="S91" i="15"/>
  <c r="R44" i="15"/>
  <c r="N44" i="15"/>
  <c r="S88" i="15"/>
  <c r="T88" i="15"/>
  <c r="R154" i="15"/>
  <c r="N154" i="15"/>
  <c r="R134" i="15"/>
  <c r="N134" i="15"/>
  <c r="R126" i="15"/>
  <c r="N126" i="15"/>
  <c r="N110" i="15"/>
  <c r="R110" i="15"/>
  <c r="R94" i="15"/>
  <c r="N94" i="15"/>
  <c r="R78" i="15"/>
  <c r="N78" i="15"/>
  <c r="S133" i="15"/>
  <c r="T133" i="15"/>
  <c r="R117" i="15"/>
  <c r="N117" i="15"/>
  <c r="R101" i="15"/>
  <c r="N101" i="15"/>
  <c r="S124" i="15"/>
  <c r="T124" i="15"/>
  <c r="T69" i="15"/>
  <c r="S69" i="15"/>
  <c r="T150" i="15"/>
  <c r="S150" i="15"/>
  <c r="T93" i="15"/>
  <c r="S93" i="15"/>
  <c r="T79" i="15"/>
  <c r="S79" i="15"/>
  <c r="S70" i="15"/>
  <c r="T70" i="15"/>
  <c r="T51" i="15"/>
  <c r="S51" i="15"/>
  <c r="T47" i="15"/>
  <c r="S47" i="15"/>
  <c r="T39" i="15"/>
  <c r="S39" i="15"/>
  <c r="S34" i="15"/>
  <c r="T34" i="15"/>
  <c r="S26" i="15"/>
  <c r="T26" i="15"/>
  <c r="S19" i="15"/>
  <c r="T19" i="15"/>
  <c r="S10" i="15"/>
  <c r="T10" i="15"/>
  <c r="S120" i="15"/>
  <c r="T120" i="15"/>
  <c r="S104" i="15"/>
  <c r="T104" i="15"/>
  <c r="T83" i="15"/>
  <c r="S83" i="15"/>
  <c r="S76" i="15"/>
  <c r="T76" i="15"/>
  <c r="R56" i="15"/>
  <c r="N56" i="15"/>
  <c r="R40" i="15"/>
  <c r="N40" i="15"/>
  <c r="R24" i="15"/>
  <c r="N24" i="15"/>
  <c r="R8" i="15"/>
  <c r="N8" i="15"/>
  <c r="S141" i="15"/>
  <c r="T141" i="15"/>
  <c r="S128" i="15"/>
  <c r="T128" i="15"/>
  <c r="S96" i="15"/>
  <c r="T96" i="15"/>
  <c r="S89" i="15"/>
  <c r="T89" i="15"/>
  <c r="S62" i="15"/>
  <c r="T62" i="15"/>
  <c r="S58" i="15"/>
  <c r="T58" i="15"/>
  <c r="S54" i="15"/>
  <c r="T54" i="15"/>
  <c r="S42" i="15"/>
  <c r="T42" i="15"/>
  <c r="T31" i="15"/>
  <c r="S31" i="15"/>
  <c r="T23" i="15"/>
  <c r="S23" i="15"/>
  <c r="S14" i="15"/>
  <c r="T14" i="15"/>
  <c r="T7" i="15"/>
  <c r="S7" i="15"/>
  <c r="R138" i="15"/>
  <c r="N138" i="15"/>
  <c r="S116" i="15"/>
  <c r="T116" i="15"/>
  <c r="S84" i="15"/>
  <c r="T84" i="15"/>
  <c r="S74" i="15"/>
  <c r="T74" i="15"/>
  <c r="R60" i="15"/>
  <c r="N60" i="15"/>
  <c r="R12" i="15"/>
  <c r="N12" i="15"/>
  <c r="T152" i="15"/>
  <c r="S152" i="15"/>
  <c r="S145" i="15"/>
  <c r="T145" i="15"/>
  <c r="R130" i="15"/>
  <c r="N130" i="15"/>
  <c r="R122" i="15"/>
  <c r="N122" i="15"/>
  <c r="R106" i="15"/>
  <c r="N106" i="15"/>
  <c r="S137" i="15"/>
  <c r="T137" i="15"/>
  <c r="R113" i="15"/>
  <c r="N113" i="15"/>
  <c r="R97" i="15"/>
  <c r="N97" i="15"/>
  <c r="T129" i="15"/>
  <c r="S129" i="15"/>
  <c r="T85" i="15"/>
  <c r="S85" i="15"/>
  <c r="S81" i="15"/>
  <c r="T81" i="15"/>
  <c r="R75" i="15"/>
  <c r="N75" i="15"/>
  <c r="R67" i="15"/>
  <c r="N67" i="15"/>
  <c r="R52" i="15"/>
  <c r="N52" i="15"/>
  <c r="R36" i="15"/>
  <c r="N36" i="15"/>
  <c r="R20" i="15"/>
  <c r="N20" i="15"/>
  <c r="T87" i="15"/>
  <c r="S87" i="15"/>
  <c r="T144" i="15"/>
  <c r="S144" i="15"/>
  <c r="N114" i="15"/>
  <c r="R114" i="15"/>
  <c r="N98" i="15"/>
  <c r="R98" i="15"/>
  <c r="R121" i="15"/>
  <c r="N121" i="15"/>
  <c r="R105" i="15"/>
  <c r="N105" i="15"/>
  <c r="S100" i="15"/>
  <c r="T100" i="15"/>
  <c r="T73" i="15"/>
  <c r="S73" i="15"/>
  <c r="S66" i="15"/>
  <c r="T66" i="15"/>
  <c r="R28" i="15"/>
  <c r="N28" i="15"/>
  <c r="S153" i="15"/>
  <c r="T153" i="15"/>
  <c r="R142" i="15"/>
  <c r="N142" i="15"/>
  <c r="R118" i="15"/>
  <c r="N118" i="15"/>
  <c r="R102" i="15"/>
  <c r="N102" i="15"/>
  <c r="R86" i="15"/>
  <c r="N86" i="15"/>
  <c r="R125" i="15"/>
  <c r="N125" i="15"/>
  <c r="R109" i="15"/>
  <c r="N109" i="15"/>
  <c r="R90" i="15"/>
  <c r="N90" i="15"/>
  <c r="S108" i="15"/>
  <c r="T108" i="15"/>
  <c r="T151" i="15"/>
  <c r="S151" i="15"/>
  <c r="S149" i="15"/>
  <c r="T149" i="15"/>
  <c r="S80" i="15"/>
  <c r="T80" i="15"/>
  <c r="T71" i="15"/>
  <c r="S71" i="15"/>
  <c r="S50" i="15"/>
  <c r="T50" i="15"/>
  <c r="S46" i="15"/>
  <c r="T46" i="15"/>
  <c r="S38" i="15"/>
  <c r="T38" i="15"/>
  <c r="T27" i="15"/>
  <c r="S27" i="15"/>
  <c r="S22" i="15"/>
  <c r="T22" i="15"/>
  <c r="S18" i="15"/>
  <c r="T18" i="15"/>
  <c r="T139" i="15"/>
  <c r="S139" i="15"/>
  <c r="T77" i="15"/>
  <c r="S77" i="15"/>
  <c r="R64" i="15"/>
  <c r="N64" i="15"/>
  <c r="R48" i="15"/>
  <c r="N48" i="15"/>
  <c r="R32" i="15"/>
  <c r="N32" i="15"/>
  <c r="R16" i="15"/>
  <c r="N16" i="15"/>
  <c r="T136" i="15"/>
  <c r="S136" i="15"/>
  <c r="S112" i="15"/>
  <c r="T112" i="15"/>
  <c r="S92" i="15"/>
  <c r="T92" i="15"/>
  <c r="T63" i="15"/>
  <c r="S63" i="15"/>
  <c r="T59" i="15"/>
  <c r="S59" i="15"/>
  <c r="T55" i="15"/>
  <c r="S55" i="15"/>
  <c r="T43" i="15"/>
  <c r="S43" i="15"/>
  <c r="T35" i="15"/>
  <c r="S35" i="15"/>
  <c r="S30" i="15"/>
  <c r="T30" i="15"/>
  <c r="T15" i="15"/>
  <c r="S15" i="15"/>
  <c r="T11" i="15"/>
  <c r="S11" i="15"/>
  <c r="S6" i="15"/>
  <c r="T6" i="15"/>
  <c r="S5" i="15"/>
  <c r="T5" i="15"/>
  <c r="S143" i="15" l="1"/>
  <c r="T143" i="15"/>
  <c r="S135" i="15"/>
  <c r="T135" i="15"/>
  <c r="T155" i="15"/>
  <c r="S155" i="15"/>
  <c r="S131" i="15"/>
  <c r="T131" i="15"/>
  <c r="T110" i="15"/>
  <c r="S110" i="15"/>
  <c r="S90" i="15"/>
  <c r="T90" i="15"/>
  <c r="T142" i="15"/>
  <c r="S142" i="15"/>
  <c r="T20" i="15"/>
  <c r="S20" i="15"/>
  <c r="T52" i="15"/>
  <c r="S52" i="15"/>
  <c r="T97" i="15"/>
  <c r="S97" i="15"/>
  <c r="T122" i="15"/>
  <c r="S122" i="15"/>
  <c r="T12" i="15"/>
  <c r="S12" i="15"/>
  <c r="T8" i="15"/>
  <c r="S8" i="15"/>
  <c r="T40" i="15"/>
  <c r="S40" i="15"/>
  <c r="T117" i="15"/>
  <c r="S117" i="15"/>
  <c r="T78" i="15"/>
  <c r="S78" i="15"/>
  <c r="T134" i="15"/>
  <c r="S134" i="15"/>
  <c r="T98" i="15"/>
  <c r="S98" i="15"/>
  <c r="T32" i="15"/>
  <c r="S32" i="15"/>
  <c r="T64" i="15"/>
  <c r="S64" i="15"/>
  <c r="T125" i="15"/>
  <c r="S125" i="15"/>
  <c r="T102" i="15"/>
  <c r="S102" i="15"/>
  <c r="T28" i="15"/>
  <c r="S28" i="15"/>
  <c r="T105" i="15"/>
  <c r="S105" i="15"/>
  <c r="T75" i="15"/>
  <c r="S75" i="15"/>
  <c r="T114" i="15"/>
  <c r="S114" i="15"/>
  <c r="T16" i="15"/>
  <c r="S16" i="15"/>
  <c r="T48" i="15"/>
  <c r="S48" i="15"/>
  <c r="T109" i="15"/>
  <c r="S109" i="15"/>
  <c r="T86" i="15"/>
  <c r="S86" i="15"/>
  <c r="T118" i="15"/>
  <c r="S118" i="15"/>
  <c r="T121" i="15"/>
  <c r="S121" i="15"/>
  <c r="T36" i="15"/>
  <c r="S36" i="15"/>
  <c r="T67" i="15"/>
  <c r="S67" i="15"/>
  <c r="T113" i="15"/>
  <c r="S113" i="15"/>
  <c r="T106" i="15"/>
  <c r="S106" i="15"/>
  <c r="T130" i="15"/>
  <c r="S130" i="15"/>
  <c r="T60" i="15"/>
  <c r="S60" i="15"/>
  <c r="T138" i="15"/>
  <c r="S138" i="15"/>
  <c r="T24" i="15"/>
  <c r="S24" i="15"/>
  <c r="T56" i="15"/>
  <c r="S56" i="15"/>
  <c r="T101" i="15"/>
  <c r="S101" i="15"/>
  <c r="T94" i="15"/>
  <c r="S94" i="15"/>
  <c r="T126" i="15"/>
  <c r="S126" i="15"/>
  <c r="T154" i="15"/>
  <c r="S154" i="15"/>
  <c r="T44" i="15"/>
  <c r="S44" i="15"/>
  <c r="S82" i="15"/>
  <c r="T82" i="15"/>
  <c r="T146" i="15"/>
  <c r="S146" i="15"/>
  <c r="R154" i="12" l="1"/>
  <c r="S154" i="12" s="1"/>
  <c r="Q154" i="12"/>
  <c r="T153" i="12"/>
  <c r="S153" i="12"/>
  <c r="U153" i="12" s="1"/>
  <c r="R153" i="12"/>
  <c r="Q153" i="12"/>
  <c r="R152" i="12"/>
  <c r="Q152" i="12"/>
  <c r="S152" i="12" s="1"/>
  <c r="T152" i="12" s="1"/>
  <c r="R151" i="12"/>
  <c r="Q151" i="12"/>
  <c r="R150" i="12"/>
  <c r="S150" i="12" s="1"/>
  <c r="Q150" i="12"/>
  <c r="S149" i="12"/>
  <c r="U149" i="12" s="1"/>
  <c r="R149" i="12"/>
  <c r="Q149" i="12"/>
  <c r="T148" i="12"/>
  <c r="R148" i="12"/>
  <c r="Q148" i="12"/>
  <c r="S148" i="12" s="1"/>
  <c r="U148" i="12" s="1"/>
  <c r="R147" i="12"/>
  <c r="Q147" i="12"/>
  <c r="S146" i="12"/>
  <c r="R146" i="12"/>
  <c r="Q146" i="12"/>
  <c r="T145" i="12"/>
  <c r="S145" i="12"/>
  <c r="U145" i="12" s="1"/>
  <c r="R145" i="12"/>
  <c r="Q145" i="12"/>
  <c r="R144" i="12"/>
  <c r="Q144" i="12"/>
  <c r="S144" i="12" s="1"/>
  <c r="R143" i="12"/>
  <c r="Q143" i="12"/>
  <c r="S142" i="12"/>
  <c r="R142" i="12"/>
  <c r="Q142" i="12"/>
  <c r="S141" i="12"/>
  <c r="R141" i="12"/>
  <c r="Q141" i="12"/>
  <c r="T140" i="12"/>
  <c r="R140" i="12"/>
  <c r="Q140" i="12"/>
  <c r="S140" i="12" s="1"/>
  <c r="U140" i="12" s="1"/>
  <c r="R139" i="12"/>
  <c r="Q139" i="12"/>
  <c r="S139" i="12" s="1"/>
  <c r="S138" i="12"/>
  <c r="R138" i="12"/>
  <c r="Q138" i="12"/>
  <c r="T137" i="12"/>
  <c r="S137" i="12"/>
  <c r="U137" i="12" s="1"/>
  <c r="R137" i="12"/>
  <c r="Q137" i="12"/>
  <c r="U136" i="12"/>
  <c r="T136" i="12"/>
  <c r="R136" i="12"/>
  <c r="Q136" i="12"/>
  <c r="S136" i="12" s="1"/>
  <c r="R135" i="12"/>
  <c r="Q135" i="12"/>
  <c r="R134" i="12"/>
  <c r="S134" i="12" s="1"/>
  <c r="Q134" i="12"/>
  <c r="S133" i="12"/>
  <c r="R133" i="12"/>
  <c r="Q133" i="12"/>
  <c r="T132" i="12"/>
  <c r="R132" i="12"/>
  <c r="Q132" i="12"/>
  <c r="S132" i="12" s="1"/>
  <c r="U132" i="12" s="1"/>
  <c r="R131" i="12"/>
  <c r="Q131" i="12"/>
  <c r="S131" i="12" s="1"/>
  <c r="S130" i="12"/>
  <c r="R130" i="12"/>
  <c r="Q130" i="12"/>
  <c r="S129" i="12"/>
  <c r="U129" i="12" s="1"/>
  <c r="R129" i="12"/>
  <c r="Q129" i="12"/>
  <c r="U128" i="12"/>
  <c r="T128" i="12"/>
  <c r="R128" i="12"/>
  <c r="Q128" i="12"/>
  <c r="S128" i="12" s="1"/>
  <c r="R127" i="12"/>
  <c r="Q127" i="12"/>
  <c r="R126" i="12"/>
  <c r="S126" i="12" s="1"/>
  <c r="Q126" i="12"/>
  <c r="S125" i="12"/>
  <c r="R125" i="12"/>
  <c r="Q125" i="12"/>
  <c r="T124" i="12"/>
  <c r="R124" i="12"/>
  <c r="Q124" i="12"/>
  <c r="S124" i="12" s="1"/>
  <c r="U124" i="12" s="1"/>
  <c r="R123" i="12"/>
  <c r="Q123" i="12"/>
  <c r="S123" i="12" s="1"/>
  <c r="S122" i="12"/>
  <c r="R122" i="12"/>
  <c r="Q122" i="12"/>
  <c r="T121" i="12"/>
  <c r="S121" i="12"/>
  <c r="U121" i="12" s="1"/>
  <c r="R121" i="12"/>
  <c r="Q121" i="12"/>
  <c r="U120" i="12"/>
  <c r="R120" i="12"/>
  <c r="Q120" i="12"/>
  <c r="S120" i="12" s="1"/>
  <c r="T120" i="12" s="1"/>
  <c r="R119" i="12"/>
  <c r="Q119" i="12"/>
  <c r="R118" i="12"/>
  <c r="S118" i="12" s="1"/>
  <c r="Q118" i="12"/>
  <c r="S117" i="12"/>
  <c r="R117" i="12"/>
  <c r="Q117" i="12"/>
  <c r="R116" i="12"/>
  <c r="Q116" i="12"/>
  <c r="S116" i="12" s="1"/>
  <c r="U116" i="12" s="1"/>
  <c r="R115" i="12"/>
  <c r="Q115" i="12"/>
  <c r="S114" i="12"/>
  <c r="R114" i="12"/>
  <c r="Q114" i="12"/>
  <c r="R113" i="12"/>
  <c r="Q113" i="12"/>
  <c r="S113" i="12" s="1"/>
  <c r="R112" i="12"/>
  <c r="Q112" i="12"/>
  <c r="S112" i="12" s="1"/>
  <c r="U112" i="12" s="1"/>
  <c r="R111" i="12"/>
  <c r="Q111" i="12"/>
  <c r="S111" i="12" s="1"/>
  <c r="S110" i="12"/>
  <c r="U110" i="12" s="1"/>
  <c r="R110" i="12"/>
  <c r="Q110" i="12"/>
  <c r="R109" i="12"/>
  <c r="Q109" i="12"/>
  <c r="S109" i="12" s="1"/>
  <c r="U109" i="12" s="1"/>
  <c r="R108" i="12"/>
  <c r="Q108" i="12"/>
  <c r="S108" i="12" s="1"/>
  <c r="T108" i="12" s="1"/>
  <c r="U107" i="12"/>
  <c r="R107" i="12"/>
  <c r="Q107" i="12"/>
  <c r="S107" i="12" s="1"/>
  <c r="T107" i="12" s="1"/>
  <c r="R106" i="12"/>
  <c r="S106" i="12" s="1"/>
  <c r="U106" i="12" s="1"/>
  <c r="Q106" i="12"/>
  <c r="S105" i="12"/>
  <c r="T105" i="12" s="1"/>
  <c r="R105" i="12"/>
  <c r="Q105" i="12"/>
  <c r="R104" i="12"/>
  <c r="Q104" i="12"/>
  <c r="S104" i="12" s="1"/>
  <c r="U104" i="12" s="1"/>
  <c r="R103" i="12"/>
  <c r="Q103" i="12"/>
  <c r="S103" i="12" s="1"/>
  <c r="S102" i="12"/>
  <c r="R102" i="12"/>
  <c r="Q102" i="12"/>
  <c r="S101" i="12"/>
  <c r="U101" i="12" s="1"/>
  <c r="R101" i="12"/>
  <c r="Q101" i="12"/>
  <c r="R100" i="12"/>
  <c r="Q100" i="12"/>
  <c r="S99" i="12"/>
  <c r="T99" i="12" s="1"/>
  <c r="R99" i="12"/>
  <c r="Q99" i="12"/>
  <c r="S98" i="12"/>
  <c r="U98" i="12" s="1"/>
  <c r="R98" i="12"/>
  <c r="Q98" i="12"/>
  <c r="R97" i="12"/>
  <c r="Q97" i="12"/>
  <c r="S97" i="12" s="1"/>
  <c r="U96" i="12"/>
  <c r="R96" i="12"/>
  <c r="Q96" i="12"/>
  <c r="S96" i="12" s="1"/>
  <c r="T96" i="12" s="1"/>
  <c r="R95" i="12"/>
  <c r="Q95" i="12"/>
  <c r="S95" i="12" s="1"/>
  <c r="T94" i="12"/>
  <c r="S94" i="12"/>
  <c r="U94" i="12" s="1"/>
  <c r="R94" i="12"/>
  <c r="Q94" i="12"/>
  <c r="U93" i="12"/>
  <c r="R93" i="12"/>
  <c r="Q93" i="12"/>
  <c r="S93" i="12" s="1"/>
  <c r="T93" i="12" s="1"/>
  <c r="U92" i="12"/>
  <c r="R92" i="12"/>
  <c r="Q92" i="12"/>
  <c r="S92" i="12" s="1"/>
  <c r="T92" i="12" s="1"/>
  <c r="R91" i="12"/>
  <c r="Q91" i="12"/>
  <c r="R90" i="12"/>
  <c r="S90" i="12" s="1"/>
  <c r="U90" i="12" s="1"/>
  <c r="Q90" i="12"/>
  <c r="R89" i="12"/>
  <c r="Q89" i="12"/>
  <c r="S89" i="12" s="1"/>
  <c r="R88" i="12"/>
  <c r="Q88" i="12"/>
  <c r="S88" i="12" s="1"/>
  <c r="U88" i="12" s="1"/>
  <c r="S87" i="12"/>
  <c r="R87" i="12"/>
  <c r="Q87" i="12"/>
  <c r="R86" i="12"/>
  <c r="S86" i="12" s="1"/>
  <c r="Q86" i="12"/>
  <c r="S85" i="12"/>
  <c r="U85" i="12" s="1"/>
  <c r="R85" i="12"/>
  <c r="Q85" i="12"/>
  <c r="R84" i="12"/>
  <c r="Q84" i="12"/>
  <c r="R83" i="12"/>
  <c r="S83" i="12" s="1"/>
  <c r="Q83" i="12"/>
  <c r="R82" i="12"/>
  <c r="S82" i="12" s="1"/>
  <c r="Q82" i="12"/>
  <c r="S81" i="12"/>
  <c r="U81" i="12" s="1"/>
  <c r="R81" i="12"/>
  <c r="Q81" i="12"/>
  <c r="U80" i="12"/>
  <c r="T80" i="12"/>
  <c r="R80" i="12"/>
  <c r="Q80" i="12"/>
  <c r="S80" i="12" s="1"/>
  <c r="S79" i="12"/>
  <c r="T79" i="12" s="1"/>
  <c r="R79" i="12"/>
  <c r="Q79" i="12"/>
  <c r="S78" i="12"/>
  <c r="U78" i="12" s="1"/>
  <c r="R78" i="12"/>
  <c r="Q78" i="12"/>
  <c r="U77" i="12"/>
  <c r="T77" i="12"/>
  <c r="R77" i="12"/>
  <c r="Q77" i="12"/>
  <c r="S77" i="12" s="1"/>
  <c r="R76" i="12"/>
  <c r="Q76" i="12"/>
  <c r="R75" i="12"/>
  <c r="Q75" i="12"/>
  <c r="S75" i="12" s="1"/>
  <c r="T75" i="12" s="1"/>
  <c r="R74" i="12"/>
  <c r="S74" i="12" s="1"/>
  <c r="U74" i="12" s="1"/>
  <c r="Q74" i="12"/>
  <c r="R73" i="12"/>
  <c r="Q73" i="12"/>
  <c r="S73" i="12" s="1"/>
  <c r="T72" i="12"/>
  <c r="R72" i="12"/>
  <c r="Q72" i="12"/>
  <c r="S72" i="12" s="1"/>
  <c r="U72" i="12" s="1"/>
  <c r="R71" i="12"/>
  <c r="S71" i="12" s="1"/>
  <c r="Q71" i="12"/>
  <c r="R70" i="12"/>
  <c r="S70" i="12" s="1"/>
  <c r="Q70" i="12"/>
  <c r="S69" i="12"/>
  <c r="U69" i="12" s="1"/>
  <c r="R69" i="12"/>
  <c r="Q69" i="12"/>
  <c r="R68" i="12"/>
  <c r="Q68" i="12"/>
  <c r="R67" i="12"/>
  <c r="S67" i="12" s="1"/>
  <c r="Q67" i="12"/>
  <c r="R66" i="12"/>
  <c r="S66" i="12" s="1"/>
  <c r="Q66" i="12"/>
  <c r="S65" i="12"/>
  <c r="U65" i="12" s="1"/>
  <c r="R65" i="12"/>
  <c r="Q65" i="12"/>
  <c r="U64" i="12"/>
  <c r="T64" i="12"/>
  <c r="R64" i="12"/>
  <c r="Q64" i="12"/>
  <c r="S64" i="12" s="1"/>
  <c r="S63" i="12"/>
  <c r="T63" i="12" s="1"/>
  <c r="R63" i="12"/>
  <c r="Q63" i="12"/>
  <c r="S62" i="12"/>
  <c r="U62" i="12" s="1"/>
  <c r="R62" i="12"/>
  <c r="Q62" i="12"/>
  <c r="U61" i="12"/>
  <c r="T61" i="12"/>
  <c r="R61" i="12"/>
  <c r="Q61" i="12"/>
  <c r="S61" i="12" s="1"/>
  <c r="R60" i="12"/>
  <c r="Q60" i="12"/>
  <c r="S60" i="12" s="1"/>
  <c r="T60" i="12" s="1"/>
  <c r="R59" i="12"/>
  <c r="Q59" i="12"/>
  <c r="S59" i="12" s="1"/>
  <c r="T59" i="12" s="1"/>
  <c r="T58" i="12"/>
  <c r="R58" i="12"/>
  <c r="S58" i="12" s="1"/>
  <c r="U58" i="12" s="1"/>
  <c r="Q58" i="12"/>
  <c r="S57" i="12"/>
  <c r="T57" i="12" s="1"/>
  <c r="R57" i="12"/>
  <c r="Q57" i="12"/>
  <c r="R56" i="12"/>
  <c r="Q56" i="12"/>
  <c r="R55" i="12"/>
  <c r="Q55" i="12"/>
  <c r="S55" i="12" s="1"/>
  <c r="R54" i="12"/>
  <c r="S54" i="12" s="1"/>
  <c r="Q54" i="12"/>
  <c r="T53" i="12"/>
  <c r="S53" i="12"/>
  <c r="U53" i="12" s="1"/>
  <c r="R53" i="12"/>
  <c r="Q53" i="12"/>
  <c r="R52" i="12"/>
  <c r="Q52" i="12"/>
  <c r="R51" i="12"/>
  <c r="S51" i="12" s="1"/>
  <c r="Q51" i="12"/>
  <c r="R50" i="12"/>
  <c r="S50" i="12" s="1"/>
  <c r="Q50" i="12"/>
  <c r="R49" i="12"/>
  <c r="Q49" i="12"/>
  <c r="S49" i="12" s="1"/>
  <c r="R48" i="12"/>
  <c r="Q48" i="12"/>
  <c r="S48" i="12" s="1"/>
  <c r="U48" i="12" s="1"/>
  <c r="R47" i="12"/>
  <c r="Q47" i="12"/>
  <c r="S47" i="12" s="1"/>
  <c r="S46" i="12"/>
  <c r="U46" i="12" s="1"/>
  <c r="R46" i="12"/>
  <c r="Q46" i="12"/>
  <c r="R45" i="12"/>
  <c r="Q45" i="12"/>
  <c r="S45" i="12" s="1"/>
  <c r="U45" i="12" s="1"/>
  <c r="R44" i="12"/>
  <c r="Q44" i="12"/>
  <c r="S44" i="12" s="1"/>
  <c r="T44" i="12" s="1"/>
  <c r="U43" i="12"/>
  <c r="R43" i="12"/>
  <c r="Q43" i="12"/>
  <c r="S43" i="12" s="1"/>
  <c r="T43" i="12" s="1"/>
  <c r="R42" i="12"/>
  <c r="Q42" i="12"/>
  <c r="R41" i="12"/>
  <c r="S41" i="12" s="1"/>
  <c r="Q41" i="12"/>
  <c r="R40" i="12"/>
  <c r="S40" i="12" s="1"/>
  <c r="Q40" i="12"/>
  <c r="S39" i="12"/>
  <c r="U39" i="12" s="1"/>
  <c r="R39" i="12"/>
  <c r="Q39" i="12"/>
  <c r="U38" i="12"/>
  <c r="T38" i="12"/>
  <c r="R38" i="12"/>
  <c r="Q38" i="12"/>
  <c r="S38" i="12" s="1"/>
  <c r="S37" i="12"/>
  <c r="T37" i="12" s="1"/>
  <c r="R37" i="12"/>
  <c r="Q37" i="12"/>
  <c r="S36" i="12"/>
  <c r="U36" i="12" s="1"/>
  <c r="R36" i="12"/>
  <c r="Q36" i="12"/>
  <c r="R35" i="12"/>
  <c r="Q35" i="12"/>
  <c r="S35" i="12" s="1"/>
  <c r="U34" i="12"/>
  <c r="R34" i="12"/>
  <c r="Q34" i="12"/>
  <c r="S34" i="12" s="1"/>
  <c r="T34" i="12" s="1"/>
  <c r="R33" i="12"/>
  <c r="Q33" i="12"/>
  <c r="S33" i="12" s="1"/>
  <c r="R32" i="12"/>
  <c r="S32" i="12" s="1"/>
  <c r="Q32" i="12"/>
  <c r="R31" i="12"/>
  <c r="Q31" i="12"/>
  <c r="S31" i="12" s="1"/>
  <c r="R30" i="12"/>
  <c r="Q30" i="12"/>
  <c r="S30" i="12" s="1"/>
  <c r="U30" i="12" s="1"/>
  <c r="R29" i="12"/>
  <c r="Q29" i="12"/>
  <c r="S29" i="12" s="1"/>
  <c r="R28" i="12"/>
  <c r="S28" i="12" s="1"/>
  <c r="Q28" i="12"/>
  <c r="S27" i="12"/>
  <c r="U27" i="12" s="1"/>
  <c r="R27" i="12"/>
  <c r="Q27" i="12"/>
  <c r="R26" i="12"/>
  <c r="Q26" i="12"/>
  <c r="R25" i="12"/>
  <c r="S25" i="12" s="1"/>
  <c r="Q25" i="12"/>
  <c r="R24" i="12"/>
  <c r="S24" i="12" s="1"/>
  <c r="Q24" i="12"/>
  <c r="S23" i="12"/>
  <c r="T23" i="12" s="1"/>
  <c r="R23" i="12"/>
  <c r="Q23" i="12"/>
  <c r="U22" i="12"/>
  <c r="T22" i="12"/>
  <c r="R22" i="12"/>
  <c r="Q22" i="12"/>
  <c r="S22" i="12" s="1"/>
  <c r="S21" i="12"/>
  <c r="T21" i="12" s="1"/>
  <c r="R21" i="12"/>
  <c r="Q21" i="12"/>
  <c r="S20" i="12"/>
  <c r="U20" i="12" s="1"/>
  <c r="R20" i="12"/>
  <c r="Q20" i="12"/>
  <c r="R19" i="12"/>
  <c r="Q19" i="12"/>
  <c r="S19" i="12" s="1"/>
  <c r="U18" i="12"/>
  <c r="R18" i="12"/>
  <c r="Q18" i="12"/>
  <c r="S18" i="12" s="1"/>
  <c r="T18" i="12" s="1"/>
  <c r="R17" i="12"/>
  <c r="Q17" i="12"/>
  <c r="S17" i="12" s="1"/>
  <c r="R16" i="12"/>
  <c r="S16" i="12" s="1"/>
  <c r="Q16" i="12"/>
  <c r="R15" i="12"/>
  <c r="Q15" i="12"/>
  <c r="S15" i="12" s="1"/>
  <c r="R14" i="12"/>
  <c r="Q14" i="12"/>
  <c r="S14" i="12" s="1"/>
  <c r="U14" i="12" s="1"/>
  <c r="R13" i="12"/>
  <c r="S13" i="12" s="1"/>
  <c r="Q13" i="12"/>
  <c r="S12" i="12"/>
  <c r="U12" i="12" s="1"/>
  <c r="R12" i="12"/>
  <c r="Q12" i="12"/>
  <c r="R11" i="12"/>
  <c r="Q11" i="12"/>
  <c r="S11" i="12" s="1"/>
  <c r="R10" i="12"/>
  <c r="Q10" i="12"/>
  <c r="S10" i="12" s="1"/>
  <c r="R9" i="12"/>
  <c r="S9" i="12" s="1"/>
  <c r="Q9" i="12"/>
  <c r="S8" i="12"/>
  <c r="U8" i="12" s="1"/>
  <c r="R8" i="12"/>
  <c r="Q8" i="12"/>
  <c r="R7" i="12"/>
  <c r="Q7" i="12"/>
  <c r="S7" i="12" s="1"/>
  <c r="R6" i="12"/>
  <c r="Q6" i="12"/>
  <c r="S6" i="12" s="1"/>
  <c r="R5" i="12"/>
  <c r="S5" i="12" s="1"/>
  <c r="Q5" i="12"/>
  <c r="S4" i="12"/>
  <c r="U4" i="12" s="1"/>
  <c r="R4" i="12"/>
  <c r="Q4" i="12"/>
  <c r="R3" i="12"/>
  <c r="Q3" i="12"/>
  <c r="S3" i="12" s="1"/>
  <c r="R2" i="12"/>
  <c r="Q2" i="12"/>
  <c r="S2" i="12" s="1"/>
  <c r="L2" i="12"/>
  <c r="O154" i="12"/>
  <c r="P154" i="12" s="1"/>
  <c r="M154" i="12"/>
  <c r="N154" i="12" s="1"/>
  <c r="L154" i="12"/>
  <c r="K154" i="12"/>
  <c r="O153" i="12"/>
  <c r="P153" i="12" s="1"/>
  <c r="L153" i="12"/>
  <c r="K153" i="12"/>
  <c r="M153" i="12" s="1"/>
  <c r="N153" i="12" s="1"/>
  <c r="O152" i="12"/>
  <c r="P152" i="12" s="1"/>
  <c r="N152" i="12"/>
  <c r="M152" i="12"/>
  <c r="L152" i="12"/>
  <c r="K152" i="12"/>
  <c r="P151" i="12"/>
  <c r="O151" i="12"/>
  <c r="L151" i="12"/>
  <c r="K151" i="12"/>
  <c r="O150" i="12"/>
  <c r="P150" i="12" s="1"/>
  <c r="M150" i="12"/>
  <c r="N150" i="12" s="1"/>
  <c r="L150" i="12"/>
  <c r="K150" i="12"/>
  <c r="O149" i="12"/>
  <c r="P149" i="12" s="1"/>
  <c r="L149" i="12"/>
  <c r="K149" i="12"/>
  <c r="O148" i="12"/>
  <c r="P148" i="12" s="1"/>
  <c r="N148" i="12"/>
  <c r="M148" i="12"/>
  <c r="L148" i="12"/>
  <c r="K148" i="12"/>
  <c r="P147" i="12"/>
  <c r="O147" i="12"/>
  <c r="L147" i="12"/>
  <c r="K147" i="12"/>
  <c r="O146" i="12"/>
  <c r="P146" i="12" s="1"/>
  <c r="L146" i="12"/>
  <c r="K146" i="12"/>
  <c r="M146" i="12" s="1"/>
  <c r="N146" i="12" s="1"/>
  <c r="P145" i="12"/>
  <c r="O145" i="12"/>
  <c r="L145" i="12"/>
  <c r="K145" i="12"/>
  <c r="M145" i="12" s="1"/>
  <c r="N145" i="12" s="1"/>
  <c r="O144" i="12"/>
  <c r="P144" i="12" s="1"/>
  <c r="L144" i="12"/>
  <c r="K144" i="12"/>
  <c r="M144" i="12" s="1"/>
  <c r="N144" i="12" s="1"/>
  <c r="O143" i="12"/>
  <c r="P143" i="12" s="1"/>
  <c r="M143" i="12"/>
  <c r="N143" i="12" s="1"/>
  <c r="L143" i="12"/>
  <c r="K143" i="12"/>
  <c r="O142" i="12"/>
  <c r="P142" i="12" s="1"/>
  <c r="L142" i="12"/>
  <c r="K142" i="12"/>
  <c r="M142" i="12" s="1"/>
  <c r="N142" i="12" s="1"/>
  <c r="O141" i="12"/>
  <c r="P141" i="12" s="1"/>
  <c r="L141" i="12"/>
  <c r="K141" i="12"/>
  <c r="O140" i="12"/>
  <c r="P140" i="12" s="1"/>
  <c r="L140" i="12"/>
  <c r="K140" i="12"/>
  <c r="M140" i="12" s="1"/>
  <c r="N140" i="12" s="1"/>
  <c r="O139" i="12"/>
  <c r="P139" i="12" s="1"/>
  <c r="L139" i="12"/>
  <c r="M139" i="12" s="1"/>
  <c r="N139" i="12" s="1"/>
  <c r="K139" i="12"/>
  <c r="O138" i="12"/>
  <c r="P138" i="12" s="1"/>
  <c r="M138" i="12"/>
  <c r="N138" i="12" s="1"/>
  <c r="L138" i="12"/>
  <c r="K138" i="12"/>
  <c r="O137" i="12"/>
  <c r="P137" i="12" s="1"/>
  <c r="L137" i="12"/>
  <c r="K137" i="12"/>
  <c r="O136" i="12"/>
  <c r="P136" i="12" s="1"/>
  <c r="M136" i="12"/>
  <c r="N136" i="12" s="1"/>
  <c r="L136" i="12"/>
  <c r="K136" i="12"/>
  <c r="O135" i="12"/>
  <c r="P135" i="12" s="1"/>
  <c r="M135" i="12"/>
  <c r="N135" i="12" s="1"/>
  <c r="L135" i="12"/>
  <c r="K135" i="12"/>
  <c r="O134" i="12"/>
  <c r="P134" i="12" s="1"/>
  <c r="N134" i="12"/>
  <c r="M134" i="12"/>
  <c r="L134" i="12"/>
  <c r="K134" i="12"/>
  <c r="P133" i="12"/>
  <c r="O133" i="12"/>
  <c r="L133" i="12"/>
  <c r="K133" i="12"/>
  <c r="O132" i="12"/>
  <c r="P132" i="12" s="1"/>
  <c r="M132" i="12"/>
  <c r="N132" i="12" s="1"/>
  <c r="L132" i="12"/>
  <c r="K132" i="12"/>
  <c r="O131" i="12"/>
  <c r="P131" i="12" s="1"/>
  <c r="M131" i="12"/>
  <c r="N131" i="12" s="1"/>
  <c r="L131" i="12"/>
  <c r="K131" i="12"/>
  <c r="O130" i="12"/>
  <c r="P130" i="12" s="1"/>
  <c r="L130" i="12"/>
  <c r="K130" i="12"/>
  <c r="M130" i="12" s="1"/>
  <c r="N130" i="12" s="1"/>
  <c r="P129" i="12"/>
  <c r="O129" i="12"/>
  <c r="L129" i="12"/>
  <c r="K129" i="12"/>
  <c r="M129" i="12" s="1"/>
  <c r="N129" i="12" s="1"/>
  <c r="O128" i="12"/>
  <c r="P128" i="12" s="1"/>
  <c r="L128" i="12"/>
  <c r="K128" i="12"/>
  <c r="M128" i="12" s="1"/>
  <c r="N128" i="12" s="1"/>
  <c r="O127" i="12"/>
  <c r="P127" i="12" s="1"/>
  <c r="M127" i="12"/>
  <c r="N127" i="12" s="1"/>
  <c r="L127" i="12"/>
  <c r="K127" i="12"/>
  <c r="O126" i="12"/>
  <c r="P126" i="12" s="1"/>
  <c r="L126" i="12"/>
  <c r="K126" i="12"/>
  <c r="M126" i="12" s="1"/>
  <c r="N126" i="12" s="1"/>
  <c r="P125" i="12"/>
  <c r="O125" i="12"/>
  <c r="L125" i="12"/>
  <c r="K125" i="12"/>
  <c r="O124" i="12"/>
  <c r="P124" i="12" s="1"/>
  <c r="L124" i="12"/>
  <c r="K124" i="12"/>
  <c r="M124" i="12" s="1"/>
  <c r="N124" i="12" s="1"/>
  <c r="O123" i="12"/>
  <c r="P123" i="12" s="1"/>
  <c r="L123" i="12"/>
  <c r="M123" i="12" s="1"/>
  <c r="N123" i="12" s="1"/>
  <c r="K123" i="12"/>
  <c r="O122" i="12"/>
  <c r="P122" i="12" s="1"/>
  <c r="M122" i="12"/>
  <c r="N122" i="12" s="1"/>
  <c r="L122" i="12"/>
  <c r="K122" i="12"/>
  <c r="O121" i="12"/>
  <c r="P121" i="12" s="1"/>
  <c r="L121" i="12"/>
  <c r="K121" i="12"/>
  <c r="O120" i="12"/>
  <c r="P120" i="12" s="1"/>
  <c r="M120" i="12"/>
  <c r="N120" i="12" s="1"/>
  <c r="L120" i="12"/>
  <c r="K120" i="12"/>
  <c r="O119" i="12"/>
  <c r="P119" i="12" s="1"/>
  <c r="M119" i="12"/>
  <c r="N119" i="12" s="1"/>
  <c r="L119" i="12"/>
  <c r="K119" i="12"/>
  <c r="O118" i="12"/>
  <c r="P118" i="12" s="1"/>
  <c r="N118" i="12"/>
  <c r="M118" i="12"/>
  <c r="L118" i="12"/>
  <c r="K118" i="12"/>
  <c r="P117" i="12"/>
  <c r="O117" i="12"/>
  <c r="L117" i="12"/>
  <c r="K117" i="12"/>
  <c r="O116" i="12"/>
  <c r="P116" i="12" s="1"/>
  <c r="M116" i="12"/>
  <c r="N116" i="12" s="1"/>
  <c r="L116" i="12"/>
  <c r="K116" i="12"/>
  <c r="O115" i="12"/>
  <c r="P115" i="12" s="1"/>
  <c r="M115" i="12"/>
  <c r="N115" i="12" s="1"/>
  <c r="L115" i="12"/>
  <c r="K115" i="12"/>
  <c r="O114" i="12"/>
  <c r="P114" i="12" s="1"/>
  <c r="L114" i="12"/>
  <c r="K114" i="12"/>
  <c r="M114" i="12" s="1"/>
  <c r="N114" i="12" s="1"/>
  <c r="P113" i="12"/>
  <c r="O113" i="12"/>
  <c r="L113" i="12"/>
  <c r="K113" i="12"/>
  <c r="M113" i="12" s="1"/>
  <c r="N113" i="12" s="1"/>
  <c r="O112" i="12"/>
  <c r="P112" i="12" s="1"/>
  <c r="L112" i="12"/>
  <c r="K112" i="12"/>
  <c r="M112" i="12" s="1"/>
  <c r="N112" i="12" s="1"/>
  <c r="O111" i="12"/>
  <c r="P111" i="12" s="1"/>
  <c r="M111" i="12"/>
  <c r="N111" i="12" s="1"/>
  <c r="L111" i="12"/>
  <c r="K111" i="12"/>
  <c r="O110" i="12"/>
  <c r="P110" i="12" s="1"/>
  <c r="L110" i="12"/>
  <c r="K110" i="12"/>
  <c r="M110" i="12" s="1"/>
  <c r="N110" i="12" s="1"/>
  <c r="P109" i="12"/>
  <c r="O109" i="12"/>
  <c r="L109" i="12"/>
  <c r="K109" i="12"/>
  <c r="O108" i="12"/>
  <c r="P108" i="12" s="1"/>
  <c r="L108" i="12"/>
  <c r="K108" i="12"/>
  <c r="M108" i="12" s="1"/>
  <c r="N108" i="12" s="1"/>
  <c r="O107" i="12"/>
  <c r="P107" i="12" s="1"/>
  <c r="L107" i="12"/>
  <c r="M107" i="12" s="1"/>
  <c r="N107" i="12" s="1"/>
  <c r="K107" i="12"/>
  <c r="O106" i="12"/>
  <c r="P106" i="12" s="1"/>
  <c r="M106" i="12"/>
  <c r="N106" i="12" s="1"/>
  <c r="L106" i="12"/>
  <c r="K106" i="12"/>
  <c r="O105" i="12"/>
  <c r="P105" i="12" s="1"/>
  <c r="L105" i="12"/>
  <c r="K105" i="12"/>
  <c r="O104" i="12"/>
  <c r="P104" i="12" s="1"/>
  <c r="M104" i="12"/>
  <c r="N104" i="12" s="1"/>
  <c r="L104" i="12"/>
  <c r="K104" i="12"/>
  <c r="O103" i="12"/>
  <c r="P103" i="12" s="1"/>
  <c r="M103" i="12"/>
  <c r="N103" i="12" s="1"/>
  <c r="L103" i="12"/>
  <c r="K103" i="12"/>
  <c r="O102" i="12"/>
  <c r="P102" i="12" s="1"/>
  <c r="N102" i="12"/>
  <c r="M102" i="12"/>
  <c r="L102" i="12"/>
  <c r="K102" i="12"/>
  <c r="P101" i="12"/>
  <c r="O101" i="12"/>
  <c r="L101" i="12"/>
  <c r="K101" i="12"/>
  <c r="O100" i="12"/>
  <c r="P100" i="12" s="1"/>
  <c r="M100" i="12"/>
  <c r="N100" i="12" s="1"/>
  <c r="L100" i="12"/>
  <c r="K100" i="12"/>
  <c r="O99" i="12"/>
  <c r="P99" i="12" s="1"/>
  <c r="M99" i="12"/>
  <c r="N99" i="12" s="1"/>
  <c r="L99" i="12"/>
  <c r="K99" i="12"/>
  <c r="O98" i="12"/>
  <c r="P98" i="12" s="1"/>
  <c r="L98" i="12"/>
  <c r="K98" i="12"/>
  <c r="M98" i="12" s="1"/>
  <c r="N98" i="12" s="1"/>
  <c r="P97" i="12"/>
  <c r="O97" i="12"/>
  <c r="L97" i="12"/>
  <c r="K97" i="12"/>
  <c r="M97" i="12" s="1"/>
  <c r="N97" i="12" s="1"/>
  <c r="O96" i="12"/>
  <c r="P96" i="12" s="1"/>
  <c r="L96" i="12"/>
  <c r="K96" i="12"/>
  <c r="M96" i="12" s="1"/>
  <c r="N96" i="12" s="1"/>
  <c r="O95" i="12"/>
  <c r="P95" i="12" s="1"/>
  <c r="M95" i="12"/>
  <c r="N95" i="12" s="1"/>
  <c r="L95" i="12"/>
  <c r="K95" i="12"/>
  <c r="O94" i="12"/>
  <c r="P94" i="12" s="1"/>
  <c r="L94" i="12"/>
  <c r="K94" i="12"/>
  <c r="M94" i="12" s="1"/>
  <c r="N94" i="12" s="1"/>
  <c r="P93" i="12"/>
  <c r="O93" i="12"/>
  <c r="L93" i="12"/>
  <c r="K93" i="12"/>
  <c r="O92" i="12"/>
  <c r="P92" i="12" s="1"/>
  <c r="L92" i="12"/>
  <c r="K92" i="12"/>
  <c r="M92" i="12" s="1"/>
  <c r="N92" i="12" s="1"/>
  <c r="O91" i="12"/>
  <c r="P91" i="12" s="1"/>
  <c r="L91" i="12"/>
  <c r="M91" i="12" s="1"/>
  <c r="N91" i="12" s="1"/>
  <c r="K91" i="12"/>
  <c r="O90" i="12"/>
  <c r="P90" i="12" s="1"/>
  <c r="M90" i="12"/>
  <c r="N90" i="12" s="1"/>
  <c r="L90" i="12"/>
  <c r="K90" i="12"/>
  <c r="O89" i="12"/>
  <c r="P89" i="12" s="1"/>
  <c r="L89" i="12"/>
  <c r="K89" i="12"/>
  <c r="O88" i="12"/>
  <c r="P88" i="12" s="1"/>
  <c r="M88" i="12"/>
  <c r="N88" i="12" s="1"/>
  <c r="L88" i="12"/>
  <c r="K88" i="12"/>
  <c r="O87" i="12"/>
  <c r="P87" i="12" s="1"/>
  <c r="M87" i="12"/>
  <c r="N87" i="12" s="1"/>
  <c r="L87" i="12"/>
  <c r="K87" i="12"/>
  <c r="O86" i="12"/>
  <c r="P86" i="12" s="1"/>
  <c r="N86" i="12"/>
  <c r="M86" i="12"/>
  <c r="L86" i="12"/>
  <c r="K86" i="12"/>
  <c r="P85" i="12"/>
  <c r="O85" i="12"/>
  <c r="L85" i="12"/>
  <c r="K85" i="12"/>
  <c r="M85" i="12" s="1"/>
  <c r="N85" i="12" s="1"/>
  <c r="O84" i="12"/>
  <c r="P84" i="12" s="1"/>
  <c r="M84" i="12"/>
  <c r="N84" i="12" s="1"/>
  <c r="L84" i="12"/>
  <c r="K84" i="12"/>
  <c r="O83" i="12"/>
  <c r="P83" i="12" s="1"/>
  <c r="M83" i="12"/>
  <c r="N83" i="12" s="1"/>
  <c r="L83" i="12"/>
  <c r="K83" i="12"/>
  <c r="O82" i="12"/>
  <c r="P82" i="12" s="1"/>
  <c r="L82" i="12"/>
  <c r="K82" i="12"/>
  <c r="M82" i="12" s="1"/>
  <c r="N82" i="12" s="1"/>
  <c r="P81" i="12"/>
  <c r="O81" i="12"/>
  <c r="L81" i="12"/>
  <c r="K81" i="12"/>
  <c r="M81" i="12" s="1"/>
  <c r="N81" i="12" s="1"/>
  <c r="O80" i="12"/>
  <c r="P80" i="12" s="1"/>
  <c r="L80" i="12"/>
  <c r="K80" i="12"/>
  <c r="M80" i="12" s="1"/>
  <c r="N80" i="12" s="1"/>
  <c r="O79" i="12"/>
  <c r="P79" i="12" s="1"/>
  <c r="L79" i="12"/>
  <c r="M79" i="12" s="1"/>
  <c r="N79" i="12" s="1"/>
  <c r="K79" i="12"/>
  <c r="O78" i="12"/>
  <c r="P78" i="12" s="1"/>
  <c r="L78" i="12"/>
  <c r="K78" i="12"/>
  <c r="M78" i="12" s="1"/>
  <c r="N78" i="12" s="1"/>
  <c r="O77" i="12"/>
  <c r="P77" i="12" s="1"/>
  <c r="L77" i="12"/>
  <c r="K77" i="12"/>
  <c r="O76" i="12"/>
  <c r="P76" i="12" s="1"/>
  <c r="L76" i="12"/>
  <c r="K76" i="12"/>
  <c r="M76" i="12" s="1"/>
  <c r="N76" i="12" s="1"/>
  <c r="O75" i="12"/>
  <c r="P75" i="12" s="1"/>
  <c r="L75" i="12"/>
  <c r="M75" i="12" s="1"/>
  <c r="N75" i="12" s="1"/>
  <c r="K75" i="12"/>
  <c r="O74" i="12"/>
  <c r="P74" i="12" s="1"/>
  <c r="M74" i="12"/>
  <c r="N74" i="12" s="1"/>
  <c r="L74" i="12"/>
  <c r="K74" i="12"/>
  <c r="O73" i="12"/>
  <c r="P73" i="12" s="1"/>
  <c r="L73" i="12"/>
  <c r="K73" i="12"/>
  <c r="O72" i="12"/>
  <c r="P72" i="12" s="1"/>
  <c r="M72" i="12"/>
  <c r="N72" i="12" s="1"/>
  <c r="L72" i="12"/>
  <c r="K72" i="12"/>
  <c r="O71" i="12"/>
  <c r="P71" i="12" s="1"/>
  <c r="M71" i="12"/>
  <c r="N71" i="12" s="1"/>
  <c r="L71" i="12"/>
  <c r="K71" i="12"/>
  <c r="O70" i="12"/>
  <c r="P70" i="12" s="1"/>
  <c r="N70" i="12"/>
  <c r="M70" i="12"/>
  <c r="L70" i="12"/>
  <c r="K70" i="12"/>
  <c r="P69" i="12"/>
  <c r="O69" i="12"/>
  <c r="L69" i="12"/>
  <c r="K69" i="12"/>
  <c r="M69" i="12" s="1"/>
  <c r="N69" i="12" s="1"/>
  <c r="O68" i="12"/>
  <c r="P68" i="12" s="1"/>
  <c r="L68" i="12"/>
  <c r="K68" i="12"/>
  <c r="M68" i="12" s="1"/>
  <c r="N68" i="12" s="1"/>
  <c r="O67" i="12"/>
  <c r="P67" i="12" s="1"/>
  <c r="M67" i="12"/>
  <c r="N67" i="12" s="1"/>
  <c r="L67" i="12"/>
  <c r="K67" i="12"/>
  <c r="O66" i="12"/>
  <c r="P66" i="12" s="1"/>
  <c r="N66" i="12"/>
  <c r="M66" i="12"/>
  <c r="L66" i="12"/>
  <c r="K66" i="12"/>
  <c r="P65" i="12"/>
  <c r="O65" i="12"/>
  <c r="L65" i="12"/>
  <c r="K65" i="12"/>
  <c r="M65" i="12" s="1"/>
  <c r="N65" i="12" s="1"/>
  <c r="O64" i="12"/>
  <c r="P64" i="12" s="1"/>
  <c r="L64" i="12"/>
  <c r="K64" i="12"/>
  <c r="M64" i="12" s="1"/>
  <c r="N64" i="12" s="1"/>
  <c r="O63" i="12"/>
  <c r="P63" i="12" s="1"/>
  <c r="M63" i="12"/>
  <c r="N63" i="12" s="1"/>
  <c r="L63" i="12"/>
  <c r="K63" i="12"/>
  <c r="O62" i="12"/>
  <c r="P62" i="12" s="1"/>
  <c r="N62" i="12"/>
  <c r="M62" i="12"/>
  <c r="L62" i="12"/>
  <c r="K62" i="12"/>
  <c r="P61" i="12"/>
  <c r="O61" i="12"/>
  <c r="L61" i="12"/>
  <c r="K61" i="12"/>
  <c r="M61" i="12" s="1"/>
  <c r="N61" i="12" s="1"/>
  <c r="O60" i="12"/>
  <c r="P60" i="12" s="1"/>
  <c r="L60" i="12"/>
  <c r="K60" i="12"/>
  <c r="M60" i="12" s="1"/>
  <c r="N60" i="12" s="1"/>
  <c r="O59" i="12"/>
  <c r="P59" i="12" s="1"/>
  <c r="M59" i="12"/>
  <c r="N59" i="12" s="1"/>
  <c r="L59" i="12"/>
  <c r="K59" i="12"/>
  <c r="O58" i="12"/>
  <c r="P58" i="12" s="1"/>
  <c r="N58" i="12"/>
  <c r="M58" i="12"/>
  <c r="L58" i="12"/>
  <c r="K58" i="12"/>
  <c r="P57" i="12"/>
  <c r="O57" i="12"/>
  <c r="L57" i="12"/>
  <c r="K57" i="12"/>
  <c r="M57" i="12" s="1"/>
  <c r="N57" i="12" s="1"/>
  <c r="O56" i="12"/>
  <c r="P56" i="12" s="1"/>
  <c r="L56" i="12"/>
  <c r="K56" i="12"/>
  <c r="M56" i="12" s="1"/>
  <c r="N56" i="12" s="1"/>
  <c r="O55" i="12"/>
  <c r="P55" i="12" s="1"/>
  <c r="M55" i="12"/>
  <c r="N55" i="12" s="1"/>
  <c r="L55" i="12"/>
  <c r="K55" i="12"/>
  <c r="O54" i="12"/>
  <c r="P54" i="12" s="1"/>
  <c r="N54" i="12"/>
  <c r="M54" i="12"/>
  <c r="L54" i="12"/>
  <c r="K54" i="12"/>
  <c r="P53" i="12"/>
  <c r="O53" i="12"/>
  <c r="L53" i="12"/>
  <c r="K53" i="12"/>
  <c r="M53" i="12" s="1"/>
  <c r="N53" i="12" s="1"/>
  <c r="O52" i="12"/>
  <c r="P52" i="12" s="1"/>
  <c r="L52" i="12"/>
  <c r="K52" i="12"/>
  <c r="M52" i="12" s="1"/>
  <c r="N52" i="12" s="1"/>
  <c r="O51" i="12"/>
  <c r="P51" i="12" s="1"/>
  <c r="M51" i="12"/>
  <c r="N51" i="12" s="1"/>
  <c r="L51" i="12"/>
  <c r="K51" i="12"/>
  <c r="O50" i="12"/>
  <c r="P50" i="12" s="1"/>
  <c r="N50" i="12"/>
  <c r="M50" i="12"/>
  <c r="L50" i="12"/>
  <c r="K50" i="12"/>
  <c r="P49" i="12"/>
  <c r="O49" i="12"/>
  <c r="L49" i="12"/>
  <c r="K49" i="12"/>
  <c r="M49" i="12" s="1"/>
  <c r="N49" i="12" s="1"/>
  <c r="O48" i="12"/>
  <c r="P48" i="12" s="1"/>
  <c r="L48" i="12"/>
  <c r="K48" i="12"/>
  <c r="M48" i="12" s="1"/>
  <c r="N48" i="12" s="1"/>
  <c r="O47" i="12"/>
  <c r="P47" i="12" s="1"/>
  <c r="L47" i="12"/>
  <c r="M47" i="12" s="1"/>
  <c r="N47" i="12" s="1"/>
  <c r="K47" i="12"/>
  <c r="O46" i="12"/>
  <c r="P46" i="12" s="1"/>
  <c r="M46" i="12"/>
  <c r="N46" i="12" s="1"/>
  <c r="L46" i="12"/>
  <c r="K46" i="12"/>
  <c r="O45" i="12"/>
  <c r="P45" i="12" s="1"/>
  <c r="L45" i="12"/>
  <c r="K45" i="12"/>
  <c r="M45" i="12" s="1"/>
  <c r="N45" i="12" s="1"/>
  <c r="P44" i="12"/>
  <c r="O44" i="12"/>
  <c r="L44" i="12"/>
  <c r="M44" i="12" s="1"/>
  <c r="N44" i="12" s="1"/>
  <c r="K44" i="12"/>
  <c r="O43" i="12"/>
  <c r="P43" i="12" s="1"/>
  <c r="L43" i="12"/>
  <c r="K43" i="12"/>
  <c r="M43" i="12" s="1"/>
  <c r="N43" i="12" s="1"/>
  <c r="P42" i="12"/>
  <c r="O42" i="12"/>
  <c r="L42" i="12"/>
  <c r="M42" i="12" s="1"/>
  <c r="N42" i="12" s="1"/>
  <c r="K42" i="12"/>
  <c r="O41" i="12"/>
  <c r="P41" i="12" s="1"/>
  <c r="L41" i="12"/>
  <c r="K41" i="12"/>
  <c r="M41" i="12" s="1"/>
  <c r="N41" i="12" s="1"/>
  <c r="P40" i="12"/>
  <c r="O40" i="12"/>
  <c r="L40" i="12"/>
  <c r="M40" i="12" s="1"/>
  <c r="N40" i="12" s="1"/>
  <c r="K40" i="12"/>
  <c r="O39" i="12"/>
  <c r="P39" i="12" s="1"/>
  <c r="L39" i="12"/>
  <c r="K39" i="12"/>
  <c r="M39" i="12" s="1"/>
  <c r="N39" i="12" s="1"/>
  <c r="P38" i="12"/>
  <c r="O38" i="12"/>
  <c r="L38" i="12"/>
  <c r="M38" i="12" s="1"/>
  <c r="N38" i="12" s="1"/>
  <c r="K38" i="12"/>
  <c r="O37" i="12"/>
  <c r="P37" i="12" s="1"/>
  <c r="L37" i="12"/>
  <c r="K37" i="12"/>
  <c r="M37" i="12" s="1"/>
  <c r="N37" i="12" s="1"/>
  <c r="P36" i="12"/>
  <c r="O36" i="12"/>
  <c r="L36" i="12"/>
  <c r="M36" i="12" s="1"/>
  <c r="N36" i="12" s="1"/>
  <c r="K36" i="12"/>
  <c r="O35" i="12"/>
  <c r="P35" i="12" s="1"/>
  <c r="L35" i="12"/>
  <c r="K35" i="12"/>
  <c r="M35" i="12" s="1"/>
  <c r="N35" i="12" s="1"/>
  <c r="P34" i="12"/>
  <c r="O34" i="12"/>
  <c r="L34" i="12"/>
  <c r="M34" i="12" s="1"/>
  <c r="N34" i="12" s="1"/>
  <c r="K34" i="12"/>
  <c r="O33" i="12"/>
  <c r="P33" i="12" s="1"/>
  <c r="L33" i="12"/>
  <c r="K33" i="12"/>
  <c r="M33" i="12" s="1"/>
  <c r="N33" i="12" s="1"/>
  <c r="P32" i="12"/>
  <c r="O32" i="12"/>
  <c r="M32" i="12"/>
  <c r="N32" i="12" s="1"/>
  <c r="L32" i="12"/>
  <c r="K32" i="12"/>
  <c r="O31" i="12"/>
  <c r="P31" i="12" s="1"/>
  <c r="L31" i="12"/>
  <c r="K31" i="12"/>
  <c r="M31" i="12" s="1"/>
  <c r="N31" i="12" s="1"/>
  <c r="P30" i="12"/>
  <c r="O30" i="12"/>
  <c r="M30" i="12"/>
  <c r="N30" i="12" s="1"/>
  <c r="L30" i="12"/>
  <c r="K30" i="12"/>
  <c r="O29" i="12"/>
  <c r="P29" i="12" s="1"/>
  <c r="L29" i="12"/>
  <c r="K29" i="12"/>
  <c r="M29" i="12" s="1"/>
  <c r="N29" i="12" s="1"/>
  <c r="P28" i="12"/>
  <c r="O28" i="12"/>
  <c r="M28" i="12"/>
  <c r="N28" i="12" s="1"/>
  <c r="L28" i="12"/>
  <c r="K28" i="12"/>
  <c r="O27" i="12"/>
  <c r="P27" i="12" s="1"/>
  <c r="L27" i="12"/>
  <c r="K27" i="12"/>
  <c r="M27" i="12" s="1"/>
  <c r="N27" i="12" s="1"/>
  <c r="P26" i="12"/>
  <c r="O26" i="12"/>
  <c r="M26" i="12"/>
  <c r="N26" i="12" s="1"/>
  <c r="L26" i="12"/>
  <c r="K26" i="12"/>
  <c r="O25" i="12"/>
  <c r="P25" i="12" s="1"/>
  <c r="L25" i="12"/>
  <c r="K25" i="12"/>
  <c r="M25" i="12" s="1"/>
  <c r="N25" i="12" s="1"/>
  <c r="P24" i="12"/>
  <c r="O24" i="12"/>
  <c r="M24" i="12"/>
  <c r="N24" i="12" s="1"/>
  <c r="L24" i="12"/>
  <c r="K24" i="12"/>
  <c r="O23" i="12"/>
  <c r="P23" i="12" s="1"/>
  <c r="L23" i="12"/>
  <c r="K23" i="12"/>
  <c r="M23" i="12" s="1"/>
  <c r="N23" i="12" s="1"/>
  <c r="P22" i="12"/>
  <c r="O22" i="12"/>
  <c r="M22" i="12"/>
  <c r="N22" i="12" s="1"/>
  <c r="L22" i="12"/>
  <c r="K22" i="12"/>
  <c r="O21" i="12"/>
  <c r="P21" i="12" s="1"/>
  <c r="L21" i="12"/>
  <c r="K21" i="12"/>
  <c r="M21" i="12" s="1"/>
  <c r="N21" i="12" s="1"/>
  <c r="P20" i="12"/>
  <c r="O20" i="12"/>
  <c r="M20" i="12"/>
  <c r="N20" i="12" s="1"/>
  <c r="L20" i="12"/>
  <c r="K20" i="12"/>
  <c r="O19" i="12"/>
  <c r="P19" i="12" s="1"/>
  <c r="L19" i="12"/>
  <c r="K19" i="12"/>
  <c r="M19" i="12" s="1"/>
  <c r="N19" i="12" s="1"/>
  <c r="P18" i="12"/>
  <c r="O18" i="12"/>
  <c r="M18" i="12"/>
  <c r="N18" i="12" s="1"/>
  <c r="L18" i="12"/>
  <c r="K18" i="12"/>
  <c r="O17" i="12"/>
  <c r="P17" i="12" s="1"/>
  <c r="L17" i="12"/>
  <c r="K17" i="12"/>
  <c r="M17" i="12" s="1"/>
  <c r="N17" i="12" s="1"/>
  <c r="P16" i="12"/>
  <c r="O16" i="12"/>
  <c r="M16" i="12"/>
  <c r="N16" i="12" s="1"/>
  <c r="L16" i="12"/>
  <c r="K16" i="12"/>
  <c r="O15" i="12"/>
  <c r="P15" i="12" s="1"/>
  <c r="L15" i="12"/>
  <c r="K15" i="12"/>
  <c r="M15" i="12" s="1"/>
  <c r="N15" i="12" s="1"/>
  <c r="P14" i="12"/>
  <c r="O14" i="12"/>
  <c r="M14" i="12"/>
  <c r="N14" i="12" s="1"/>
  <c r="L14" i="12"/>
  <c r="K14" i="12"/>
  <c r="O13" i="12"/>
  <c r="P13" i="12" s="1"/>
  <c r="L13" i="12"/>
  <c r="K13" i="12"/>
  <c r="M13" i="12" s="1"/>
  <c r="N13" i="12" s="1"/>
  <c r="P12" i="12"/>
  <c r="O12" i="12"/>
  <c r="M12" i="12"/>
  <c r="N12" i="12" s="1"/>
  <c r="L12" i="12"/>
  <c r="K12" i="12"/>
  <c r="O11" i="12"/>
  <c r="P11" i="12" s="1"/>
  <c r="L11" i="12"/>
  <c r="K11" i="12"/>
  <c r="M11" i="12" s="1"/>
  <c r="N11" i="12" s="1"/>
  <c r="P10" i="12"/>
  <c r="O10" i="12"/>
  <c r="L10" i="12"/>
  <c r="M10" i="12" s="1"/>
  <c r="N10" i="12" s="1"/>
  <c r="K10" i="12"/>
  <c r="O9" i="12"/>
  <c r="P9" i="12" s="1"/>
  <c r="L9" i="12"/>
  <c r="K9" i="12"/>
  <c r="M9" i="12" s="1"/>
  <c r="N9" i="12" s="1"/>
  <c r="P8" i="12"/>
  <c r="O8" i="12"/>
  <c r="L8" i="12"/>
  <c r="M8" i="12" s="1"/>
  <c r="N8" i="12" s="1"/>
  <c r="K8" i="12"/>
  <c r="O7" i="12"/>
  <c r="P7" i="12" s="1"/>
  <c r="L7" i="12"/>
  <c r="K7" i="12"/>
  <c r="M7" i="12" s="1"/>
  <c r="N7" i="12" s="1"/>
  <c r="P6" i="12"/>
  <c r="O6" i="12"/>
  <c r="L6" i="12"/>
  <c r="M6" i="12" s="1"/>
  <c r="N6" i="12" s="1"/>
  <c r="K6" i="12"/>
  <c r="O5" i="12"/>
  <c r="P5" i="12" s="1"/>
  <c r="N5" i="12"/>
  <c r="L5" i="12"/>
  <c r="K5" i="12"/>
  <c r="M5" i="12" s="1"/>
  <c r="P4" i="12"/>
  <c r="O4" i="12"/>
  <c r="M4" i="12"/>
  <c r="N4" i="12" s="1"/>
  <c r="L4" i="12"/>
  <c r="K4" i="12"/>
  <c r="O3" i="12"/>
  <c r="P3" i="12" s="1"/>
  <c r="N3" i="12"/>
  <c r="L3" i="12"/>
  <c r="K3" i="12"/>
  <c r="M3" i="12" s="1"/>
  <c r="P2" i="12"/>
  <c r="O2" i="12"/>
  <c r="M2" i="12"/>
  <c r="N2" i="12" s="1"/>
  <c r="K2" i="12"/>
  <c r="U7" i="12" l="1"/>
  <c r="T7" i="12"/>
  <c r="U28" i="12"/>
  <c r="T28" i="12"/>
  <c r="U70" i="12"/>
  <c r="T70" i="12"/>
  <c r="U97" i="12"/>
  <c r="T97" i="12"/>
  <c r="U118" i="12"/>
  <c r="T118" i="12"/>
  <c r="U134" i="12"/>
  <c r="T134" i="12"/>
  <c r="U5" i="12"/>
  <c r="T5" i="12"/>
  <c r="U11" i="12"/>
  <c r="T11" i="12"/>
  <c r="U16" i="12"/>
  <c r="T16" i="12"/>
  <c r="T25" i="12"/>
  <c r="U25" i="12"/>
  <c r="T29" i="12"/>
  <c r="U29" i="12"/>
  <c r="T31" i="12"/>
  <c r="U31" i="12"/>
  <c r="T47" i="12"/>
  <c r="U47" i="12"/>
  <c r="T49" i="12"/>
  <c r="U49" i="12"/>
  <c r="T67" i="12"/>
  <c r="U67" i="12"/>
  <c r="U86" i="12"/>
  <c r="T86" i="12"/>
  <c r="T6" i="12"/>
  <c r="U6" i="12"/>
  <c r="U9" i="12"/>
  <c r="T9" i="12"/>
  <c r="T15" i="12"/>
  <c r="U15" i="12"/>
  <c r="T17" i="12"/>
  <c r="U17" i="12"/>
  <c r="T35" i="12"/>
  <c r="U35" i="12"/>
  <c r="U40" i="12"/>
  <c r="T40" i="12"/>
  <c r="T51" i="12"/>
  <c r="U51" i="12"/>
  <c r="U54" i="12"/>
  <c r="T54" i="12"/>
  <c r="T71" i="12"/>
  <c r="U71" i="12"/>
  <c r="T73" i="12"/>
  <c r="U73" i="12"/>
  <c r="T83" i="12"/>
  <c r="U83" i="12"/>
  <c r="U126" i="12"/>
  <c r="T126" i="12"/>
  <c r="U32" i="12"/>
  <c r="T32" i="12"/>
  <c r="T41" i="12"/>
  <c r="U41" i="12"/>
  <c r="U50" i="12"/>
  <c r="T50" i="12"/>
  <c r="U82" i="12"/>
  <c r="T82" i="12"/>
  <c r="T103" i="12"/>
  <c r="U103" i="12"/>
  <c r="T2" i="12"/>
  <c r="U2" i="12"/>
  <c r="T33" i="12"/>
  <c r="U33" i="12"/>
  <c r="U3" i="12"/>
  <c r="T3" i="12"/>
  <c r="T10" i="12"/>
  <c r="U10" i="12"/>
  <c r="U13" i="12"/>
  <c r="T13" i="12"/>
  <c r="U19" i="12"/>
  <c r="T19" i="12"/>
  <c r="U24" i="12"/>
  <c r="T24" i="12"/>
  <c r="T55" i="12"/>
  <c r="U55" i="12"/>
  <c r="U66" i="12"/>
  <c r="T66" i="12"/>
  <c r="T89" i="12"/>
  <c r="U89" i="12"/>
  <c r="T95" i="12"/>
  <c r="U95" i="12"/>
  <c r="T111" i="12"/>
  <c r="U111" i="12"/>
  <c r="U113" i="12"/>
  <c r="T113" i="12"/>
  <c r="T87" i="12"/>
  <c r="U87" i="12"/>
  <c r="U102" i="12"/>
  <c r="T102" i="12"/>
  <c r="T123" i="12"/>
  <c r="U123" i="12"/>
  <c r="U130" i="12"/>
  <c r="T130" i="12"/>
  <c r="U133" i="12"/>
  <c r="T133" i="12"/>
  <c r="U142" i="12"/>
  <c r="T142" i="12"/>
  <c r="T20" i="12"/>
  <c r="T36" i="12"/>
  <c r="U37" i="12"/>
  <c r="T39" i="12"/>
  <c r="U57" i="12"/>
  <c r="T78" i="12"/>
  <c r="U79" i="12"/>
  <c r="T81" i="12"/>
  <c r="T98" i="12"/>
  <c r="U99" i="12"/>
  <c r="T101" i="12"/>
  <c r="T106" i="12"/>
  <c r="T129" i="12"/>
  <c r="T131" i="12"/>
  <c r="U131" i="12"/>
  <c r="U141" i="12"/>
  <c r="T141" i="12"/>
  <c r="U150" i="12"/>
  <c r="T150" i="12"/>
  <c r="T4" i="12"/>
  <c r="U21" i="12"/>
  <c r="U23" i="12"/>
  <c r="T30" i="12"/>
  <c r="T45" i="12"/>
  <c r="T48" i="12"/>
  <c r="U60" i="12"/>
  <c r="T62" i="12"/>
  <c r="U63" i="12"/>
  <c r="T65" i="12"/>
  <c r="U75" i="12"/>
  <c r="T85" i="12"/>
  <c r="T90" i="12"/>
  <c r="T104" i="12"/>
  <c r="U105" i="12"/>
  <c r="T109" i="12"/>
  <c r="T112" i="12"/>
  <c r="U114" i="12"/>
  <c r="T114" i="12"/>
  <c r="U117" i="12"/>
  <c r="T117" i="12"/>
  <c r="T139" i="12"/>
  <c r="U139" i="12"/>
  <c r="T8" i="12"/>
  <c r="T12" i="12"/>
  <c r="T14" i="12"/>
  <c r="T27" i="12"/>
  <c r="S26" i="12"/>
  <c r="S42" i="12"/>
  <c r="U44" i="12"/>
  <c r="T46" i="12"/>
  <c r="S56" i="12"/>
  <c r="U59" i="12"/>
  <c r="T69" i="12"/>
  <c r="T74" i="12"/>
  <c r="S76" i="12"/>
  <c r="T88" i="12"/>
  <c r="S91" i="12"/>
  <c r="U108" i="12"/>
  <c r="T110" i="12"/>
  <c r="S115" i="12"/>
  <c r="T116" i="12"/>
  <c r="U122" i="12"/>
  <c r="T122" i="12"/>
  <c r="U125" i="12"/>
  <c r="T125" i="12"/>
  <c r="T144" i="12"/>
  <c r="U144" i="12"/>
  <c r="U154" i="12"/>
  <c r="T154" i="12"/>
  <c r="S147" i="12"/>
  <c r="U152" i="12"/>
  <c r="S52" i="12"/>
  <c r="S68" i="12"/>
  <c r="S84" i="12"/>
  <c r="S100" i="12"/>
  <c r="S119" i="12"/>
  <c r="S127" i="12"/>
  <c r="S135" i="12"/>
  <c r="S143" i="12"/>
  <c r="T149" i="12"/>
  <c r="S151" i="12"/>
  <c r="U138" i="12"/>
  <c r="T138" i="12"/>
  <c r="U146" i="12"/>
  <c r="T146" i="12"/>
  <c r="M77" i="12"/>
  <c r="N77" i="12" s="1"/>
  <c r="M93" i="12"/>
  <c r="N93" i="12" s="1"/>
  <c r="M109" i="12"/>
  <c r="N109" i="12" s="1"/>
  <c r="M125" i="12"/>
  <c r="N125" i="12" s="1"/>
  <c r="M141" i="12"/>
  <c r="N141" i="12" s="1"/>
  <c r="M101" i="12"/>
  <c r="N101" i="12" s="1"/>
  <c r="M117" i="12"/>
  <c r="N117" i="12" s="1"/>
  <c r="M133" i="12"/>
  <c r="N133" i="12" s="1"/>
  <c r="M151" i="12"/>
  <c r="N151" i="12" s="1"/>
  <c r="M73" i="12"/>
  <c r="N73" i="12" s="1"/>
  <c r="M89" i="12"/>
  <c r="N89" i="12" s="1"/>
  <c r="M105" i="12"/>
  <c r="N105" i="12" s="1"/>
  <c r="M121" i="12"/>
  <c r="N121" i="12" s="1"/>
  <c r="M137" i="12"/>
  <c r="N137" i="12" s="1"/>
  <c r="M149" i="12"/>
  <c r="N149" i="12" s="1"/>
  <c r="M147" i="12"/>
  <c r="N147" i="12" s="1"/>
  <c r="T119" i="12" l="1"/>
  <c r="U119" i="12"/>
  <c r="T52" i="12"/>
  <c r="U52" i="12"/>
  <c r="T115" i="12"/>
  <c r="U115" i="12"/>
  <c r="U42" i="12"/>
  <c r="T42" i="12"/>
  <c r="T143" i="12"/>
  <c r="U143" i="12"/>
  <c r="U100" i="12"/>
  <c r="T100" i="12"/>
  <c r="T76" i="12"/>
  <c r="U76" i="12"/>
  <c r="U56" i="12"/>
  <c r="T56" i="12"/>
  <c r="U26" i="12"/>
  <c r="T26" i="12"/>
  <c r="T135" i="12"/>
  <c r="U135" i="12"/>
  <c r="U84" i="12"/>
  <c r="T84" i="12"/>
  <c r="T147" i="12"/>
  <c r="U147" i="12"/>
  <c r="T151" i="12"/>
  <c r="U151" i="12"/>
  <c r="T127" i="12"/>
  <c r="U127" i="12"/>
  <c r="U68" i="12"/>
  <c r="T68" i="12"/>
  <c r="T91" i="12"/>
  <c r="U91" i="12"/>
</calcChain>
</file>

<file path=xl/sharedStrings.xml><?xml version="1.0" encoding="utf-8"?>
<sst xmlns="http://schemas.openxmlformats.org/spreadsheetml/2006/main" count="825" uniqueCount="336">
  <si>
    <t>Metabolite</t>
  </si>
  <si>
    <t>ttest_pval</t>
  </si>
  <si>
    <t>Log2FoldChange</t>
  </si>
  <si>
    <t>1-Methylnicotinamide</t>
  </si>
  <si>
    <t>NA</t>
  </si>
  <si>
    <t>2,3-Diphosphoglyceric acid</t>
  </si>
  <si>
    <t>3-Hydroxybutyric acid</t>
  </si>
  <si>
    <t>3-Phosphoglyceric acid</t>
  </si>
  <si>
    <t>4,5-Dihydroorotic acid</t>
  </si>
  <si>
    <t>4-Hydroxyproline</t>
  </si>
  <si>
    <t>5'-Methylthioadenosine</t>
  </si>
  <si>
    <t>5-Phosphoribosylamine</t>
  </si>
  <si>
    <t>6-Phosphogluconic acid</t>
  </si>
  <si>
    <t>Acetoacetic acid</t>
  </si>
  <si>
    <t>Acetyl-CoA</t>
  </si>
  <si>
    <t>Acetylcysteine</t>
  </si>
  <si>
    <t>Adenine</t>
  </si>
  <si>
    <t>Adenosine</t>
  </si>
  <si>
    <t>Adenosine diphosphate ribose</t>
  </si>
  <si>
    <t>Adenosine monophosphate</t>
  </si>
  <si>
    <t>Adenosine triphosphate</t>
  </si>
  <si>
    <t>Adenylsuccinic acid</t>
  </si>
  <si>
    <t>ADP</t>
  </si>
  <si>
    <t>Allantoin</t>
  </si>
  <si>
    <t>Aminoadipic acid</t>
  </si>
  <si>
    <t>Argininosuccinic acid</t>
  </si>
  <si>
    <t>Beta-Alanine</t>
  </si>
  <si>
    <t>Betaine</t>
  </si>
  <si>
    <t>Butyrylcarnitine</t>
  </si>
  <si>
    <t>Carbamoyl phosphate</t>
  </si>
  <si>
    <t>Carnosine</t>
  </si>
  <si>
    <t>CDP</t>
  </si>
  <si>
    <t>Choline</t>
  </si>
  <si>
    <t>cis-Aconitic acid</t>
  </si>
  <si>
    <t>Citric acid</t>
  </si>
  <si>
    <t>Citrulline</t>
  </si>
  <si>
    <t>Creatine</t>
  </si>
  <si>
    <t>Creatinine</t>
  </si>
  <si>
    <t>Cyclic AMP</t>
  </si>
  <si>
    <t>Cytidine</t>
  </si>
  <si>
    <t>Cytidine monophosphate</t>
  </si>
  <si>
    <t>Cytidine triphosphate</t>
  </si>
  <si>
    <t>Cytosine</t>
  </si>
  <si>
    <t>D-2-Hydroxyglutaric acid</t>
  </si>
  <si>
    <t>D-Glucose</t>
  </si>
  <si>
    <t>D-Glyceraldehyde 3-phosphate</t>
  </si>
  <si>
    <t>Dihydrofolic acid</t>
  </si>
  <si>
    <t>Dihydroxyacetone phosphate</t>
  </si>
  <si>
    <t>D-Ribose 5-phosphate</t>
  </si>
  <si>
    <t>D-Sedoheptulose 7-phosphate</t>
  </si>
  <si>
    <t>dTDP</t>
  </si>
  <si>
    <t>FAD</t>
  </si>
  <si>
    <t>Folic acid</t>
  </si>
  <si>
    <t>Fructose 1,6-bisphosphate</t>
  </si>
  <si>
    <t>Fructose 6-phosphate</t>
  </si>
  <si>
    <t>Fumaric acid</t>
  </si>
  <si>
    <t>Glucose 6-phosphate</t>
  </si>
  <si>
    <t>Glutathione</t>
  </si>
  <si>
    <t>Glycerol 3-phosphate</t>
  </si>
  <si>
    <t>Glycine</t>
  </si>
  <si>
    <t>Guanidoacetic acid</t>
  </si>
  <si>
    <t>Guanine</t>
  </si>
  <si>
    <t>Guanosine</t>
  </si>
  <si>
    <t>Guanosine diphosphate</t>
  </si>
  <si>
    <t>Guanosine monophosphate</t>
  </si>
  <si>
    <t>Guanosine triphosphate</t>
  </si>
  <si>
    <t>Homocysteine</t>
  </si>
  <si>
    <t>Hypotaurine</t>
  </si>
  <si>
    <t>Hypoxanthine</t>
  </si>
  <si>
    <t>Inosine</t>
  </si>
  <si>
    <t>Inosinic acid</t>
  </si>
  <si>
    <t>L-Acetylcarnitine</t>
  </si>
  <si>
    <t>L-Alanine</t>
  </si>
  <si>
    <t>L-Arginine</t>
  </si>
  <si>
    <t>L-Asparagine</t>
  </si>
  <si>
    <t>L-Aspartic acid</t>
  </si>
  <si>
    <t>L-Carnitine</t>
  </si>
  <si>
    <t>L-Cystathionine</t>
  </si>
  <si>
    <t>L-Cysteine</t>
  </si>
  <si>
    <t>L-Cystine</t>
  </si>
  <si>
    <t>L-Glutamic acid</t>
  </si>
  <si>
    <t>L-Glutamine</t>
  </si>
  <si>
    <t>L-Histidine</t>
  </si>
  <si>
    <t>L-Isoleucine</t>
  </si>
  <si>
    <t>L-Kynurenine</t>
  </si>
  <si>
    <t>L-Lactic acid</t>
  </si>
  <si>
    <t>L-Leucine</t>
  </si>
  <si>
    <t>L-Lysine</t>
  </si>
  <si>
    <t>L-Malic acid</t>
  </si>
  <si>
    <t>L-Methionine</t>
  </si>
  <si>
    <t>L-Phenylalanine</t>
  </si>
  <si>
    <t>L-Proline</t>
  </si>
  <si>
    <t>L-Serine</t>
  </si>
  <si>
    <t>L-Threonine</t>
  </si>
  <si>
    <t>L-Tryptophan</t>
  </si>
  <si>
    <t>L-Tyrosine</t>
  </si>
  <si>
    <t>L-Valine</t>
  </si>
  <si>
    <t>N6-Acetyl-L-lysine</t>
  </si>
  <si>
    <t>N-Acetylglutamic acid</t>
  </si>
  <si>
    <t>N-Acetylglutamine</t>
  </si>
  <si>
    <t>N-Acetyl-L-alanine</t>
  </si>
  <si>
    <t>N-Acetyl-L-methionine</t>
  </si>
  <si>
    <t>N-Acetyl-L-phenylalanine</t>
  </si>
  <si>
    <t>N-Acetylornithine</t>
  </si>
  <si>
    <t>N-Acetylserine</t>
  </si>
  <si>
    <t>NAD</t>
  </si>
  <si>
    <t>NADH</t>
  </si>
  <si>
    <t>NADP</t>
  </si>
  <si>
    <t>NADPH</t>
  </si>
  <si>
    <t>Niacinamide</t>
  </si>
  <si>
    <t>Nicotinic acid</t>
  </si>
  <si>
    <t>O-Phosphoethanolamine</t>
  </si>
  <si>
    <t>Ornithine</t>
  </si>
  <si>
    <t>Orotic acid</t>
  </si>
  <si>
    <t>Orotidylic acid</t>
  </si>
  <si>
    <t>Oxidized glutathione</t>
  </si>
  <si>
    <t>Oxoadipic acid</t>
  </si>
  <si>
    <t>Oxoglutaric acid</t>
  </si>
  <si>
    <t>Palmitic acid</t>
  </si>
  <si>
    <t>Pantothenic acid</t>
  </si>
  <si>
    <t>Phenol</t>
  </si>
  <si>
    <t>Phosphocreatine</t>
  </si>
  <si>
    <t>Phosphoenolpyruvic acid</t>
  </si>
  <si>
    <t>Phosphoribosyl pyrophosphate</t>
  </si>
  <si>
    <t>Phosphorylcholine</t>
  </si>
  <si>
    <t>Phosphoserine</t>
  </si>
  <si>
    <t>Pipecolic acid</t>
  </si>
  <si>
    <t>Propionylcarnitine</t>
  </si>
  <si>
    <t>Pyruvic acid</t>
  </si>
  <si>
    <t>Ribose 1-phosphate</t>
  </si>
  <si>
    <t>Saccharopine</t>
  </si>
  <si>
    <t>S-Adenosylhomocysteine</t>
  </si>
  <si>
    <t>S-Adenosylmethionine</t>
  </si>
  <si>
    <t>Sarcosine</t>
  </si>
  <si>
    <t>Succinic acid</t>
  </si>
  <si>
    <t>Taurine</t>
  </si>
  <si>
    <t>Thymidine</t>
  </si>
  <si>
    <t>Uracil</t>
  </si>
  <si>
    <t>Ureidopropionic acid</t>
  </si>
  <si>
    <t>Ureidosuccinic acid</t>
  </si>
  <si>
    <t>Uric acid</t>
  </si>
  <si>
    <t>Uridine</t>
  </si>
  <si>
    <t>Uridine 5'-diphosphate</t>
  </si>
  <si>
    <t>Uridine 5'-monophosphate</t>
  </si>
  <si>
    <t>Uridine diphosphate glucose</t>
  </si>
  <si>
    <t>Uridine diphosphate-N-acetylglucosamine</t>
  </si>
  <si>
    <t>Uridine triphosphate</t>
  </si>
  <si>
    <t>Valerylcarnitine</t>
  </si>
  <si>
    <t>Xanthine</t>
  </si>
  <si>
    <t>Xanthosine</t>
  </si>
  <si>
    <t>Xanthylic acid</t>
  </si>
  <si>
    <t>Gamma-Aminobutyric acid</t>
  </si>
  <si>
    <t>Gamma-Aminobutyric acid-13C-4</t>
  </si>
  <si>
    <t>Acetylcholine</t>
  </si>
  <si>
    <t>Serotonin</t>
  </si>
  <si>
    <t>Adrenochrome</t>
  </si>
  <si>
    <t>Epinephrine</t>
  </si>
  <si>
    <t>fold change</t>
  </si>
  <si>
    <t>log2fold change</t>
  </si>
  <si>
    <t>pvalue</t>
  </si>
  <si>
    <t>SEM log2 fold change</t>
  </si>
  <si>
    <t xml:space="preserve">stdev infected </t>
  </si>
  <si>
    <t>stdev ratio</t>
  </si>
  <si>
    <t>SEM fold change</t>
  </si>
  <si>
    <t xml:space="preserve">stdev uninfected </t>
  </si>
  <si>
    <t>count infected</t>
  </si>
  <si>
    <t>count uninfected</t>
  </si>
  <si>
    <t>minimum</t>
  </si>
  <si>
    <t>uninfected sample 1</t>
  </si>
  <si>
    <t>uninfected sample 2</t>
  </si>
  <si>
    <t>uninfected sample 3</t>
  </si>
  <si>
    <t>uninfected sample 4</t>
  </si>
  <si>
    <t>SV-tag infected sample 1</t>
  </si>
  <si>
    <t>SV-tag infected sample 2</t>
  </si>
  <si>
    <t>SV-tag infected sample 3</t>
  </si>
  <si>
    <t>SV-tag infected sample 4</t>
  </si>
  <si>
    <t>average uninfected sample</t>
  </si>
  <si>
    <t>average SV-Tag infected sample</t>
  </si>
  <si>
    <t>-log10 pvalue</t>
  </si>
  <si>
    <t>stdev SV-Tag infected samples</t>
  </si>
  <si>
    <t>stdev uninfected samples</t>
  </si>
  <si>
    <t>stdev infected/uninfected</t>
  </si>
  <si>
    <t>SQ475</t>
  </si>
  <si>
    <t>DMSO treated</t>
  </si>
  <si>
    <t>BafA treated</t>
  </si>
  <si>
    <t>average DMSO treated samples</t>
  </si>
  <si>
    <t>average BafA treated samples</t>
  </si>
  <si>
    <t>sgAAVS1_Mean</t>
  </si>
  <si>
    <t>sgVGLUT1_2_Mean</t>
  </si>
  <si>
    <t>Gammabutyric acid</t>
  </si>
  <si>
    <t>GAmmabutyric acid C14</t>
  </si>
  <si>
    <t>SQ273</t>
  </si>
  <si>
    <t>sgAAVS1 infected sample 1</t>
  </si>
  <si>
    <t>sgAAVS1 infected sample 2</t>
  </si>
  <si>
    <t>sgAAVS1 infected sample 3</t>
  </si>
  <si>
    <t>sgVGLUT1/2 infected sample 1</t>
  </si>
  <si>
    <t>sgVGLUT1/2 infected sample 2</t>
  </si>
  <si>
    <t>sgVGLUT1/2 infected sample 3</t>
  </si>
  <si>
    <t>Ala_260 (M0)</t>
  </si>
  <si>
    <t>[Ala] (nM)</t>
  </si>
  <si>
    <t>Ala_261 (M1)</t>
  </si>
  <si>
    <t>Ala_262 (M2)</t>
  </si>
  <si>
    <t>Ala_263 (M3)</t>
  </si>
  <si>
    <t>Ala_264 (M4)</t>
  </si>
  <si>
    <t>Ala_265 (M5)</t>
  </si>
  <si>
    <t>Ala_266 (M6)</t>
  </si>
  <si>
    <t>Ala_267 (M7)</t>
  </si>
  <si>
    <t>Ala_268 (M8)</t>
  </si>
  <si>
    <t>sum sqs</t>
  </si>
  <si>
    <t>sqrt</t>
  </si>
  <si>
    <t>sqrt*R</t>
  </si>
  <si>
    <t>Gly_246 (M0)</t>
  </si>
  <si>
    <t>[Gly] (nM)</t>
  </si>
  <si>
    <t>Gly_247 (M1)</t>
  </si>
  <si>
    <t>Gly_248 (M2)</t>
  </si>
  <si>
    <t>Gly_249 (M3)</t>
  </si>
  <si>
    <t>Gly_250 (M4)</t>
  </si>
  <si>
    <t>Gly_251 (M5)</t>
  </si>
  <si>
    <t>Gly_252 (M6)</t>
  </si>
  <si>
    <t>Val_288 (M0)</t>
  </si>
  <si>
    <t>[Val] (nM)</t>
  </si>
  <si>
    <t>Val_289 (M1)</t>
  </si>
  <si>
    <t>Val_290 (M2)</t>
  </si>
  <si>
    <t>Val_291 (M3)</t>
  </si>
  <si>
    <t>Val_292 (M4)</t>
  </si>
  <si>
    <t>Val_293 (M5)</t>
  </si>
  <si>
    <t>Val_294 (M6)</t>
  </si>
  <si>
    <t>Val_295 (M7)</t>
  </si>
  <si>
    <t>Val_296 (M8)</t>
  </si>
  <si>
    <t>Leu_274 (M0)</t>
  </si>
  <si>
    <t>[Leu] (nM)</t>
  </si>
  <si>
    <t>Leu_275 (M1)</t>
  </si>
  <si>
    <t>Leu_276 (M2)</t>
  </si>
  <si>
    <t>Leu_277 (M3)</t>
  </si>
  <si>
    <t>Leu_278 (M4)</t>
  </si>
  <si>
    <t>Leu_279 (M5)</t>
  </si>
  <si>
    <t>Leu_280 (M6)</t>
  </si>
  <si>
    <t>Leu_281 (M7)</t>
  </si>
  <si>
    <t>Leu_282 (M8)</t>
  </si>
  <si>
    <t>Ile_274 (M0)</t>
  </si>
  <si>
    <t>[Ile] (nM)</t>
  </si>
  <si>
    <t>Ile_275 (M1)</t>
  </si>
  <si>
    <t>Ile_276 (M2)</t>
  </si>
  <si>
    <t>Ile_277 (M3)</t>
  </si>
  <si>
    <t>Ile_278 (M4)</t>
  </si>
  <si>
    <t>Ile_279 (M5)</t>
  </si>
  <si>
    <t>Ile_280 (M6)</t>
  </si>
  <si>
    <t>Ile_281 (M7)</t>
  </si>
  <si>
    <t>Ile_282 (M8)</t>
  </si>
  <si>
    <t>Ser_390 (M0)</t>
  </si>
  <si>
    <t>[Ser] (nM)</t>
  </si>
  <si>
    <t>Ser_391 (M1)</t>
  </si>
  <si>
    <t>Ser_392 (M2)</t>
  </si>
  <si>
    <t>Ser_393 (M3)</t>
  </si>
  <si>
    <t>Ser_394 (M4)</t>
  </si>
  <si>
    <t>Ser_395 (M5)</t>
  </si>
  <si>
    <t>Ser_396 (M6)</t>
  </si>
  <si>
    <t>Ser_397 (M7)</t>
  </si>
  <si>
    <t>Ser_398 (M8)</t>
  </si>
  <si>
    <t>Thr_404 (M0)</t>
  </si>
  <si>
    <t>[Thr] (nM)</t>
  </si>
  <si>
    <t>Thr_405 (M1)</t>
  </si>
  <si>
    <t>Thr_406 (M2)</t>
  </si>
  <si>
    <t>Thr_407 (M3)</t>
  </si>
  <si>
    <t>Thr_408 (M4)</t>
  </si>
  <si>
    <t>Thr_409 (M5)</t>
  </si>
  <si>
    <t>Thr_410 (M6)</t>
  </si>
  <si>
    <t>Met_320 (M0)</t>
  </si>
  <si>
    <t>[Met] (nM)</t>
  </si>
  <si>
    <t>Met_321 (M1)</t>
  </si>
  <si>
    <t>Met_322 (M2)</t>
  </si>
  <si>
    <t>Met_323 (M3)</t>
  </si>
  <si>
    <t>Met_324 (M4)</t>
  </si>
  <si>
    <t>Met_325 (M5)</t>
  </si>
  <si>
    <t>Met_326 (M6)</t>
  </si>
  <si>
    <t>Met_327 (M7)</t>
  </si>
  <si>
    <t>Met_328 (M8)</t>
  </si>
  <si>
    <t>Phe_336 (M0)</t>
  </si>
  <si>
    <t>[Phe] (nM)</t>
  </si>
  <si>
    <t>Phe_337 (M1)</t>
  </si>
  <si>
    <t>Phe_338 (M2)</t>
  </si>
  <si>
    <t>Phe_339 (M3)</t>
  </si>
  <si>
    <t>Phe_340 (M4)</t>
  </si>
  <si>
    <t>Phe_341 (M5)</t>
  </si>
  <si>
    <t>Phe_342 (M6)</t>
  </si>
  <si>
    <t>Phe_343 (M7)</t>
  </si>
  <si>
    <t>Phe_344 (M8)</t>
  </si>
  <si>
    <t>Phe_345 (M9)</t>
  </si>
  <si>
    <t>Phe_346 (M10)</t>
  </si>
  <si>
    <t>Asp_418 (M0)</t>
  </si>
  <si>
    <t>[Asp] (nM)</t>
  </si>
  <si>
    <t>Asp_419 (M1)</t>
  </si>
  <si>
    <t>Asp_420 (M2)</t>
  </si>
  <si>
    <t>Asp_421 (M3)</t>
  </si>
  <si>
    <t>Asp_422 (M4)</t>
  </si>
  <si>
    <t>Asp_423 (M5)</t>
  </si>
  <si>
    <t>Asp_424 (M6)</t>
  </si>
  <si>
    <t>Asp_425 (M7)</t>
  </si>
  <si>
    <t>Asp_426 (M8)</t>
  </si>
  <si>
    <t>Asp_427 (M9)</t>
  </si>
  <si>
    <t>Asp_428 (M10)</t>
  </si>
  <si>
    <t>Glu_432 (M0)</t>
  </si>
  <si>
    <t>[Glu] (nM)</t>
  </si>
  <si>
    <t>Glu_433 (M1)</t>
  </si>
  <si>
    <t>Glu_434 (M2)</t>
  </si>
  <si>
    <t>Glu_435 (M3)</t>
  </si>
  <si>
    <t>Glu_436 (M4)</t>
  </si>
  <si>
    <t>Glu_437 (M5)</t>
  </si>
  <si>
    <t>Glu_438 (M6)</t>
  </si>
  <si>
    <t>Glu_439 (M7)</t>
  </si>
  <si>
    <t>Glu_440 (M8)</t>
  </si>
  <si>
    <t>Glu_441 (M9)</t>
  </si>
  <si>
    <t>Glu_442 (M10)</t>
  </si>
  <si>
    <t>Mass isotopmer abundances</t>
  </si>
  <si>
    <t>infected +BafA sample 1</t>
  </si>
  <si>
    <t>infected + DMSO sample 1</t>
  </si>
  <si>
    <t>uninfected + DMSO sample 1</t>
  </si>
  <si>
    <t>uninfected + DMSO sample 2</t>
  </si>
  <si>
    <t>infected +BafA sample 2</t>
  </si>
  <si>
    <t>infected +BafA sample 3</t>
  </si>
  <si>
    <t>uninfected + DMSO sample 3</t>
  </si>
  <si>
    <t>infected + DMSO sample 2</t>
  </si>
  <si>
    <t>infected + DMSO sample 3</t>
  </si>
  <si>
    <t>average uninfected samples</t>
  </si>
  <si>
    <t>average infected DMSO samples</t>
  </si>
  <si>
    <t>average infected BafA samples</t>
  </si>
  <si>
    <t>stdev infected DMSO samples</t>
  </si>
  <si>
    <t>stdev infected BafA samples</t>
  </si>
  <si>
    <t>Amino acid</t>
  </si>
  <si>
    <t>Calculated concentration (nM)</t>
  </si>
  <si>
    <t>Ratio</t>
  </si>
  <si>
    <t>infected/uninfected</t>
  </si>
  <si>
    <t>BafA/DMSO</t>
  </si>
  <si>
    <t>uninfected + DMSO sample 1-3</t>
  </si>
  <si>
    <t>infected + DMSO sample 1-3</t>
  </si>
  <si>
    <t>infected +BafA sample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</si>
</sst>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quotePrefix="1" applyFont="1" applyAlignment="1">
      <alignment wrapText="1"/>
    </xf>
    <xf numFmtId="0" fontId="19" fillId="0" borderId="0" xfId="0" applyFont="1"/>
    <xf numFmtId="0" fontId="19" fillId="0" borderId="10" xfId="0" applyFont="1" applyBorder="1"/>
    <xf numFmtId="0" fontId="20" fillId="0" borderId="0" xfId="0" applyFont="1"/>
    <xf numFmtId="0" fontId="18" fillId="0" borderId="0" xfId="0" applyFont="1"/>
    <xf numFmtId="0" fontId="18" fillId="0" borderId="10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wrapText="1"/>
    </xf>
    <xf numFmtId="0" fontId="19" fillId="0" borderId="10" xfId="0" applyFont="1" applyFill="1" applyBorder="1"/>
    <xf numFmtId="0" fontId="20" fillId="0" borderId="11" xfId="0" applyFont="1" applyBorder="1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10" xfId="0" applyFont="1" applyBorder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B5B1-1540-184B-A18E-19545136ECDE}">
  <dimension ref="A1:AF123"/>
  <sheetViews>
    <sheetView tabSelected="1" topLeftCell="E88" zoomScale="82" zoomScaleNormal="82" workbookViewId="0">
      <selection activeCell="AF4" sqref="AF4"/>
    </sheetView>
  </sheetViews>
  <sheetFormatPr baseColWidth="10" defaultColWidth="8.83203125" defaultRowHeight="16"/>
  <cols>
    <col min="1" max="1" width="13.6640625" style="11" customWidth="1"/>
    <col min="2" max="10" width="8.83203125" style="11"/>
    <col min="11" max="11" width="10.6640625" style="11" customWidth="1"/>
    <col min="12" max="12" width="12.33203125" style="11" customWidth="1"/>
    <col min="13" max="13" width="10.83203125" style="11" customWidth="1"/>
    <col min="14" max="14" width="11" style="11" customWidth="1"/>
    <col min="15" max="15" width="11.83203125" style="11" customWidth="1"/>
    <col min="16" max="16" width="12.6640625" style="11" customWidth="1"/>
    <col min="17" max="17" width="10.33203125" style="11" customWidth="1"/>
    <col min="18" max="18" width="11.83203125" style="11" customWidth="1"/>
    <col min="19" max="19" width="12.1640625" style="11" customWidth="1"/>
    <col min="20" max="20" width="11.5" style="11" customWidth="1"/>
    <col min="21" max="21" width="12.1640625" style="11" customWidth="1"/>
    <col min="22" max="22" width="11.33203125" style="11" customWidth="1"/>
    <col min="23" max="23" width="10.83203125" style="11" customWidth="1"/>
    <col min="24" max="24" width="11.33203125" style="11" customWidth="1"/>
    <col min="25" max="26" width="12.1640625" style="11" customWidth="1"/>
    <col min="27" max="27" width="14.1640625" style="11" customWidth="1"/>
    <col min="28" max="28" width="12.5" style="11" customWidth="1"/>
    <col min="29" max="29" width="14.83203125" style="11" bestFit="1" customWidth="1"/>
    <col min="30" max="30" width="8.83203125" style="12"/>
    <col min="31" max="31" width="12.1640625" style="11" customWidth="1"/>
    <col min="32" max="32" width="12.6640625" style="11" customWidth="1"/>
    <col min="33" max="16384" width="8.83203125" style="11"/>
  </cols>
  <sheetData>
    <row r="1" spans="1:32">
      <c r="A1" s="12" t="s">
        <v>313</v>
      </c>
      <c r="L1" s="12" t="s">
        <v>329</v>
      </c>
    </row>
    <row r="2" spans="1:32" s="13" customFormat="1" ht="118" customHeight="1">
      <c r="B2" s="13" t="s">
        <v>316</v>
      </c>
      <c r="C2" s="13" t="s">
        <v>315</v>
      </c>
      <c r="D2" s="13" t="s">
        <v>314</v>
      </c>
      <c r="E2" s="13" t="s">
        <v>317</v>
      </c>
      <c r="F2" s="13" t="s">
        <v>318</v>
      </c>
      <c r="G2" s="13" t="s">
        <v>321</v>
      </c>
      <c r="H2" s="13" t="s">
        <v>320</v>
      </c>
      <c r="I2" s="13" t="s">
        <v>319</v>
      </c>
      <c r="J2" s="13" t="s">
        <v>322</v>
      </c>
      <c r="K2" s="13" t="s">
        <v>328</v>
      </c>
      <c r="L2" s="13" t="s">
        <v>316</v>
      </c>
      <c r="M2" s="13" t="s">
        <v>315</v>
      </c>
      <c r="N2" s="13" t="s">
        <v>314</v>
      </c>
      <c r="O2" s="13" t="s">
        <v>317</v>
      </c>
      <c r="P2" s="13" t="s">
        <v>318</v>
      </c>
      <c r="Q2" s="13" t="s">
        <v>321</v>
      </c>
      <c r="R2" s="13" t="s">
        <v>320</v>
      </c>
      <c r="S2" s="13" t="s">
        <v>319</v>
      </c>
      <c r="T2" s="13" t="s">
        <v>322</v>
      </c>
      <c r="U2" s="13" t="s">
        <v>323</v>
      </c>
      <c r="V2" s="13" t="s">
        <v>324</v>
      </c>
      <c r="W2" s="13" t="s">
        <v>325</v>
      </c>
      <c r="X2" s="13" t="s">
        <v>180</v>
      </c>
      <c r="Y2" s="13" t="s">
        <v>326</v>
      </c>
      <c r="Z2" s="13" t="s">
        <v>327</v>
      </c>
      <c r="AA2" s="13" t="s">
        <v>333</v>
      </c>
      <c r="AB2" s="13" t="s">
        <v>334</v>
      </c>
      <c r="AC2" s="13" t="s">
        <v>335</v>
      </c>
      <c r="AE2" s="13" t="s">
        <v>331</v>
      </c>
      <c r="AF2" s="13" t="s">
        <v>332</v>
      </c>
    </row>
    <row r="3" spans="1:32">
      <c r="A3" s="11" t="s">
        <v>198</v>
      </c>
      <c r="B3" s="11">
        <v>0.16869999999999999</v>
      </c>
      <c r="C3" s="11">
        <v>0.20150000000000001</v>
      </c>
      <c r="D3" s="11">
        <v>0.2056</v>
      </c>
      <c r="E3" s="11">
        <v>0.16339999999999999</v>
      </c>
      <c r="F3" s="11">
        <v>0.22020000000000001</v>
      </c>
      <c r="G3" s="11">
        <v>0.2145</v>
      </c>
      <c r="H3" s="11">
        <v>0.1797</v>
      </c>
      <c r="I3" s="11">
        <v>0.14860000000000001</v>
      </c>
      <c r="J3" s="11">
        <v>0.12759999999999999</v>
      </c>
      <c r="K3" s="11" t="s">
        <v>199</v>
      </c>
      <c r="L3" s="11">
        <f t="shared" ref="L3:T3" si="0">B3/B7*500</f>
        <v>102.3913571255159</v>
      </c>
      <c r="M3" s="11">
        <f t="shared" si="0"/>
        <v>132.61813873897592</v>
      </c>
      <c r="N3" s="11">
        <f t="shared" si="0"/>
        <v>132.23565731926936</v>
      </c>
      <c r="O3" s="11">
        <f t="shared" si="0"/>
        <v>101.49068322981365</v>
      </c>
      <c r="P3" s="11">
        <f t="shared" si="0"/>
        <v>151.361011822931</v>
      </c>
      <c r="Q3" s="11">
        <f t="shared" si="0"/>
        <v>146.05746969903311</v>
      </c>
      <c r="R3" s="11">
        <f t="shared" si="0"/>
        <v>113.33249243188699</v>
      </c>
      <c r="S3" s="11">
        <f t="shared" si="0"/>
        <v>88.252761610642608</v>
      </c>
      <c r="T3" s="11">
        <f t="shared" si="0"/>
        <v>74.541418389998825</v>
      </c>
      <c r="U3" s="11">
        <f>AVERAGE(AA3:AA5)</f>
        <v>105.73817759573883</v>
      </c>
      <c r="V3" s="11">
        <f>AVERAGE(AB3:AB5)</f>
        <v>117.73900894266929</v>
      </c>
      <c r="W3" s="11">
        <f>AVERAGE(AC3:AC5)</f>
        <v>123.94981025094766</v>
      </c>
      <c r="X3" s="11">
        <f>STDEV(AA3:AA5)</f>
        <v>6.592269468059138</v>
      </c>
      <c r="Y3" s="11">
        <f>STDEV(AB3:AB5)</f>
        <v>38.008917063376131</v>
      </c>
      <c r="Z3" s="11">
        <f>STDEV(AC3:AC5)</f>
        <v>32.359762938623511</v>
      </c>
      <c r="AA3" s="11">
        <f>L3</f>
        <v>102.3913571255159</v>
      </c>
      <c r="AB3" s="11">
        <f>M3</f>
        <v>132.61813873897592</v>
      </c>
      <c r="AC3" s="11">
        <f>N3</f>
        <v>132.23565731926936</v>
      </c>
      <c r="AD3" s="12" t="s">
        <v>330</v>
      </c>
      <c r="AE3" s="11">
        <f>V3/U3</f>
        <v>1.1134957270855601</v>
      </c>
      <c r="AF3" s="11">
        <f>W3/V3</f>
        <v>1.0527505825304051</v>
      </c>
    </row>
    <row r="4" spans="1:32">
      <c r="A4" s="11" t="s">
        <v>200</v>
      </c>
      <c r="B4" s="11">
        <v>5.0000000000000001E-3</v>
      </c>
      <c r="C4" s="11">
        <v>9.9000000000000008E-3</v>
      </c>
      <c r="D4" s="11">
        <v>1.47E-2</v>
      </c>
      <c r="E4" s="11">
        <v>1.18E-2</v>
      </c>
      <c r="F4" s="11">
        <v>1.06E-2</v>
      </c>
      <c r="G4" s="11">
        <v>1.41E-2</v>
      </c>
      <c r="H4" s="11">
        <v>1.52E-2</v>
      </c>
      <c r="I4" s="11">
        <v>3.7000000000000002E-3</v>
      </c>
      <c r="J4" s="11">
        <v>8.0999999999999996E-3</v>
      </c>
      <c r="AA4" s="11">
        <f>O3</f>
        <v>101.49068322981365</v>
      </c>
      <c r="AB4" s="11">
        <f>Q3</f>
        <v>146.05746969903311</v>
      </c>
      <c r="AC4" s="11">
        <f>P3</f>
        <v>151.361011822931</v>
      </c>
      <c r="AD4" s="12" t="s">
        <v>208</v>
      </c>
      <c r="AE4" s="11">
        <f>((X3/U3)^2+(Y3/V3)^2)</f>
        <v>0.10810192768276705</v>
      </c>
      <c r="AF4" s="11">
        <f>((Z3/W3)^2+(Y3/V3)^2)</f>
        <v>0.17237333011788952</v>
      </c>
    </row>
    <row r="5" spans="1:32">
      <c r="A5" s="11" t="s">
        <v>201</v>
      </c>
      <c r="B5" s="11">
        <v>1.7000000000000001E-2</v>
      </c>
      <c r="C5" s="11">
        <v>1.01E-2</v>
      </c>
      <c r="D5" s="11">
        <v>1.1599999999999999E-2</v>
      </c>
      <c r="E5" s="11">
        <v>4.1999999999999997E-3</v>
      </c>
      <c r="F5" s="11">
        <v>2.7300000000000001E-2</v>
      </c>
      <c r="G5" s="11">
        <v>1.15E-2</v>
      </c>
      <c r="H5" s="11">
        <v>1.8599999999999998E-2</v>
      </c>
      <c r="I5" s="11">
        <v>9.4999999999999998E-3</v>
      </c>
      <c r="J5" s="11">
        <v>1.0500000000000001E-2</v>
      </c>
      <c r="AA5" s="11">
        <f>R3</f>
        <v>113.33249243188699</v>
      </c>
      <c r="AB5" s="11">
        <f>T3</f>
        <v>74.541418389998825</v>
      </c>
      <c r="AC5" s="11">
        <f>S3</f>
        <v>88.252761610642608</v>
      </c>
      <c r="AD5" s="12" t="s">
        <v>209</v>
      </c>
      <c r="AE5" s="11">
        <f>SQRT(AE4)</f>
        <v>0.32878857596146349</v>
      </c>
      <c r="AF5" s="11">
        <f>SQRT(AF4)</f>
        <v>0.41517867252291457</v>
      </c>
    </row>
    <row r="6" spans="1:32">
      <c r="A6" s="11" t="s">
        <v>202</v>
      </c>
      <c r="B6" s="11">
        <v>-2.9999999999999997E-4</v>
      </c>
      <c r="C6" s="11">
        <v>3.0599999999999999E-2</v>
      </c>
      <c r="D6" s="11">
        <v>-1.9E-3</v>
      </c>
      <c r="E6" s="11">
        <v>9.7999999999999997E-3</v>
      </c>
      <c r="F6" s="11">
        <v>1.29E-2</v>
      </c>
      <c r="G6" s="11">
        <v>2.53E-2</v>
      </c>
      <c r="H6" s="11">
        <v>3.3999999999999998E-3</v>
      </c>
      <c r="I6" s="11">
        <v>4.4000000000000003E-3</v>
      </c>
      <c r="J6" s="11">
        <v>3.5999999999999999E-3</v>
      </c>
      <c r="AD6" s="12" t="s">
        <v>210</v>
      </c>
      <c r="AE6" s="11">
        <f>AE3*AE5</f>
        <v>0.36610467444763573</v>
      </c>
      <c r="AF6" s="11">
        <f>AF3*AF5</f>
        <v>0.43707958935269858</v>
      </c>
    </row>
    <row r="7" spans="1:32">
      <c r="A7" s="11" t="s">
        <v>203</v>
      </c>
      <c r="B7" s="11">
        <v>0.82379999999999998</v>
      </c>
      <c r="C7" s="11">
        <v>0.75970000000000004</v>
      </c>
      <c r="D7" s="11">
        <v>0.77739999999999998</v>
      </c>
      <c r="E7" s="11">
        <v>0.80500000000000005</v>
      </c>
      <c r="F7" s="11">
        <v>0.72740000000000005</v>
      </c>
      <c r="G7" s="11">
        <v>0.73429999999999995</v>
      </c>
      <c r="H7" s="11">
        <v>0.79279999999999995</v>
      </c>
      <c r="I7" s="11">
        <v>0.84189999999999998</v>
      </c>
      <c r="J7" s="11">
        <v>0.85589999999999999</v>
      </c>
    </row>
    <row r="8" spans="1:32">
      <c r="A8" s="11" t="s">
        <v>204</v>
      </c>
      <c r="B8" s="11">
        <v>-8.2000000000000007E-3</v>
      </c>
      <c r="C8" s="11">
        <v>-8.8000000000000005E-3</v>
      </c>
      <c r="D8" s="11">
        <v>7.4000000000000003E-3</v>
      </c>
      <c r="E8" s="11">
        <v>4.1000000000000003E-3</v>
      </c>
      <c r="F8" s="11">
        <v>-3.8999999999999998E-3</v>
      </c>
      <c r="G8" s="11">
        <v>-4.7999999999999996E-3</v>
      </c>
      <c r="H8" s="11">
        <v>1E-4</v>
      </c>
      <c r="I8" s="11">
        <v>8.0000000000000004E-4</v>
      </c>
      <c r="J8" s="11">
        <v>1.4E-3</v>
      </c>
    </row>
    <row r="9" spans="1:32">
      <c r="A9" s="11" t="s">
        <v>205</v>
      </c>
      <c r="B9" s="11">
        <v>-5.7999999999999996E-3</v>
      </c>
      <c r="C9" s="11">
        <v>-1E-4</v>
      </c>
      <c r="D9" s="11">
        <v>-8.3999999999999995E-3</v>
      </c>
      <c r="E9" s="11">
        <v>-2.3E-3</v>
      </c>
      <c r="F9" s="11">
        <v>7.3000000000000001E-3</v>
      </c>
      <c r="G9" s="11">
        <v>4.0000000000000002E-4</v>
      </c>
      <c r="H9" s="11">
        <v>-2.5000000000000001E-3</v>
      </c>
      <c r="I9" s="11">
        <v>-5.4999999999999997E-3</v>
      </c>
      <c r="J9" s="11">
        <v>-2.8999999999999998E-3</v>
      </c>
    </row>
    <row r="10" spans="1:32">
      <c r="A10" s="11" t="s">
        <v>206</v>
      </c>
      <c r="B10" s="11">
        <v>-1.1999999999999999E-3</v>
      </c>
      <c r="C10" s="11">
        <v>-3.8E-3</v>
      </c>
      <c r="D10" s="11">
        <v>-7.1000000000000004E-3</v>
      </c>
      <c r="E10" s="11">
        <v>6.4000000000000003E-3</v>
      </c>
      <c r="F10" s="11">
        <v>-2.0000000000000001E-4</v>
      </c>
      <c r="G10" s="11">
        <v>3.8999999999999998E-3</v>
      </c>
      <c r="H10" s="11">
        <v>-7.7000000000000002E-3</v>
      </c>
      <c r="I10" s="11">
        <v>-2.8E-3</v>
      </c>
      <c r="J10" s="11">
        <v>-3.7000000000000002E-3</v>
      </c>
    </row>
    <row r="11" spans="1:32">
      <c r="A11" s="11" t="s">
        <v>207</v>
      </c>
      <c r="B11" s="11">
        <v>1.2999999999999999E-3</v>
      </c>
      <c r="C11" s="11">
        <v>8.0000000000000004E-4</v>
      </c>
      <c r="D11" s="11">
        <v>2.0000000000000001E-4</v>
      </c>
      <c r="E11" s="11">
        <v>-2.3999999999999998E-3</v>
      </c>
      <c r="F11" s="11">
        <v>-1.9E-3</v>
      </c>
      <c r="G11" s="11">
        <v>1.6000000000000001E-3</v>
      </c>
      <c r="H11" s="11">
        <v>-1E-4</v>
      </c>
      <c r="I11" s="11">
        <v>-6.9999999999999999E-4</v>
      </c>
      <c r="J11" s="11">
        <v>-8.0000000000000004E-4</v>
      </c>
    </row>
    <row r="12" spans="1:32" ht="11" customHeight="1"/>
    <row r="14" spans="1:32">
      <c r="A14" s="11" t="s">
        <v>211</v>
      </c>
      <c r="B14" s="11">
        <v>0.2959</v>
      </c>
      <c r="C14" s="11">
        <v>0.31430000000000002</v>
      </c>
      <c r="D14" s="11">
        <v>0.31369999999999998</v>
      </c>
      <c r="E14" s="11">
        <v>0.24160000000000001</v>
      </c>
      <c r="F14" s="11">
        <v>0.33389999999999997</v>
      </c>
      <c r="G14" s="11">
        <v>0.33939999999999998</v>
      </c>
      <c r="H14" s="11">
        <v>0.28170000000000001</v>
      </c>
      <c r="I14" s="11">
        <v>0.2414</v>
      </c>
      <c r="J14" s="11">
        <v>0.21410000000000001</v>
      </c>
      <c r="K14" s="11" t="s">
        <v>212</v>
      </c>
      <c r="L14" s="11">
        <f t="shared" ref="L14:T14" si="1">B14/B17*500</f>
        <v>216.11159801343851</v>
      </c>
      <c r="M14" s="11">
        <f t="shared" si="1"/>
        <v>237.74583963691379</v>
      </c>
      <c r="N14" s="11">
        <f t="shared" si="1"/>
        <v>249.12642947903427</v>
      </c>
      <c r="O14" s="11">
        <f t="shared" si="1"/>
        <v>170.76618603336161</v>
      </c>
      <c r="P14" s="11">
        <f t="shared" si="1"/>
        <v>264.41241685144121</v>
      </c>
      <c r="Q14" s="11">
        <f t="shared" si="1"/>
        <v>272.2168752005133</v>
      </c>
      <c r="R14" s="11">
        <f t="shared" si="1"/>
        <v>208.3271705369028</v>
      </c>
      <c r="S14" s="11">
        <f t="shared" si="1"/>
        <v>166.75877314175185</v>
      </c>
      <c r="T14" s="11">
        <f t="shared" si="1"/>
        <v>134.03029923625891</v>
      </c>
      <c r="U14" s="11">
        <f>AVERAGE(AA14:AA16)</f>
        <v>198.40165152790098</v>
      </c>
      <c r="V14" s="11">
        <f>AVERAGE(AB14:AB16)</f>
        <v>214.664338024562</v>
      </c>
      <c r="W14" s="11">
        <f>AVERAGE(AC14:AC16)</f>
        <v>226.76587315740912</v>
      </c>
      <c r="X14" s="11">
        <f>STDEV(AA14:AA16)</f>
        <v>24.247444042811356</v>
      </c>
      <c r="Y14" s="11">
        <f>STDEV(AB14:AB16)</f>
        <v>71.92669345724093</v>
      </c>
      <c r="Z14" s="11">
        <f>STDEV(AC14:AC16)</f>
        <v>52.526701702126367</v>
      </c>
      <c r="AA14" s="11">
        <f>L14</f>
        <v>216.11159801343851</v>
      </c>
      <c r="AB14" s="11">
        <f>M14</f>
        <v>237.74583963691379</v>
      </c>
      <c r="AC14" s="11">
        <f>N14</f>
        <v>249.12642947903427</v>
      </c>
      <c r="AD14" s="12" t="s">
        <v>330</v>
      </c>
      <c r="AE14" s="11">
        <f>V14/U14</f>
        <v>1.0819685036461202</v>
      </c>
      <c r="AF14" s="11">
        <f>W14/V14</f>
        <v>1.0563742223986103</v>
      </c>
    </row>
    <row r="15" spans="1:32">
      <c r="A15" s="11" t="s">
        <v>213</v>
      </c>
      <c r="B15" s="11">
        <v>1.14E-2</v>
      </c>
      <c r="C15" s="11">
        <v>7.1000000000000004E-3</v>
      </c>
      <c r="D15" s="11">
        <v>1.8200000000000001E-2</v>
      </c>
      <c r="E15" s="11">
        <v>1.8499999999999999E-2</v>
      </c>
      <c r="F15" s="11">
        <v>1.8700000000000001E-2</v>
      </c>
      <c r="G15" s="11">
        <v>8.6E-3</v>
      </c>
      <c r="H15" s="11">
        <v>2.3E-2</v>
      </c>
      <c r="I15" s="11">
        <v>1.2E-2</v>
      </c>
      <c r="J15" s="11">
        <v>1.09E-2</v>
      </c>
      <c r="AA15" s="11">
        <f>O14</f>
        <v>170.76618603336161</v>
      </c>
      <c r="AB15" s="11">
        <f>Q14</f>
        <v>272.2168752005133</v>
      </c>
      <c r="AC15" s="11">
        <f>P14</f>
        <v>264.41241685144121</v>
      </c>
      <c r="AD15" s="12" t="s">
        <v>208</v>
      </c>
      <c r="AE15" s="11">
        <f>((X14/U14)^2+(Y14/V14)^2)</f>
        <v>0.12720538093713654</v>
      </c>
      <c r="AF15" s="11">
        <f>((Z14/W14)^2+(Y14/V14)^2)</f>
        <v>0.16592347960729484</v>
      </c>
    </row>
    <row r="16" spans="1:32">
      <c r="A16" s="11" t="s">
        <v>214</v>
      </c>
      <c r="B16" s="11">
        <v>1.21E-2</v>
      </c>
      <c r="C16" s="11">
        <v>1.5699999999999999E-2</v>
      </c>
      <c r="D16" s="11">
        <v>2.8299999999999999E-2</v>
      </c>
      <c r="E16" s="11">
        <v>2.6499999999999999E-2</v>
      </c>
      <c r="F16" s="11">
        <v>1.9E-2</v>
      </c>
      <c r="G16" s="11">
        <v>1.3299999999999999E-2</v>
      </c>
      <c r="H16" s="11">
        <v>4.7999999999999996E-3</v>
      </c>
      <c r="I16" s="11">
        <v>1.6400000000000001E-2</v>
      </c>
      <c r="J16" s="11">
        <v>-2.0899999999999998E-2</v>
      </c>
      <c r="AA16" s="11">
        <f>R14</f>
        <v>208.3271705369028</v>
      </c>
      <c r="AB16" s="11">
        <f>T14</f>
        <v>134.03029923625891</v>
      </c>
      <c r="AC16" s="11">
        <f>S14</f>
        <v>166.75877314175185</v>
      </c>
      <c r="AD16" s="12" t="s">
        <v>209</v>
      </c>
      <c r="AE16" s="11">
        <f>SQRT(AE15)</f>
        <v>0.35665863362203437</v>
      </c>
      <c r="AF16" s="11">
        <f>SQRT(AF15)</f>
        <v>0.40733705896627531</v>
      </c>
    </row>
    <row r="17" spans="1:32">
      <c r="A17" s="11" t="s">
        <v>215</v>
      </c>
      <c r="B17" s="11">
        <v>0.68459999999999999</v>
      </c>
      <c r="C17" s="11">
        <v>0.66100000000000003</v>
      </c>
      <c r="D17" s="11">
        <v>0.62960000000000005</v>
      </c>
      <c r="E17" s="11">
        <v>0.70740000000000003</v>
      </c>
      <c r="F17" s="11">
        <v>0.63139999999999996</v>
      </c>
      <c r="G17" s="11">
        <v>0.62339999999999995</v>
      </c>
      <c r="H17" s="11">
        <v>0.67610000000000003</v>
      </c>
      <c r="I17" s="11">
        <v>0.7238</v>
      </c>
      <c r="J17" s="11">
        <v>0.79869999999999997</v>
      </c>
      <c r="AD17" s="12" t="s">
        <v>210</v>
      </c>
      <c r="AE17" s="11">
        <f>AE14*AE16</f>
        <v>0.38589340813250234</v>
      </c>
      <c r="AF17" s="11">
        <f>AF14*AF16</f>
        <v>0.43030036891963597</v>
      </c>
    </row>
    <row r="18" spans="1:32">
      <c r="A18" s="11" t="s">
        <v>216</v>
      </c>
      <c r="B18" s="11">
        <v>-3.0999999999999999E-3</v>
      </c>
      <c r="C18" s="11">
        <v>-1E-4</v>
      </c>
      <c r="D18" s="11">
        <v>5.8999999999999999E-3</v>
      </c>
      <c r="E18" s="11">
        <v>3.0000000000000001E-3</v>
      </c>
      <c r="F18" s="11">
        <v>-4.0000000000000001E-3</v>
      </c>
      <c r="G18" s="11">
        <v>6.4000000000000003E-3</v>
      </c>
      <c r="H18" s="11">
        <v>1.29E-2</v>
      </c>
      <c r="I18" s="11">
        <v>5.3E-3</v>
      </c>
      <c r="J18" s="11">
        <v>5.1999999999999998E-3</v>
      </c>
    </row>
    <row r="19" spans="1:32">
      <c r="A19" s="11" t="s">
        <v>217</v>
      </c>
      <c r="B19" s="11">
        <v>-3.5000000000000001E-3</v>
      </c>
      <c r="C19" s="11">
        <v>2.0999999999999999E-3</v>
      </c>
      <c r="D19" s="11">
        <v>2.5000000000000001E-3</v>
      </c>
      <c r="E19" s="11">
        <v>-1E-3</v>
      </c>
      <c r="F19" s="11">
        <v>4.7999999999999996E-3</v>
      </c>
      <c r="G19" s="11">
        <v>2.5999999999999999E-3</v>
      </c>
      <c r="H19" s="11">
        <v>-1E-4</v>
      </c>
      <c r="I19" s="11">
        <v>3.0999999999999999E-3</v>
      </c>
      <c r="J19" s="11">
        <v>-1.4E-3</v>
      </c>
    </row>
    <row r="20" spans="1:32">
      <c r="A20" s="11" t="s">
        <v>218</v>
      </c>
      <c r="B20" s="11">
        <v>4.1999999999999997E-3</v>
      </c>
      <c r="C20" s="11">
        <v>1.2999999999999999E-3</v>
      </c>
      <c r="D20" s="11">
        <v>3.8999999999999998E-3</v>
      </c>
      <c r="E20" s="11">
        <v>6.4000000000000003E-3</v>
      </c>
      <c r="F20" s="11">
        <v>-2.8999999999999998E-3</v>
      </c>
      <c r="G20" s="11">
        <v>9.4999999999999998E-3</v>
      </c>
      <c r="H20" s="11">
        <v>3.5999999999999999E-3</v>
      </c>
      <c r="I20" s="11">
        <v>-6.9999999999999999E-4</v>
      </c>
      <c r="J20" s="11">
        <v>-6.7000000000000002E-3</v>
      </c>
    </row>
    <row r="23" spans="1:32">
      <c r="A23" s="11" t="s">
        <v>219</v>
      </c>
      <c r="B23" s="11">
        <v>7.6600000000000001E-2</v>
      </c>
      <c r="C23" s="11">
        <v>9.7299999999999998E-2</v>
      </c>
      <c r="D23" s="11">
        <v>8.5999999999999993E-2</v>
      </c>
      <c r="E23" s="11">
        <v>7.9000000000000001E-2</v>
      </c>
      <c r="F23" s="11">
        <v>0.1079</v>
      </c>
      <c r="G23" s="11">
        <v>0.1021</v>
      </c>
      <c r="H23" s="11">
        <v>9.0399999999999994E-2</v>
      </c>
      <c r="I23" s="11">
        <v>6.1499999999999999E-2</v>
      </c>
      <c r="J23" s="11">
        <v>4.5400000000000003E-2</v>
      </c>
      <c r="K23" s="11" t="s">
        <v>220</v>
      </c>
      <c r="L23" s="11">
        <f t="shared" ref="L23:T23" si="2">B23/B29*500</f>
        <v>45.400663821716449</v>
      </c>
      <c r="M23" s="11">
        <f t="shared" si="2"/>
        <v>61.079723791588201</v>
      </c>
      <c r="N23" s="11">
        <f t="shared" si="2"/>
        <v>52.432630167052793</v>
      </c>
      <c r="O23" s="11">
        <f t="shared" si="2"/>
        <v>47.693793769620868</v>
      </c>
      <c r="P23" s="11">
        <f t="shared" si="2"/>
        <v>64.812590100913013</v>
      </c>
      <c r="Q23" s="11">
        <f t="shared" si="2"/>
        <v>62.738109868501908</v>
      </c>
      <c r="R23" s="11">
        <f t="shared" si="2"/>
        <v>55.733662145499373</v>
      </c>
      <c r="S23" s="11">
        <f t="shared" si="2"/>
        <v>34.132534132534126</v>
      </c>
      <c r="T23" s="11">
        <f t="shared" si="2"/>
        <v>25.568821806713228</v>
      </c>
      <c r="U23" s="11">
        <f>AVERAGE(AA23:AA25)</f>
        <v>49.609373245612232</v>
      </c>
      <c r="V23" s="11">
        <f>AVERAGE(AB23:AB25)</f>
        <v>49.795551822267782</v>
      </c>
      <c r="W23" s="11">
        <f>AVERAGE(AC23:AC25)</f>
        <v>50.459251466833308</v>
      </c>
      <c r="X23" s="11">
        <f>STDEV(AA23:AA25)</f>
        <v>5.4263060304828628</v>
      </c>
      <c r="Y23" s="11">
        <f>STDEV(AB23:AB25)</f>
        <v>20.997342606386024</v>
      </c>
      <c r="Z23" s="11">
        <f>STDEV(AC23:AC25)</f>
        <v>15.434932010753259</v>
      </c>
      <c r="AA23" s="11">
        <f>L23</f>
        <v>45.400663821716449</v>
      </c>
      <c r="AB23" s="11">
        <f>M23</f>
        <v>61.079723791588201</v>
      </c>
      <c r="AC23" s="11">
        <f>N23</f>
        <v>52.432630167052793</v>
      </c>
      <c r="AD23" s="12" t="s">
        <v>330</v>
      </c>
      <c r="AE23" s="11">
        <f>V23/U23</f>
        <v>1.0037528911267191</v>
      </c>
      <c r="AF23" s="11">
        <f>W23/V23</f>
        <v>1.0133284926118387</v>
      </c>
    </row>
    <row r="24" spans="1:32">
      <c r="A24" s="11" t="s">
        <v>221</v>
      </c>
      <c r="B24" s="11">
        <v>1.6999999999999999E-3</v>
      </c>
      <c r="C24" s="11">
        <v>3.2199999999999999E-2</v>
      </c>
      <c r="D24" s="11">
        <v>1.7500000000000002E-2</v>
      </c>
      <c r="E24" s="11">
        <v>2.7799999999999998E-2</v>
      </c>
      <c r="F24" s="11">
        <v>2.2599999999999999E-2</v>
      </c>
      <c r="G24" s="11">
        <v>1.14E-2</v>
      </c>
      <c r="H24" s="11">
        <v>5.8999999999999999E-3</v>
      </c>
      <c r="I24" s="11">
        <v>8.9999999999999993E-3</v>
      </c>
      <c r="J24" s="11">
        <v>5.7999999999999996E-3</v>
      </c>
      <c r="AA24" s="11">
        <f>O23</f>
        <v>47.693793769620868</v>
      </c>
      <c r="AB24" s="11">
        <f>Q23</f>
        <v>62.738109868501908</v>
      </c>
      <c r="AC24" s="11">
        <f>P23</f>
        <v>64.812590100913013</v>
      </c>
      <c r="AD24" s="12" t="s">
        <v>208</v>
      </c>
      <c r="AE24" s="11">
        <f>((X23/U23)^2+(Y23/V23)^2)</f>
        <v>0.1897706031101421</v>
      </c>
      <c r="AF24" s="11">
        <f>((Z23/W23)^2+(Y23/V23)^2)</f>
        <v>0.27137457917985214</v>
      </c>
    </row>
    <row r="25" spans="1:32">
      <c r="A25" s="11" t="s">
        <v>222</v>
      </c>
      <c r="B25" s="11">
        <v>4.4999999999999997E-3</v>
      </c>
      <c r="C25" s="11">
        <v>6.1000000000000004E-3</v>
      </c>
      <c r="D25" s="11">
        <v>8.3000000000000001E-3</v>
      </c>
      <c r="E25" s="11">
        <v>8.2000000000000007E-3</v>
      </c>
      <c r="F25" s="11">
        <v>-4.0000000000000002E-4</v>
      </c>
      <c r="G25" s="11">
        <v>4.3E-3</v>
      </c>
      <c r="H25" s="11">
        <v>3.8E-3</v>
      </c>
      <c r="I25" s="11">
        <v>5.3E-3</v>
      </c>
      <c r="J25" s="11">
        <v>1.4500000000000001E-2</v>
      </c>
      <c r="AA25" s="11">
        <f>R23</f>
        <v>55.733662145499373</v>
      </c>
      <c r="AB25" s="11">
        <f>T23</f>
        <v>25.568821806713228</v>
      </c>
      <c r="AC25" s="11">
        <f>S23</f>
        <v>34.132534132534126</v>
      </c>
      <c r="AD25" s="12" t="s">
        <v>209</v>
      </c>
      <c r="AE25" s="11">
        <f>SQRT(AE24)</f>
        <v>0.43562667860238091</v>
      </c>
      <c r="AF25" s="11">
        <f>SQRT(AF24)</f>
        <v>0.52093625251066189</v>
      </c>
    </row>
    <row r="26" spans="1:32">
      <c r="A26" s="11" t="s">
        <v>223</v>
      </c>
      <c r="B26" s="11">
        <v>2.8E-3</v>
      </c>
      <c r="C26" s="11">
        <v>7.6E-3</v>
      </c>
      <c r="D26" s="11">
        <v>1.2999999999999999E-2</v>
      </c>
      <c r="E26" s="11">
        <v>7.1000000000000004E-3</v>
      </c>
      <c r="F26" s="11">
        <v>-2.5999999999999999E-3</v>
      </c>
      <c r="G26" s="11">
        <v>2E-3</v>
      </c>
      <c r="H26" s="11">
        <v>1.5599999999999999E-2</v>
      </c>
      <c r="I26" s="11">
        <v>3.5999999999999999E-3</v>
      </c>
      <c r="J26" s="11">
        <v>4.3E-3</v>
      </c>
      <c r="AD26" s="12" t="s">
        <v>210</v>
      </c>
      <c r="AE26" s="11">
        <f>AE23*AE25</f>
        <v>0.43726153809906987</v>
      </c>
      <c r="AF26" s="11">
        <f>AF23*AF25</f>
        <v>0.5278795475034892</v>
      </c>
    </row>
    <row r="27" spans="1:32">
      <c r="A27" s="11" t="s">
        <v>224</v>
      </c>
      <c r="B27" s="11">
        <v>1.03E-2</v>
      </c>
      <c r="C27" s="11">
        <v>1.4E-3</v>
      </c>
      <c r="D27" s="11">
        <v>-2.2000000000000001E-3</v>
      </c>
      <c r="E27" s="11">
        <v>-2.5999999999999999E-3</v>
      </c>
      <c r="F27" s="11">
        <v>0</v>
      </c>
      <c r="G27" s="11">
        <v>-4.0000000000000002E-4</v>
      </c>
      <c r="H27" s="11">
        <v>1.5E-3</v>
      </c>
      <c r="I27" s="11">
        <v>1E-4</v>
      </c>
      <c r="J27" s="11">
        <v>-1.2999999999999999E-3</v>
      </c>
    </row>
    <row r="28" spans="1:32">
      <c r="A28" s="11" t="s">
        <v>225</v>
      </c>
      <c r="B28" s="11">
        <v>6.5799999999999997E-2</v>
      </c>
      <c r="C28" s="11">
        <v>7.0800000000000002E-2</v>
      </c>
      <c r="D28" s="11">
        <v>5.33E-2</v>
      </c>
      <c r="E28" s="11">
        <v>5.91E-2</v>
      </c>
      <c r="F28" s="11">
        <v>3.7900000000000003E-2</v>
      </c>
      <c r="G28" s="11">
        <v>7.0599999999999996E-2</v>
      </c>
      <c r="H28" s="11">
        <v>5.91E-2</v>
      </c>
      <c r="I28" s="11">
        <v>1.9900000000000001E-2</v>
      </c>
      <c r="J28" s="11">
        <v>2.9600000000000001E-2</v>
      </c>
    </row>
    <row r="29" spans="1:32">
      <c r="A29" s="11" t="s">
        <v>226</v>
      </c>
      <c r="B29" s="11">
        <v>0.84360000000000002</v>
      </c>
      <c r="C29" s="11">
        <v>0.79649999999999999</v>
      </c>
      <c r="D29" s="11">
        <v>0.82010000000000005</v>
      </c>
      <c r="E29" s="11">
        <v>0.82820000000000005</v>
      </c>
      <c r="F29" s="11">
        <v>0.83240000000000003</v>
      </c>
      <c r="G29" s="11">
        <v>0.81369999999999998</v>
      </c>
      <c r="H29" s="11">
        <v>0.81100000000000005</v>
      </c>
      <c r="I29" s="11">
        <v>0.90090000000000003</v>
      </c>
      <c r="J29" s="11">
        <v>0.88780000000000003</v>
      </c>
    </row>
    <row r="30" spans="1:32">
      <c r="A30" s="11" t="s">
        <v>227</v>
      </c>
      <c r="B30" s="11">
        <v>-3.5000000000000001E-3</v>
      </c>
      <c r="C30" s="11">
        <v>-5.1000000000000004E-3</v>
      </c>
      <c r="D30" s="11">
        <v>1.21E-2</v>
      </c>
      <c r="E30" s="11">
        <v>5.5999999999999999E-3</v>
      </c>
      <c r="F30" s="11">
        <v>1.8599999999999998E-2</v>
      </c>
      <c r="G30" s="11">
        <v>1.3599999999999999E-2</v>
      </c>
      <c r="H30" s="11">
        <v>2.64E-2</v>
      </c>
      <c r="I30" s="11">
        <v>6.7999999999999996E-3</v>
      </c>
      <c r="J30" s="11">
        <v>2.2200000000000001E-2</v>
      </c>
    </row>
    <row r="31" spans="1:32">
      <c r="A31" s="11" t="s">
        <v>228</v>
      </c>
      <c r="B31" s="11">
        <v>7.9000000000000008E-3</v>
      </c>
      <c r="C31" s="11">
        <v>1E-3</v>
      </c>
      <c r="D31" s="11">
        <v>1.2999999999999999E-3</v>
      </c>
      <c r="E31" s="11">
        <v>-4.5999999999999999E-3</v>
      </c>
      <c r="F31" s="11">
        <v>-8.3000000000000001E-3</v>
      </c>
      <c r="G31" s="11">
        <v>-1.0200000000000001E-2</v>
      </c>
      <c r="H31" s="11">
        <v>-4.5999999999999999E-3</v>
      </c>
      <c r="I31" s="11">
        <v>3.0000000000000001E-3</v>
      </c>
      <c r="J31" s="11">
        <v>2.8E-3</v>
      </c>
    </row>
    <row r="34" spans="1:32">
      <c r="A34" s="11" t="s">
        <v>229</v>
      </c>
      <c r="B34" s="11">
        <v>2.8199999999999999E-2</v>
      </c>
      <c r="C34" s="11">
        <v>4.8300000000000003E-2</v>
      </c>
      <c r="D34" s="11">
        <v>2.81E-2</v>
      </c>
      <c r="E34" s="11">
        <v>4.2999999999999997E-2</v>
      </c>
      <c r="F34" s="11">
        <v>4.6300000000000001E-2</v>
      </c>
      <c r="G34" s="11">
        <v>1.77E-2</v>
      </c>
      <c r="H34" s="11">
        <v>3.27E-2</v>
      </c>
      <c r="I34" s="11">
        <v>3.5799999999999998E-2</v>
      </c>
      <c r="J34" s="11">
        <v>2.23E-2</v>
      </c>
      <c r="K34" s="11" t="s">
        <v>230</v>
      </c>
      <c r="L34" s="11">
        <f t="shared" ref="L34:T34" si="3">B34/B40*500</f>
        <v>15.215280025898348</v>
      </c>
      <c r="M34" s="11">
        <f t="shared" si="3"/>
        <v>25.09090909090909</v>
      </c>
      <c r="N34" s="11">
        <f t="shared" si="3"/>
        <v>14.523464957618359</v>
      </c>
      <c r="O34" s="11">
        <f t="shared" si="3"/>
        <v>23.878276321634825</v>
      </c>
      <c r="P34" s="11">
        <f t="shared" si="3"/>
        <v>25.361524978089399</v>
      </c>
      <c r="Q34" s="11">
        <f t="shared" si="3"/>
        <v>9.1002570694087392</v>
      </c>
      <c r="R34" s="11">
        <f t="shared" si="3"/>
        <v>17.132977051241749</v>
      </c>
      <c r="S34" s="11">
        <f t="shared" si="3"/>
        <v>19.68980310196898</v>
      </c>
      <c r="T34" s="11">
        <f t="shared" si="3"/>
        <v>11.586823235997089</v>
      </c>
      <c r="U34" s="11">
        <f>AVERAGE(AA34:AA36)</f>
        <v>18.742177799591641</v>
      </c>
      <c r="V34" s="11">
        <f>AVERAGE(AB34:AB36)</f>
        <v>15.259329798771638</v>
      </c>
      <c r="W34" s="11">
        <f>AVERAGE(AC34:AC36)</f>
        <v>19.858264345892248</v>
      </c>
      <c r="X34" s="11">
        <f>STDEV(AA34:AA36)</f>
        <v>4.5501671937801786</v>
      </c>
      <c r="Y34" s="11">
        <f>STDEV(AB34:AB36)</f>
        <v>8.6046915318560373</v>
      </c>
      <c r="Z34" s="11">
        <f>STDEV(AC34:AC36)</f>
        <v>5.4209935108669214</v>
      </c>
      <c r="AA34" s="11">
        <f>L34</f>
        <v>15.215280025898348</v>
      </c>
      <c r="AB34" s="11">
        <f>M34</f>
        <v>25.09090909090909</v>
      </c>
      <c r="AC34" s="11">
        <f>N34</f>
        <v>14.523464957618359</v>
      </c>
      <c r="AD34" s="12" t="s">
        <v>330</v>
      </c>
      <c r="AE34" s="11">
        <f>V34/U34</f>
        <v>0.81417058155878297</v>
      </c>
      <c r="AF34" s="11">
        <f>W34/V34</f>
        <v>1.3013850940878688</v>
      </c>
    </row>
    <row r="35" spans="1:32">
      <c r="A35" s="11" t="s">
        <v>231</v>
      </c>
      <c r="B35" s="11">
        <v>0.1124</v>
      </c>
      <c r="C35" s="11">
        <v>7.0999999999999994E-2</v>
      </c>
      <c r="D35" s="11">
        <v>7.6600000000000001E-2</v>
      </c>
      <c r="E35" s="11">
        <v>7.1400000000000005E-2</v>
      </c>
      <c r="F35" s="11">
        <v>0.10050000000000001</v>
      </c>
      <c r="G35" s="11">
        <v>0.1046</v>
      </c>
      <c r="H35" s="11">
        <v>7.6600000000000001E-2</v>
      </c>
      <c r="I35" s="11">
        <v>4.5999999999999999E-2</v>
      </c>
      <c r="J35" s="11">
        <v>3.7400000000000003E-2</v>
      </c>
      <c r="AA35" s="11">
        <f>O34</f>
        <v>23.878276321634825</v>
      </c>
      <c r="AB35" s="11">
        <f>Q34</f>
        <v>9.1002570694087392</v>
      </c>
      <c r="AC35" s="11">
        <f>P34</f>
        <v>25.361524978089399</v>
      </c>
      <c r="AD35" s="12" t="s">
        <v>208</v>
      </c>
      <c r="AE35" s="11">
        <f>((X34/U34)^2+(Y34/V34)^2)</f>
        <v>0.37692052479276628</v>
      </c>
      <c r="AF35" s="11">
        <f>((Z34/W34)^2+(Y34/V34)^2)</f>
        <v>0.39250032181351563</v>
      </c>
    </row>
    <row r="36" spans="1:32">
      <c r="A36" s="11" t="s">
        <v>232</v>
      </c>
      <c r="B36" s="11">
        <v>-1.2500000000000001E-2</v>
      </c>
      <c r="C36" s="11">
        <v>-1.18E-2</v>
      </c>
      <c r="D36" s="11">
        <v>-1.83E-2</v>
      </c>
      <c r="E36" s="11">
        <v>1.7100000000000001E-2</v>
      </c>
      <c r="F36" s="11">
        <v>-2.8500000000000001E-2</v>
      </c>
      <c r="G36" s="11">
        <v>-2.6700000000000002E-2</v>
      </c>
      <c r="H36" s="11">
        <v>-1.0500000000000001E-2</v>
      </c>
      <c r="I36" s="11">
        <v>3.7000000000000002E-3</v>
      </c>
      <c r="J36" s="11">
        <v>-4.1999999999999997E-3</v>
      </c>
      <c r="AA36" s="11">
        <f>R34</f>
        <v>17.132977051241749</v>
      </c>
      <c r="AB36" s="11">
        <f>T34</f>
        <v>11.586823235997089</v>
      </c>
      <c r="AC36" s="11">
        <f>S34</f>
        <v>19.68980310196898</v>
      </c>
      <c r="AD36" s="12" t="s">
        <v>209</v>
      </c>
      <c r="AE36" s="11">
        <f>SQRT(AE35)</f>
        <v>0.61393853502835793</v>
      </c>
      <c r="AF36" s="11">
        <f>SQRT(AF35)</f>
        <v>0.62649846114217678</v>
      </c>
    </row>
    <row r="37" spans="1:32">
      <c r="A37" s="11" t="s">
        <v>233</v>
      </c>
      <c r="B37" s="11">
        <v>-6.1999999999999998E-3</v>
      </c>
      <c r="C37" s="11">
        <v>-4.0000000000000002E-4</v>
      </c>
      <c r="D37" s="11">
        <v>7.4999999999999997E-3</v>
      </c>
      <c r="E37" s="11">
        <v>1.4E-3</v>
      </c>
      <c r="F37" s="11">
        <v>4.1999999999999997E-3</v>
      </c>
      <c r="G37" s="11">
        <v>4.7000000000000002E-3</v>
      </c>
      <c r="H37" s="11">
        <v>-1.9E-3</v>
      </c>
      <c r="I37" s="11">
        <v>-2.8E-3</v>
      </c>
      <c r="J37" s="11">
        <v>0</v>
      </c>
      <c r="AD37" s="12" t="s">
        <v>210</v>
      </c>
      <c r="AE37" s="11">
        <f>AE34*AE36</f>
        <v>0.49985069410538541</v>
      </c>
      <c r="AF37" s="11">
        <f>AF34*AF36</f>
        <v>0.81531575879941676</v>
      </c>
    </row>
    <row r="38" spans="1:32">
      <c r="A38" s="11" t="s">
        <v>234</v>
      </c>
      <c r="B38" s="11">
        <v>8.0000000000000004E-4</v>
      </c>
      <c r="C38" s="11">
        <v>8.9999999999999998E-4</v>
      </c>
      <c r="D38" s="11">
        <v>7.6E-3</v>
      </c>
      <c r="E38" s="11">
        <v>4.4999999999999997E-3</v>
      </c>
      <c r="F38" s="11">
        <v>1.0800000000000001E-2</v>
      </c>
      <c r="G38" s="11">
        <v>6.1000000000000004E-3</v>
      </c>
      <c r="H38" s="11">
        <v>3.8999999999999998E-3</v>
      </c>
      <c r="I38" s="11">
        <v>1.0200000000000001E-2</v>
      </c>
      <c r="J38" s="11">
        <v>1.01E-2</v>
      </c>
    </row>
    <row r="39" spans="1:32">
      <c r="A39" s="11" t="s">
        <v>235</v>
      </c>
      <c r="B39" s="11">
        <v>3.6400000000000002E-2</v>
      </c>
      <c r="C39" s="11">
        <v>2.5999999999999999E-3</v>
      </c>
      <c r="D39" s="11">
        <v>-2.2000000000000001E-3</v>
      </c>
      <c r="E39" s="11">
        <v>3.6799999999999999E-2</v>
      </c>
      <c r="F39" s="11">
        <v>1.32E-2</v>
      </c>
      <c r="G39" s="11">
        <v>1.2999999999999999E-3</v>
      </c>
      <c r="H39" s="11">
        <v>3.1300000000000001E-2</v>
      </c>
      <c r="I39" s="11">
        <v>2.4299999999999999E-2</v>
      </c>
      <c r="J39" s="11">
        <v>-1.2999999999999999E-3</v>
      </c>
    </row>
    <row r="40" spans="1:32">
      <c r="A40" s="11" t="s">
        <v>236</v>
      </c>
      <c r="B40" s="11">
        <v>0.92669999999999997</v>
      </c>
      <c r="C40" s="11">
        <v>0.96250000000000002</v>
      </c>
      <c r="D40" s="11">
        <v>0.96740000000000004</v>
      </c>
      <c r="E40" s="11">
        <v>0.90039999999999998</v>
      </c>
      <c r="F40" s="11">
        <v>0.91279999999999994</v>
      </c>
      <c r="G40" s="11">
        <v>0.97250000000000003</v>
      </c>
      <c r="H40" s="11">
        <v>0.95430000000000004</v>
      </c>
      <c r="I40" s="11">
        <v>0.90910000000000002</v>
      </c>
      <c r="J40" s="11">
        <v>0.96230000000000004</v>
      </c>
    </row>
    <row r="41" spans="1:32">
      <c r="A41" s="11" t="s">
        <v>237</v>
      </c>
      <c r="B41" s="11">
        <v>-8.1500000000000003E-2</v>
      </c>
      <c r="C41" s="11">
        <v>-5.6000000000000001E-2</v>
      </c>
      <c r="D41" s="11">
        <v>-4.5600000000000002E-2</v>
      </c>
      <c r="E41" s="11">
        <v>-5.11E-2</v>
      </c>
      <c r="F41" s="11">
        <v>-4.1700000000000001E-2</v>
      </c>
      <c r="G41" s="11">
        <v>-4.8099999999999997E-2</v>
      </c>
      <c r="H41" s="11">
        <v>-9.0399999999999994E-2</v>
      </c>
      <c r="I41" s="11">
        <v>-1.8800000000000001E-2</v>
      </c>
      <c r="J41" s="11">
        <v>-1.0699999999999999E-2</v>
      </c>
    </row>
    <row r="42" spans="1:32">
      <c r="A42" s="11" t="s">
        <v>238</v>
      </c>
      <c r="B42" s="11">
        <v>-1.8E-3</v>
      </c>
      <c r="C42" s="11">
        <v>-1.52E-2</v>
      </c>
      <c r="D42" s="11">
        <v>-1.9199999999999998E-2</v>
      </c>
      <c r="E42" s="11">
        <v>-2.35E-2</v>
      </c>
      <c r="F42" s="11">
        <v>-1.52E-2</v>
      </c>
      <c r="G42" s="11">
        <v>-3.3300000000000003E-2</v>
      </c>
      <c r="H42" s="11">
        <v>8.0000000000000002E-3</v>
      </c>
      <c r="I42" s="11">
        <v>-2.9999999999999997E-4</v>
      </c>
      <c r="J42" s="11">
        <v>-9.4000000000000004E-3</v>
      </c>
    </row>
    <row r="45" spans="1:32">
      <c r="A45" s="11" t="s">
        <v>239</v>
      </c>
      <c r="B45" s="11">
        <v>4.0399999999999998E-2</v>
      </c>
      <c r="C45" s="11">
        <v>6.2399999999999997E-2</v>
      </c>
      <c r="D45" s="11">
        <v>4.07E-2</v>
      </c>
      <c r="E45" s="11">
        <v>4.8300000000000003E-2</v>
      </c>
      <c r="F45" s="11">
        <v>9.0399999999999994E-2</v>
      </c>
      <c r="G45" s="11">
        <v>7.1199999999999999E-2</v>
      </c>
      <c r="H45" s="11">
        <v>5.1200000000000002E-2</v>
      </c>
      <c r="I45" s="11">
        <v>3.6900000000000002E-2</v>
      </c>
      <c r="J45" s="11">
        <v>3.3000000000000002E-2</v>
      </c>
      <c r="K45" s="11" t="s">
        <v>240</v>
      </c>
      <c r="L45" s="11">
        <f t="shared" ref="L45:T45" si="4">B45/B51*500</f>
        <v>21.873308067135895</v>
      </c>
      <c r="M45" s="11">
        <f t="shared" si="4"/>
        <v>32.625745059081879</v>
      </c>
      <c r="N45" s="11">
        <f t="shared" si="4"/>
        <v>21.279933075394752</v>
      </c>
      <c r="O45" s="11">
        <f t="shared" si="4"/>
        <v>25.469310272094496</v>
      </c>
      <c r="P45" s="11">
        <f t="shared" si="4"/>
        <v>50.998533228026623</v>
      </c>
      <c r="Q45" s="11">
        <f t="shared" si="4"/>
        <v>38.801089918256125</v>
      </c>
      <c r="R45" s="11">
        <f t="shared" si="4"/>
        <v>27.838190517616358</v>
      </c>
      <c r="S45" s="11">
        <f t="shared" si="4"/>
        <v>19.732620320855617</v>
      </c>
      <c r="T45" s="11">
        <f t="shared" si="4"/>
        <v>16.886705557261283</v>
      </c>
      <c r="U45" s="11">
        <f>AVERAGE(AA45:AA47)</f>
        <v>25.060269618948919</v>
      </c>
      <c r="V45" s="11">
        <f>AVERAGE(AB45:AB47)</f>
        <v>29.437846844866428</v>
      </c>
      <c r="W45" s="11">
        <f>AVERAGE(AC45:AC47)</f>
        <v>30.670362208092328</v>
      </c>
      <c r="X45" s="11">
        <f>STDEV(AA45:AA47)</f>
        <v>3.0034049600339907</v>
      </c>
      <c r="Y45" s="11">
        <f>STDEV(AB45:AB47)</f>
        <v>11.299649629457663</v>
      </c>
      <c r="Z45" s="11">
        <f>STDEV(AC45:AC47)</f>
        <v>17.621703860633417</v>
      </c>
      <c r="AA45" s="11">
        <f>L45</f>
        <v>21.873308067135895</v>
      </c>
      <c r="AB45" s="11">
        <f>M45</f>
        <v>32.625745059081879</v>
      </c>
      <c r="AC45" s="11">
        <f>N45</f>
        <v>21.279933075394752</v>
      </c>
      <c r="AD45" s="12" t="s">
        <v>330</v>
      </c>
      <c r="AE45" s="11">
        <f>V45/U45</f>
        <v>1.1746819684097682</v>
      </c>
      <c r="AF45" s="11">
        <f>W45/V45</f>
        <v>1.0418683937626652</v>
      </c>
    </row>
    <row r="46" spans="1:32">
      <c r="A46" s="11" t="s">
        <v>241</v>
      </c>
      <c r="B46" s="11">
        <v>3.5000000000000001E-3</v>
      </c>
      <c r="C46" s="11">
        <v>-3.2000000000000002E-3</v>
      </c>
      <c r="D46" s="11">
        <v>3.8E-3</v>
      </c>
      <c r="E46" s="11">
        <v>1.9E-3</v>
      </c>
      <c r="F46" s="11">
        <v>1.9E-3</v>
      </c>
      <c r="G46" s="11">
        <v>7.3000000000000001E-3</v>
      </c>
      <c r="H46" s="11">
        <v>1.0500000000000001E-2</v>
      </c>
      <c r="I46" s="11">
        <v>0</v>
      </c>
      <c r="J46" s="11">
        <v>-2.9999999999999997E-4</v>
      </c>
      <c r="AA46" s="11">
        <f>O45</f>
        <v>25.469310272094496</v>
      </c>
      <c r="AB46" s="11">
        <f>Q45</f>
        <v>38.801089918256125</v>
      </c>
      <c r="AC46" s="11">
        <f>P45</f>
        <v>50.998533228026623</v>
      </c>
      <c r="AD46" s="12" t="s">
        <v>208</v>
      </c>
      <c r="AE46" s="11">
        <f>((X45/U45)^2+(Y45/V45)^2)</f>
        <v>0.16170242094165158</v>
      </c>
      <c r="AF46" s="11">
        <f>((Z45/W45)^2+(Y45/V45)^2)</f>
        <v>0.47744852516049496</v>
      </c>
    </row>
    <row r="47" spans="1:32">
      <c r="A47" s="11" t="s">
        <v>242</v>
      </c>
      <c r="B47" s="11">
        <v>-4.4000000000000003E-3</v>
      </c>
      <c r="C47" s="11">
        <v>-1.6999999999999999E-3</v>
      </c>
      <c r="D47" s="11">
        <v>2.0000000000000001E-4</v>
      </c>
      <c r="E47" s="11">
        <v>-2.2000000000000001E-3</v>
      </c>
      <c r="F47" s="11">
        <v>2.0000000000000001E-4</v>
      </c>
      <c r="G47" s="11">
        <v>-8.5000000000000006E-3</v>
      </c>
      <c r="H47" s="11">
        <v>-7.4000000000000003E-3</v>
      </c>
      <c r="I47" s="11">
        <v>0</v>
      </c>
      <c r="J47" s="11">
        <v>6.9999999999999999E-4</v>
      </c>
      <c r="AA47" s="11">
        <f>R45</f>
        <v>27.838190517616358</v>
      </c>
      <c r="AB47" s="11">
        <f>T45</f>
        <v>16.886705557261283</v>
      </c>
      <c r="AC47" s="11">
        <f>S45</f>
        <v>19.732620320855617</v>
      </c>
      <c r="AD47" s="12" t="s">
        <v>209</v>
      </c>
      <c r="AE47" s="11">
        <f>SQRT(AE46)</f>
        <v>0.40212239547388001</v>
      </c>
      <c r="AF47" s="11">
        <f>SQRT(AF46)</f>
        <v>0.69097650116374798</v>
      </c>
    </row>
    <row r="48" spans="1:32">
      <c r="A48" s="11" t="s">
        <v>243</v>
      </c>
      <c r="B48" s="11">
        <v>0</v>
      </c>
      <c r="C48" s="11">
        <v>5.5999999999999999E-3</v>
      </c>
      <c r="D48" s="11">
        <v>-8.9999999999999998E-4</v>
      </c>
      <c r="E48" s="11">
        <v>-4.0000000000000002E-4</v>
      </c>
      <c r="F48" s="11">
        <v>-1.6000000000000001E-3</v>
      </c>
      <c r="G48" s="11">
        <v>5.0000000000000001E-4</v>
      </c>
      <c r="H48" s="11">
        <v>-1E-4</v>
      </c>
      <c r="I48" s="11">
        <v>1.2999999999999999E-3</v>
      </c>
      <c r="J48" s="11">
        <v>1.5E-3</v>
      </c>
      <c r="AD48" s="12" t="s">
        <v>210</v>
      </c>
      <c r="AE48" s="11">
        <f>AE45*AE47</f>
        <v>0.47236592705690866</v>
      </c>
      <c r="AF48" s="11">
        <f>AF45*AF47</f>
        <v>0.71990657739522046</v>
      </c>
    </row>
    <row r="49" spans="1:32">
      <c r="A49" s="11" t="s">
        <v>244</v>
      </c>
      <c r="B49" s="11">
        <v>6.0000000000000001E-3</v>
      </c>
      <c r="C49" s="11">
        <v>2.3999999999999998E-3</v>
      </c>
      <c r="D49" s="11">
        <v>6.7000000000000002E-3</v>
      </c>
      <c r="E49" s="11">
        <v>3.5000000000000001E-3</v>
      </c>
      <c r="F49" s="11">
        <v>1.0500000000000001E-2</v>
      </c>
      <c r="G49" s="11">
        <v>5.5999999999999999E-3</v>
      </c>
      <c r="H49" s="11">
        <v>8.0999999999999996E-3</v>
      </c>
      <c r="I49" s="11">
        <v>3.8999999999999998E-3</v>
      </c>
      <c r="J49" s="11">
        <v>8.9999999999999993E-3</v>
      </c>
    </row>
    <row r="50" spans="1:32">
      <c r="A50" s="11" t="s">
        <v>245</v>
      </c>
      <c r="B50" s="11">
        <v>4.3200000000000002E-2</v>
      </c>
      <c r="C50" s="11">
        <v>3.7499999999999999E-2</v>
      </c>
      <c r="D50" s="11">
        <v>3.7499999999999999E-2</v>
      </c>
      <c r="E50" s="11">
        <v>4.4499999999999998E-2</v>
      </c>
      <c r="F50" s="11">
        <v>3.1199999999999999E-2</v>
      </c>
      <c r="G50" s="11">
        <v>4.5600000000000002E-2</v>
      </c>
      <c r="H50" s="11">
        <v>3.32E-2</v>
      </c>
      <c r="I50" s="11">
        <v>4.0500000000000001E-2</v>
      </c>
      <c r="J50" s="11">
        <v>1.2800000000000001E-2</v>
      </c>
    </row>
    <row r="51" spans="1:32">
      <c r="A51" s="11" t="s">
        <v>246</v>
      </c>
      <c r="B51" s="11">
        <v>0.92349999999999999</v>
      </c>
      <c r="C51" s="11">
        <v>0.95630000000000004</v>
      </c>
      <c r="D51" s="11">
        <v>0.95630000000000004</v>
      </c>
      <c r="E51" s="11">
        <v>0.94820000000000004</v>
      </c>
      <c r="F51" s="11">
        <v>0.88629999999999998</v>
      </c>
      <c r="G51" s="11">
        <v>0.91749999999999998</v>
      </c>
      <c r="H51" s="11">
        <v>0.91959999999999997</v>
      </c>
      <c r="I51" s="11">
        <v>0.93500000000000005</v>
      </c>
      <c r="J51" s="11">
        <v>0.97709999999999997</v>
      </c>
    </row>
    <row r="52" spans="1:32">
      <c r="A52" s="11" t="s">
        <v>247</v>
      </c>
      <c r="B52" s="11">
        <v>-1.0800000000000001E-2</v>
      </c>
      <c r="C52" s="11">
        <v>-3.44E-2</v>
      </c>
      <c r="D52" s="11">
        <v>-3.5000000000000003E-2</v>
      </c>
      <c r="E52" s="11">
        <v>-2.58E-2</v>
      </c>
      <c r="F52" s="11">
        <v>-1.06E-2</v>
      </c>
      <c r="G52" s="11">
        <v>-3.3599999999999998E-2</v>
      </c>
      <c r="H52" s="11">
        <v>-9.1000000000000004E-3</v>
      </c>
      <c r="I52" s="11">
        <v>1E-3</v>
      </c>
      <c r="J52" s="11">
        <v>-2.5899999999999999E-2</v>
      </c>
    </row>
    <row r="53" spans="1:32">
      <c r="A53" s="11" t="s">
        <v>248</v>
      </c>
      <c r="B53" s="11">
        <v>8.2000000000000007E-3</v>
      </c>
      <c r="C53" s="11">
        <v>-2.3099999999999999E-2</v>
      </c>
      <c r="D53" s="11">
        <v>-3.3999999999999998E-3</v>
      </c>
      <c r="E53" s="11">
        <v>-1.3599999999999999E-2</v>
      </c>
      <c r="F53" s="11">
        <v>-6.9999999999999999E-4</v>
      </c>
      <c r="G53" s="11">
        <v>8.9999999999999998E-4</v>
      </c>
      <c r="H53" s="11">
        <v>2.7000000000000001E-3</v>
      </c>
      <c r="I53" s="11">
        <v>-1.21E-2</v>
      </c>
      <c r="J53" s="11">
        <v>-5.9999999999999995E-4</v>
      </c>
    </row>
    <row r="56" spans="1:32">
      <c r="A56" s="11" t="s">
        <v>249</v>
      </c>
      <c r="B56" s="11">
        <v>0.14749999999999999</v>
      </c>
      <c r="C56" s="11">
        <v>9.4200000000000006E-2</v>
      </c>
      <c r="D56" s="11">
        <v>0.1772</v>
      </c>
      <c r="E56" s="11">
        <v>8.1600000000000006E-2</v>
      </c>
      <c r="F56" s="11">
        <v>0.1124</v>
      </c>
      <c r="G56" s="11">
        <v>0.12039999999999999</v>
      </c>
      <c r="H56" s="11">
        <v>9.5500000000000002E-2</v>
      </c>
      <c r="I56" s="11">
        <v>0.1673</v>
      </c>
      <c r="J56" s="11">
        <v>6.7199999999999996E-2</v>
      </c>
      <c r="K56" s="11" t="s">
        <v>250</v>
      </c>
      <c r="L56" s="11">
        <f t="shared" ref="L56:T56" si="5">B56/B60*500</f>
        <v>92.790639154504277</v>
      </c>
      <c r="M56" s="11">
        <f t="shared" si="5"/>
        <v>55.398729710656319</v>
      </c>
      <c r="N56" s="11">
        <f t="shared" si="5"/>
        <v>107.36791080950071</v>
      </c>
      <c r="O56" s="11">
        <f t="shared" si="5"/>
        <v>45.652903658945952</v>
      </c>
      <c r="P56" s="11">
        <f t="shared" si="5"/>
        <v>66.817263107834975</v>
      </c>
      <c r="Q56" s="11">
        <f t="shared" si="5"/>
        <v>70.940372378034397</v>
      </c>
      <c r="R56" s="11">
        <f t="shared" si="5"/>
        <v>56.302322839287825</v>
      </c>
      <c r="S56" s="11">
        <f t="shared" si="5"/>
        <v>103.00455608915159</v>
      </c>
      <c r="T56" s="11">
        <f t="shared" si="5"/>
        <v>37.110669317428759</v>
      </c>
      <c r="U56" s="11">
        <f>AVERAGE(AA56:AA58)</f>
        <v>64.915288550912678</v>
      </c>
      <c r="V56" s="11">
        <f>AVERAGE(AB56:AB58)</f>
        <v>54.483257135373151</v>
      </c>
      <c r="W56" s="11">
        <f>AVERAGE(AC56:AC58)</f>
        <v>92.396576668829098</v>
      </c>
      <c r="X56" s="11">
        <f>STDEV(AA56:AA58)</f>
        <v>24.721021634926927</v>
      </c>
      <c r="Y56" s="11">
        <f>STDEV(AB56:AB58)</f>
        <v>16.933421680784427</v>
      </c>
      <c r="Z56" s="11">
        <f>STDEV(AC56:AC58)</f>
        <v>22.259507581989272</v>
      </c>
      <c r="AA56" s="11">
        <f>L56</f>
        <v>92.790639154504277</v>
      </c>
      <c r="AB56" s="11">
        <f>M56</f>
        <v>55.398729710656319</v>
      </c>
      <c r="AC56" s="11">
        <f>N56</f>
        <v>107.36791080950071</v>
      </c>
      <c r="AD56" s="12" t="s">
        <v>330</v>
      </c>
      <c r="AE56" s="11">
        <f>V56/U56</f>
        <v>0.83929777332257027</v>
      </c>
      <c r="AF56" s="11">
        <f>W56/V56</f>
        <v>1.6958710166547806</v>
      </c>
    </row>
    <row r="57" spans="1:32">
      <c r="A57" s="11" t="s">
        <v>251</v>
      </c>
      <c r="B57" s="11">
        <v>-2.3999999999999998E-3</v>
      </c>
      <c r="C57" s="11">
        <v>1.5E-3</v>
      </c>
      <c r="D57" s="11">
        <v>-4.4999999999999997E-3</v>
      </c>
      <c r="E57" s="11">
        <v>-1.24E-2</v>
      </c>
      <c r="F57" s="11">
        <v>1.8E-3</v>
      </c>
      <c r="G57" s="11">
        <v>2.5000000000000001E-3</v>
      </c>
      <c r="H57" s="11">
        <v>1.06E-2</v>
      </c>
      <c r="I57" s="11">
        <v>4.3E-3</v>
      </c>
      <c r="J57" s="11">
        <v>8.9999999999999998E-4</v>
      </c>
      <c r="AA57" s="11">
        <f>O56</f>
        <v>45.652903658945952</v>
      </c>
      <c r="AB57" s="11">
        <f>Q56</f>
        <v>70.940372378034397</v>
      </c>
      <c r="AC57" s="11">
        <f>P56</f>
        <v>66.817263107834975</v>
      </c>
      <c r="AD57" s="12" t="s">
        <v>208</v>
      </c>
      <c r="AE57" s="11">
        <f>((X56/U56)^2+(Y56/V56)^2)</f>
        <v>0.2416205841121796</v>
      </c>
      <c r="AF57" s="11">
        <f>((Z56/W56)^2+(Y56/V56)^2)</f>
        <v>0.15463585226706617</v>
      </c>
    </row>
    <row r="58" spans="1:32">
      <c r="A58" s="11" t="s">
        <v>252</v>
      </c>
      <c r="B58" s="11">
        <v>5.9999999999999995E-4</v>
      </c>
      <c r="C58" s="11">
        <v>-1.6999999999999999E-3</v>
      </c>
      <c r="D58" s="11">
        <v>-1.23E-2</v>
      </c>
      <c r="E58" s="11">
        <v>-6.1000000000000004E-3</v>
      </c>
      <c r="F58" s="11">
        <v>5.1999999999999998E-3</v>
      </c>
      <c r="G58" s="11">
        <v>1.1000000000000001E-3</v>
      </c>
      <c r="H58" s="11">
        <v>-7.9000000000000008E-3</v>
      </c>
      <c r="I58" s="11">
        <v>-2.3E-3</v>
      </c>
      <c r="J58" s="11">
        <v>4.0000000000000002E-4</v>
      </c>
      <c r="AA58" s="11">
        <f>R56</f>
        <v>56.302322839287825</v>
      </c>
      <c r="AB58" s="11">
        <f>T56</f>
        <v>37.110669317428759</v>
      </c>
      <c r="AC58" s="11">
        <f>S56</f>
        <v>103.00455608915159</v>
      </c>
      <c r="AD58" s="12" t="s">
        <v>209</v>
      </c>
      <c r="AE58" s="11">
        <f>SQRT(AE57)</f>
        <v>0.49154916754296268</v>
      </c>
      <c r="AF58" s="11">
        <f>SQRT(AF57)</f>
        <v>0.39323765367404245</v>
      </c>
    </row>
    <row r="59" spans="1:32">
      <c r="A59" s="11" t="s">
        <v>253</v>
      </c>
      <c r="B59" s="11">
        <v>5.0000000000000001E-3</v>
      </c>
      <c r="C59" s="11">
        <v>3.6600000000000001E-2</v>
      </c>
      <c r="D59" s="11">
        <v>8.0000000000000002E-3</v>
      </c>
      <c r="E59" s="11">
        <v>1.2E-2</v>
      </c>
      <c r="F59" s="11">
        <v>5.7000000000000002E-3</v>
      </c>
      <c r="G59" s="11">
        <v>8.8000000000000005E-3</v>
      </c>
      <c r="H59" s="11">
        <v>1.11E-2</v>
      </c>
      <c r="I59" s="11">
        <v>-3.7000000000000002E-3</v>
      </c>
      <c r="J59" s="11">
        <v>5.7000000000000002E-3</v>
      </c>
      <c r="AD59" s="12" t="s">
        <v>210</v>
      </c>
      <c r="AE59" s="11">
        <f>AE56*AE58</f>
        <v>0.41255612179737161</v>
      </c>
      <c r="AF59" s="11">
        <f>AF56*AF58</f>
        <v>0.66688033952313885</v>
      </c>
    </row>
    <row r="60" spans="1:32">
      <c r="A60" s="11" t="s">
        <v>254</v>
      </c>
      <c r="B60" s="11">
        <v>0.79479999999999995</v>
      </c>
      <c r="C60" s="11">
        <v>0.85019999999999996</v>
      </c>
      <c r="D60" s="11">
        <v>0.82520000000000004</v>
      </c>
      <c r="E60" s="11">
        <v>0.89370000000000005</v>
      </c>
      <c r="F60" s="11">
        <v>0.84109999999999996</v>
      </c>
      <c r="G60" s="11">
        <v>0.84860000000000002</v>
      </c>
      <c r="H60" s="11">
        <v>0.84809999999999997</v>
      </c>
      <c r="I60" s="11">
        <v>0.81210000000000004</v>
      </c>
      <c r="J60" s="11">
        <v>0.90539999999999998</v>
      </c>
    </row>
    <row r="61" spans="1:32">
      <c r="A61" s="11" t="s">
        <v>255</v>
      </c>
      <c r="B61" s="11">
        <v>2E-3</v>
      </c>
      <c r="C61" s="11">
        <v>-1.18E-2</v>
      </c>
      <c r="D61" s="11">
        <v>-8.2000000000000007E-3</v>
      </c>
      <c r="E61" s="11">
        <v>1.7299999999999999E-2</v>
      </c>
      <c r="F61" s="11">
        <v>1.2500000000000001E-2</v>
      </c>
      <c r="G61" s="11">
        <v>-1.8E-3</v>
      </c>
      <c r="H61" s="11">
        <v>1.15E-2</v>
      </c>
      <c r="I61" s="11">
        <v>1.9E-3</v>
      </c>
      <c r="J61" s="11">
        <v>5.0000000000000001E-4</v>
      </c>
    </row>
    <row r="62" spans="1:32">
      <c r="A62" s="11" t="s">
        <v>256</v>
      </c>
      <c r="B62" s="11">
        <v>2.8199999999999999E-2</v>
      </c>
      <c r="C62" s="11">
        <v>9.4999999999999998E-3</v>
      </c>
      <c r="D62" s="11">
        <v>-1.5E-3</v>
      </c>
      <c r="E62" s="11">
        <v>9.1000000000000004E-3</v>
      </c>
      <c r="F62" s="11">
        <v>1.3599999999999999E-2</v>
      </c>
      <c r="G62" s="11">
        <v>8.6999999999999994E-3</v>
      </c>
      <c r="H62" s="11">
        <v>1.9300000000000001E-2</v>
      </c>
      <c r="I62" s="11">
        <v>1.4E-2</v>
      </c>
      <c r="J62" s="11">
        <v>9.7000000000000003E-3</v>
      </c>
    </row>
    <row r="63" spans="1:32">
      <c r="A63" s="11" t="s">
        <v>257</v>
      </c>
      <c r="B63" s="11">
        <v>3.9300000000000002E-2</v>
      </c>
      <c r="C63" s="11">
        <v>2.64E-2</v>
      </c>
      <c r="D63" s="11">
        <v>2.3599999999999999E-2</v>
      </c>
      <c r="E63" s="11">
        <v>8.5000000000000006E-3</v>
      </c>
      <c r="F63" s="11">
        <v>1.41E-2</v>
      </c>
      <c r="G63" s="11">
        <v>1.8700000000000001E-2</v>
      </c>
      <c r="H63" s="11">
        <v>1.9800000000000002E-2</v>
      </c>
      <c r="I63" s="11">
        <v>1.1299999999999999E-2</v>
      </c>
      <c r="J63" s="11">
        <v>1.6400000000000001E-2</v>
      </c>
    </row>
    <row r="64" spans="1:32">
      <c r="A64" s="11" t="s">
        <v>258</v>
      </c>
      <c r="B64" s="11">
        <v>-1.2699999999999999E-2</v>
      </c>
      <c r="C64" s="11">
        <v>-1E-3</v>
      </c>
      <c r="D64" s="11">
        <v>-5.7999999999999996E-3</v>
      </c>
      <c r="E64" s="11">
        <v>-2.3E-3</v>
      </c>
      <c r="F64" s="11">
        <v>-5.3E-3</v>
      </c>
      <c r="G64" s="11">
        <v>-5.5999999999999999E-3</v>
      </c>
      <c r="H64" s="11">
        <v>-6.3E-3</v>
      </c>
      <c r="I64" s="11">
        <v>-3.5000000000000001E-3</v>
      </c>
      <c r="J64" s="11">
        <v>-4.7999999999999996E-3</v>
      </c>
    </row>
    <row r="67" spans="1:32">
      <c r="A67" s="11" t="s">
        <v>259</v>
      </c>
      <c r="B67" s="11">
        <v>0.62619999999999998</v>
      </c>
      <c r="C67" s="11">
        <v>0.75239999999999996</v>
      </c>
      <c r="D67" s="11">
        <v>0.71509999999999996</v>
      </c>
      <c r="E67" s="11">
        <v>0.68330000000000002</v>
      </c>
      <c r="F67" s="11">
        <v>0.83809999999999996</v>
      </c>
      <c r="G67" s="11">
        <v>0.77590000000000003</v>
      </c>
      <c r="H67" s="11">
        <v>0.75829999999999997</v>
      </c>
      <c r="I67" s="11">
        <v>0.59770000000000001</v>
      </c>
      <c r="J67" s="11">
        <v>0.63739999999999997</v>
      </c>
      <c r="K67" s="11" t="s">
        <v>260</v>
      </c>
      <c r="L67" s="11">
        <f t="shared" ref="L67:T67" si="6">B67/B72*500</f>
        <v>627.70649558941454</v>
      </c>
      <c r="M67" s="11">
        <f t="shared" si="6"/>
        <v>1146.9512195121949</v>
      </c>
      <c r="N67" s="11">
        <f t="shared" si="6"/>
        <v>1094.7642375995101</v>
      </c>
      <c r="O67" s="11">
        <f t="shared" si="6"/>
        <v>1080.4870335230867</v>
      </c>
      <c r="P67" s="11">
        <f t="shared" si="6"/>
        <v>1501.9713261648744</v>
      </c>
      <c r="Q67" s="11">
        <f t="shared" si="6"/>
        <v>1648.7462813429665</v>
      </c>
      <c r="R67" s="11">
        <f t="shared" si="6"/>
        <v>1622.3791185280274</v>
      </c>
      <c r="S67" s="11">
        <f t="shared" si="6"/>
        <v>647.00151547954113</v>
      </c>
      <c r="T67" s="11">
        <f t="shared" si="6"/>
        <v>716.82411156095361</v>
      </c>
      <c r="U67" s="11">
        <f>AVERAGE(AA67:AA69)</f>
        <v>1110.1908825468429</v>
      </c>
      <c r="V67" s="11">
        <f>AVERAGE(AB67:AB69)</f>
        <v>1153.4448768344766</v>
      </c>
      <c r="W67" s="11">
        <f>AVERAGE(AC67:AC69)</f>
        <v>1081.2456930813084</v>
      </c>
      <c r="X67" s="11">
        <f>STDEV(AA67:AA69)</f>
        <v>498.00115029085458</v>
      </c>
      <c r="Y67" s="11">
        <f>STDEV(AB67:AB69)</f>
        <v>468.72411469709152</v>
      </c>
      <c r="Z67" s="11">
        <f>STDEV(AC67:AC69)</f>
        <v>427.64518888939568</v>
      </c>
      <c r="AA67" s="11">
        <f>L67</f>
        <v>627.70649558941454</v>
      </c>
      <c r="AB67" s="11">
        <f>N67</f>
        <v>1094.7642375995101</v>
      </c>
      <c r="AC67" s="11">
        <f>N67</f>
        <v>1094.7642375995101</v>
      </c>
      <c r="AD67" s="12" t="s">
        <v>330</v>
      </c>
      <c r="AE67" s="11">
        <f>V67/U67</f>
        <v>1.0389608624675484</v>
      </c>
      <c r="AF67" s="11">
        <f>W67/V67</f>
        <v>0.93740560541452811</v>
      </c>
    </row>
    <row r="68" spans="1:32">
      <c r="A68" s="11" t="s">
        <v>261</v>
      </c>
      <c r="B68" s="11">
        <v>-6.7699999999999996E-2</v>
      </c>
      <c r="C68" s="11">
        <v>-6.8900000000000003E-2</v>
      </c>
      <c r="D68" s="11">
        <v>-3.3799999999999997E-2</v>
      </c>
      <c r="E68" s="11">
        <v>5.7000000000000002E-3</v>
      </c>
      <c r="F68" s="11">
        <v>-3.1399999999999997E-2</v>
      </c>
      <c r="G68" s="11">
        <v>-3.1E-2</v>
      </c>
      <c r="H68" s="11">
        <v>-1.24E-2</v>
      </c>
      <c r="I68" s="11">
        <v>-5.2999999999999999E-2</v>
      </c>
      <c r="J68" s="11">
        <v>-5.5399999999999998E-2</v>
      </c>
      <c r="AA68" s="11">
        <f>O67</f>
        <v>1080.4870335230867</v>
      </c>
      <c r="AB68" s="11">
        <f>Q67</f>
        <v>1648.7462813429665</v>
      </c>
      <c r="AC68" s="11">
        <f>P67</f>
        <v>1501.9713261648744</v>
      </c>
      <c r="AD68" s="12" t="s">
        <v>208</v>
      </c>
      <c r="AE68" s="11">
        <f>((X67/U67)^2+(Y67/V67)^2)</f>
        <v>0.36635300372698348</v>
      </c>
      <c r="AF68" s="11">
        <f>((Z67/W67)^2+(Y67/V67)^2)</f>
        <v>0.32156508237437187</v>
      </c>
    </row>
    <row r="69" spans="1:32">
      <c r="A69" s="11" t="s">
        <v>262</v>
      </c>
      <c r="B69" s="11">
        <v>-2.23E-2</v>
      </c>
      <c r="C69" s="11">
        <v>4.6899999999999997E-2</v>
      </c>
      <c r="D69" s="11">
        <v>6.8199999999999997E-2</v>
      </c>
      <c r="E69" s="11">
        <v>5.0900000000000001E-2</v>
      </c>
      <c r="F69" s="11">
        <v>-5.62E-2</v>
      </c>
      <c r="G69" s="11">
        <v>5.1000000000000004E-3</v>
      </c>
      <c r="H69" s="11">
        <v>4.8800000000000003E-2</v>
      </c>
      <c r="I69" s="11">
        <v>4.9399999999999999E-2</v>
      </c>
      <c r="J69" s="11">
        <v>1.4500000000000001E-2</v>
      </c>
      <c r="AA69" s="11">
        <f>R67</f>
        <v>1622.3791185280274</v>
      </c>
      <c r="AB69" s="11">
        <f>T67</f>
        <v>716.82411156095361</v>
      </c>
      <c r="AC69" s="11">
        <f>S67</f>
        <v>647.00151547954113</v>
      </c>
      <c r="AD69" s="12" t="s">
        <v>209</v>
      </c>
      <c r="AE69" s="11">
        <f>SQRT(AE68)</f>
        <v>0.60527101675776895</v>
      </c>
      <c r="AF69" s="11">
        <f>SQRT(AF68)</f>
        <v>0.56706708807192463</v>
      </c>
    </row>
    <row r="70" spans="1:32">
      <c r="A70" s="11" t="s">
        <v>263</v>
      </c>
      <c r="B70" s="11">
        <v>5.0000000000000001E-3</v>
      </c>
      <c r="C70" s="11">
        <v>-1.5599999999999999E-2</v>
      </c>
      <c r="D70" s="11">
        <v>-4.36E-2</v>
      </c>
      <c r="E70" s="11">
        <v>-2.1399999999999999E-2</v>
      </c>
      <c r="F70" s="11">
        <v>1.43E-2</v>
      </c>
      <c r="G70" s="11">
        <v>1.1299999999999999E-2</v>
      </c>
      <c r="H70" s="11">
        <v>-1.4200000000000001E-2</v>
      </c>
      <c r="I70" s="11">
        <v>-1.0200000000000001E-2</v>
      </c>
      <c r="J70" s="11">
        <v>2.12E-2</v>
      </c>
      <c r="AD70" s="12" t="s">
        <v>210</v>
      </c>
      <c r="AE70" s="11">
        <f>AE67*AE69</f>
        <v>0.6288528975972616</v>
      </c>
      <c r="AF70" s="11">
        <f>AF67*AF69</f>
        <v>0.53157186700471604</v>
      </c>
    </row>
    <row r="71" spans="1:32">
      <c r="A71" s="11" t="s">
        <v>264</v>
      </c>
      <c r="B71" s="11">
        <v>2.41E-2</v>
      </c>
      <c r="C71" s="11">
        <v>1.37E-2</v>
      </c>
      <c r="D71" s="11">
        <v>1.95E-2</v>
      </c>
      <c r="E71" s="11">
        <v>1.0200000000000001E-2</v>
      </c>
      <c r="F71" s="11">
        <v>-2.2000000000000001E-3</v>
      </c>
      <c r="G71" s="11">
        <v>-5.0000000000000001E-4</v>
      </c>
      <c r="H71" s="11">
        <v>3.0000000000000001E-3</v>
      </c>
      <c r="I71" s="11">
        <v>1.11E-2</v>
      </c>
      <c r="J71" s="11">
        <v>-8.3999999999999995E-3</v>
      </c>
    </row>
    <row r="72" spans="1:32">
      <c r="A72" s="11" t="s">
        <v>265</v>
      </c>
      <c r="B72" s="11">
        <v>0.49880000000000002</v>
      </c>
      <c r="C72" s="11">
        <v>0.32800000000000001</v>
      </c>
      <c r="D72" s="11">
        <v>0.3266</v>
      </c>
      <c r="E72" s="11">
        <v>0.31619999999999998</v>
      </c>
      <c r="F72" s="11">
        <v>0.27900000000000003</v>
      </c>
      <c r="G72" s="11">
        <v>0.23530000000000001</v>
      </c>
      <c r="H72" s="11">
        <v>0.23369999999999999</v>
      </c>
      <c r="I72" s="11">
        <v>0.46189999999999998</v>
      </c>
      <c r="J72" s="11">
        <v>0.4446</v>
      </c>
    </row>
    <row r="73" spans="1:32">
      <c r="A73" s="11" t="s">
        <v>266</v>
      </c>
      <c r="B73" s="11">
        <v>-6.9999999999999999E-4</v>
      </c>
      <c r="C73" s="11">
        <v>-2.1899999999999999E-2</v>
      </c>
      <c r="D73" s="11">
        <v>-1.55E-2</v>
      </c>
      <c r="E73" s="11">
        <v>-7.1000000000000004E-3</v>
      </c>
      <c r="F73" s="11">
        <v>-9.5999999999999992E-3</v>
      </c>
      <c r="G73" s="11">
        <v>4.9700000000000001E-2</v>
      </c>
      <c r="H73" s="11">
        <v>1.84E-2</v>
      </c>
      <c r="I73" s="11">
        <v>2.3999999999999998E-3</v>
      </c>
      <c r="J73" s="11">
        <v>3.0999999999999999E-3</v>
      </c>
    </row>
    <row r="76" spans="1:32">
      <c r="A76" s="11" t="s">
        <v>267</v>
      </c>
      <c r="B76" s="11">
        <v>8.8000000000000005E-3</v>
      </c>
      <c r="C76" s="11">
        <v>1.4200000000000001E-2</v>
      </c>
      <c r="D76" s="11">
        <v>8.6999999999999994E-3</v>
      </c>
      <c r="E76" s="11">
        <v>5.0000000000000001E-4</v>
      </c>
      <c r="F76" s="11">
        <v>3.0499999999999999E-2</v>
      </c>
      <c r="G76" s="11">
        <v>1.11E-2</v>
      </c>
      <c r="H76" s="11">
        <v>3.5999999999999999E-3</v>
      </c>
      <c r="I76" s="11">
        <v>1.7000000000000001E-2</v>
      </c>
      <c r="J76" s="11">
        <v>9.1000000000000004E-3</v>
      </c>
      <c r="K76" s="11" t="s">
        <v>268</v>
      </c>
      <c r="L76" s="11">
        <f t="shared" ref="L76:T76" si="7">B76/B82*500</f>
        <v>4.3947263284059126</v>
      </c>
      <c r="M76" s="11">
        <f t="shared" si="7"/>
        <v>7.5507816654259283</v>
      </c>
      <c r="N76" s="11">
        <f t="shared" si="7"/>
        <v>4.5129162776221605</v>
      </c>
      <c r="O76" s="11">
        <f t="shared" si="7"/>
        <v>0.23463162834350071</v>
      </c>
      <c r="P76" s="11">
        <f t="shared" si="7"/>
        <v>16.673955827684235</v>
      </c>
      <c r="Q76" s="11">
        <f t="shared" si="7"/>
        <v>5.6071933723984646</v>
      </c>
      <c r="R76" s="11">
        <f t="shared" si="7"/>
        <v>22.222222222222218</v>
      </c>
      <c r="S76" s="11">
        <f t="shared" si="7"/>
        <v>9.2643051771117175</v>
      </c>
      <c r="T76" s="11">
        <f t="shared" si="7"/>
        <v>4.6829971181556189</v>
      </c>
      <c r="U76" s="11">
        <f>AVERAGE(AA76:AA78)</f>
        <v>8.9505267263238775</v>
      </c>
      <c r="V76" s="11">
        <f>AVERAGE(AB76:AB78)</f>
        <v>5.9469907186600039</v>
      </c>
      <c r="W76" s="11">
        <f>AVERAGE(AC76:AC78)</f>
        <v>10.150392427472704</v>
      </c>
      <c r="X76" s="11">
        <f>STDEV(AA76:AA78)</f>
        <v>11.680326321651211</v>
      </c>
      <c r="Y76" s="11">
        <f>STDEV(AB76:AB78)</f>
        <v>1.4637772131664653</v>
      </c>
      <c r="Z76" s="11">
        <f>STDEV(AC76:AC78)</f>
        <v>6.1287505819687818</v>
      </c>
      <c r="AA76" s="11">
        <f>L76</f>
        <v>4.3947263284059126</v>
      </c>
      <c r="AB76" s="11">
        <f>M76</f>
        <v>7.5507816654259283</v>
      </c>
      <c r="AC76" s="11">
        <f>N76</f>
        <v>4.5129162776221605</v>
      </c>
      <c r="AD76" s="12" t="s">
        <v>330</v>
      </c>
      <c r="AE76" s="11">
        <f>V76/U76</f>
        <v>0.6644291336698267</v>
      </c>
      <c r="AF76" s="11">
        <f>W76/V76</f>
        <v>1.7068115468254548</v>
      </c>
    </row>
    <row r="77" spans="1:32">
      <c r="A77" s="11" t="s">
        <v>269</v>
      </c>
      <c r="B77" s="11">
        <v>-2.3E-3</v>
      </c>
      <c r="C77" s="11">
        <v>-3.7000000000000002E-3</v>
      </c>
      <c r="D77" s="11">
        <v>-2.2000000000000001E-3</v>
      </c>
      <c r="E77" s="11">
        <v>-1E-4</v>
      </c>
      <c r="F77" s="11">
        <v>-4.4999999999999997E-3</v>
      </c>
      <c r="G77" s="11">
        <v>-2.8999999999999998E-3</v>
      </c>
      <c r="H77" s="11">
        <v>3.2899999999999999E-2</v>
      </c>
      <c r="I77" s="11">
        <v>4.5999999999999999E-3</v>
      </c>
      <c r="J77" s="11">
        <v>-2.0000000000000001E-4</v>
      </c>
      <c r="AA77" s="11">
        <f>O76</f>
        <v>0.23463162834350071</v>
      </c>
      <c r="AB77" s="11">
        <f>Q76</f>
        <v>5.6071933723984646</v>
      </c>
      <c r="AC77" s="11">
        <f>P76</f>
        <v>16.673955827684235</v>
      </c>
      <c r="AD77" s="12" t="s">
        <v>208</v>
      </c>
      <c r="AE77" s="11">
        <f>((X76/U76)^2+(Y76/V76)^2)</f>
        <v>1.7635762669597312</v>
      </c>
      <c r="AF77" s="11">
        <f>((Z76/W76)^2+(Y76/V76)^2)</f>
        <v>0.42515138527722185</v>
      </c>
    </row>
    <row r="78" spans="1:32">
      <c r="A78" s="11" t="s">
        <v>270</v>
      </c>
      <c r="B78" s="11">
        <v>4.1000000000000003E-3</v>
      </c>
      <c r="C78" s="11">
        <v>6.3899999999999998E-2</v>
      </c>
      <c r="D78" s="11">
        <v>6.4000000000000003E-3</v>
      </c>
      <c r="E78" s="11">
        <v>6.3700000000000007E-2</v>
      </c>
      <c r="F78" s="11">
        <v>3.6499999999999998E-2</v>
      </c>
      <c r="G78" s="11">
        <v>4.0000000000000002E-4</v>
      </c>
      <c r="H78" s="11">
        <v>-3.8E-3</v>
      </c>
      <c r="I78" s="11">
        <v>1.03E-2</v>
      </c>
      <c r="J78" s="11">
        <v>5.7000000000000002E-3</v>
      </c>
      <c r="AA78" s="11">
        <f>R76</f>
        <v>22.222222222222218</v>
      </c>
      <c r="AB78" s="11">
        <f>T76</f>
        <v>4.6829971181556189</v>
      </c>
      <c r="AC78" s="11">
        <f>S76</f>
        <v>9.2643051771117175</v>
      </c>
      <c r="AD78" s="12" t="s">
        <v>209</v>
      </c>
      <c r="AE78" s="11">
        <f>SQRT(AE77)</f>
        <v>1.3279970884605625</v>
      </c>
      <c r="AF78" s="11">
        <f>SQRT(AF77)</f>
        <v>0.65203633739019629</v>
      </c>
    </row>
    <row r="79" spans="1:32">
      <c r="A79" s="11" t="s">
        <v>271</v>
      </c>
      <c r="B79" s="11">
        <v>1.9599999999999999E-2</v>
      </c>
      <c r="C79" s="11">
        <v>1.11E-2</v>
      </c>
      <c r="D79" s="11">
        <v>2.0299999999999999E-2</v>
      </c>
      <c r="E79" s="11">
        <v>-1.06E-2</v>
      </c>
      <c r="F79" s="11">
        <v>-8.8000000000000005E-3</v>
      </c>
      <c r="G79" s="11">
        <v>1.2200000000000001E-2</v>
      </c>
      <c r="H79" s="11">
        <v>6.0600000000000001E-2</v>
      </c>
      <c r="I79" s="11">
        <v>1.1599999999999999E-2</v>
      </c>
      <c r="J79" s="11">
        <v>1.5599999999999999E-2</v>
      </c>
      <c r="AD79" s="12" t="s">
        <v>210</v>
      </c>
      <c r="AE79" s="11">
        <f>AE76*AE78</f>
        <v>0.88235995500190378</v>
      </c>
      <c r="AF79" s="11">
        <f>AF76*AF78</f>
        <v>1.1129031496073651</v>
      </c>
    </row>
    <row r="80" spans="1:32">
      <c r="A80" s="11" t="s">
        <v>272</v>
      </c>
      <c r="B80" s="11">
        <v>-5.0000000000000001E-3</v>
      </c>
      <c r="C80" s="11">
        <v>2.1999999999999999E-2</v>
      </c>
      <c r="D80" s="11">
        <v>2.0400000000000001E-2</v>
      </c>
      <c r="E80" s="11">
        <v>2.9000000000000001E-2</v>
      </c>
      <c r="F80" s="11">
        <v>-3.0999999999999999E-3</v>
      </c>
      <c r="G80" s="11">
        <v>-2.8E-3</v>
      </c>
      <c r="H80" s="11">
        <v>-1.3299999999999999E-2</v>
      </c>
      <c r="I80" s="11">
        <v>1.18E-2</v>
      </c>
      <c r="J80" s="11">
        <v>7.4999999999999997E-3</v>
      </c>
    </row>
    <row r="81" spans="1:32">
      <c r="A81" s="11" t="s">
        <v>273</v>
      </c>
      <c r="B81" s="11">
        <v>7.0900000000000005E-2</v>
      </c>
      <c r="C81" s="11">
        <v>6.7199999999999996E-2</v>
      </c>
      <c r="D81" s="11">
        <v>8.3900000000000002E-2</v>
      </c>
      <c r="E81" s="11">
        <v>7.9200000000000007E-2</v>
      </c>
      <c r="F81" s="11">
        <v>3.95E-2</v>
      </c>
      <c r="G81" s="11">
        <v>4.2599999999999999E-2</v>
      </c>
      <c r="H81" s="11">
        <v>0.36880000000000002</v>
      </c>
      <c r="I81" s="11">
        <v>4.36E-2</v>
      </c>
      <c r="J81" s="11">
        <v>3.8199999999999998E-2</v>
      </c>
    </row>
    <row r="82" spans="1:32">
      <c r="A82" s="11" t="s">
        <v>274</v>
      </c>
      <c r="B82" s="11">
        <v>1.0012000000000001</v>
      </c>
      <c r="C82" s="11">
        <v>0.94030000000000002</v>
      </c>
      <c r="D82" s="11">
        <v>0.96389999999999998</v>
      </c>
      <c r="E82" s="11">
        <v>1.0654999999999999</v>
      </c>
      <c r="F82" s="11">
        <v>0.91459999999999997</v>
      </c>
      <c r="G82" s="11">
        <v>0.98980000000000001</v>
      </c>
      <c r="H82" s="11">
        <v>8.1000000000000003E-2</v>
      </c>
      <c r="I82" s="11">
        <v>0.91749999999999998</v>
      </c>
      <c r="J82" s="11">
        <v>0.97160000000000002</v>
      </c>
    </row>
    <row r="83" spans="1:32">
      <c r="A83" s="11" t="s">
        <v>275</v>
      </c>
      <c r="B83" s="11">
        <v>-7.46E-2</v>
      </c>
      <c r="C83" s="11">
        <v>-8.3099999999999993E-2</v>
      </c>
      <c r="D83" s="11">
        <v>-6.7500000000000004E-2</v>
      </c>
      <c r="E83" s="11">
        <v>-0.15440000000000001</v>
      </c>
      <c r="F83" s="11">
        <v>-1.0699999999999999E-2</v>
      </c>
      <c r="G83" s="11">
        <v>-3.9899999999999998E-2</v>
      </c>
      <c r="H83" s="11">
        <v>0.46600000000000003</v>
      </c>
      <c r="I83" s="11">
        <v>5.7000000000000002E-3</v>
      </c>
      <c r="J83" s="11">
        <v>-4.0800000000000003E-2</v>
      </c>
    </row>
    <row r="84" spans="1:32">
      <c r="A84" s="11" t="s">
        <v>276</v>
      </c>
      <c r="B84" s="11">
        <v>-1.5299999999999999E-2</v>
      </c>
      <c r="C84" s="11">
        <v>-3.0499999999999999E-2</v>
      </c>
      <c r="D84" s="11">
        <v>-2.9600000000000001E-2</v>
      </c>
      <c r="E84" s="11">
        <v>-9.1899999999999996E-2</v>
      </c>
      <c r="F84" s="11">
        <v>3.0200000000000001E-2</v>
      </c>
      <c r="G84" s="11">
        <v>5.5999999999999999E-3</v>
      </c>
      <c r="H84" s="11">
        <v>8.1199999999999994E-2</v>
      </c>
      <c r="I84" s="11">
        <v>-4.4999999999999997E-3</v>
      </c>
      <c r="J84" s="11">
        <v>1.0200000000000001E-2</v>
      </c>
    </row>
    <row r="87" spans="1:32">
      <c r="A87" s="11" t="s">
        <v>277</v>
      </c>
      <c r="B87" s="11">
        <v>1.2200000000000001E-2</v>
      </c>
      <c r="C87" s="11">
        <v>3.9199999999999999E-2</v>
      </c>
      <c r="D87" s="11">
        <v>4.65E-2</v>
      </c>
      <c r="E87" s="11">
        <v>4.1599999999999998E-2</v>
      </c>
      <c r="F87" s="11">
        <v>7.7799999999999994E-2</v>
      </c>
      <c r="G87" s="11">
        <v>3.6999999999999998E-2</v>
      </c>
      <c r="H87" s="11">
        <v>4.4200000000000003E-2</v>
      </c>
      <c r="I87" s="11">
        <v>2.53E-2</v>
      </c>
      <c r="J87" s="11">
        <v>2.3599999999999999E-2</v>
      </c>
      <c r="K87" s="11" t="s">
        <v>278</v>
      </c>
      <c r="L87" s="11">
        <f t="shared" ref="L87:T87" si="8">B87/B97*500</f>
        <v>5.5626481853000183</v>
      </c>
      <c r="M87" s="11">
        <f t="shared" si="8"/>
        <v>18.942688702039238</v>
      </c>
      <c r="N87" s="11">
        <f t="shared" si="8"/>
        <v>21.917420814479641</v>
      </c>
      <c r="O87" s="11">
        <f t="shared" si="8"/>
        <v>19.136995123746434</v>
      </c>
      <c r="P87" s="11">
        <f t="shared" si="8"/>
        <v>41.059742453029337</v>
      </c>
      <c r="Q87" s="11">
        <f t="shared" si="8"/>
        <v>17.29942023564616</v>
      </c>
      <c r="R87" s="11">
        <f t="shared" si="8"/>
        <v>21.360912429924614</v>
      </c>
      <c r="S87" s="11">
        <f t="shared" si="8"/>
        <v>11.662210749515996</v>
      </c>
      <c r="T87" s="11">
        <f t="shared" si="8"/>
        <v>10.869565217391306</v>
      </c>
      <c r="U87" s="11">
        <f>AVERAGE(AA87:AA89)</f>
        <v>15.35351857965702</v>
      </c>
      <c r="V87" s="11">
        <f>AVERAGE(AB87:AB89)</f>
        <v>15.703891385025569</v>
      </c>
      <c r="W87" s="11">
        <f>AVERAGE(AC87:AC89)</f>
        <v>24.879791339008325</v>
      </c>
      <c r="X87" s="11">
        <f>STDEV(AA87:AA89)</f>
        <v>8.5517430594880555</v>
      </c>
      <c r="Y87" s="11">
        <f>STDEV(AB87:AB89)</f>
        <v>4.2665108618712635</v>
      </c>
      <c r="Z87" s="11">
        <f>STDEV(AC87:AC89)</f>
        <v>14.920973390104788</v>
      </c>
      <c r="AA87" s="11">
        <f>L87</f>
        <v>5.5626481853000183</v>
      </c>
      <c r="AB87" s="11">
        <f>M87</f>
        <v>18.942688702039238</v>
      </c>
      <c r="AC87" s="11">
        <f>N87</f>
        <v>21.917420814479641</v>
      </c>
      <c r="AD87" s="12" t="s">
        <v>330</v>
      </c>
      <c r="AE87" s="11">
        <f>V87/U87</f>
        <v>1.0228203589653242</v>
      </c>
      <c r="AF87" s="11">
        <f>W87/V87</f>
        <v>1.5843074005677615</v>
      </c>
    </row>
    <row r="88" spans="1:32">
      <c r="A88" s="11" t="s">
        <v>279</v>
      </c>
      <c r="B88" s="11">
        <v>2.01E-2</v>
      </c>
      <c r="C88" s="11">
        <v>1.52E-2</v>
      </c>
      <c r="D88" s="11">
        <v>-8.6E-3</v>
      </c>
      <c r="E88" s="11">
        <v>-1.2200000000000001E-2</v>
      </c>
      <c r="F88" s="11">
        <v>-4.1999999999999997E-3</v>
      </c>
      <c r="G88" s="11">
        <v>3.2800000000000003E-2</v>
      </c>
      <c r="H88" s="11">
        <v>-1.2999999999999999E-2</v>
      </c>
      <c r="I88" s="11">
        <v>2.3999999999999998E-3</v>
      </c>
      <c r="J88" s="11">
        <v>5.3E-3</v>
      </c>
      <c r="AA88" s="11">
        <f>O87</f>
        <v>19.136995123746434</v>
      </c>
      <c r="AB88" s="11">
        <f>Q87</f>
        <v>17.29942023564616</v>
      </c>
      <c r="AC88" s="11">
        <f>P87</f>
        <v>41.059742453029337</v>
      </c>
      <c r="AD88" s="12" t="s">
        <v>208</v>
      </c>
      <c r="AE88" s="11">
        <f>((X87/U87)^2+(Y87/V87)^2)</f>
        <v>0.38404960759225781</v>
      </c>
      <c r="AF88" s="11">
        <f>((Z87/W87)^2+(Y87/V87)^2)</f>
        <v>0.4334799177148182</v>
      </c>
    </row>
    <row r="89" spans="1:32">
      <c r="A89" s="11" t="s">
        <v>280</v>
      </c>
      <c r="B89" s="11">
        <v>-7.0000000000000001E-3</v>
      </c>
      <c r="C89" s="11">
        <v>2.3E-3</v>
      </c>
      <c r="D89" s="11">
        <v>-2.5999999999999999E-3</v>
      </c>
      <c r="E89" s="11">
        <v>-1.1000000000000001E-3</v>
      </c>
      <c r="F89" s="11">
        <v>-4.7999999999999996E-3</v>
      </c>
      <c r="G89" s="11">
        <v>-1.3299999999999999E-2</v>
      </c>
      <c r="H89" s="11">
        <v>-1.1999999999999999E-3</v>
      </c>
      <c r="I89" s="11">
        <v>-3.5000000000000001E-3</v>
      </c>
      <c r="J89" s="11">
        <v>2.2000000000000001E-3</v>
      </c>
      <c r="AA89" s="11">
        <f>R87</f>
        <v>21.360912429924614</v>
      </c>
      <c r="AB89" s="11">
        <f>T87</f>
        <v>10.869565217391306</v>
      </c>
      <c r="AC89" s="11">
        <f>S87</f>
        <v>11.662210749515996</v>
      </c>
      <c r="AD89" s="12" t="s">
        <v>209</v>
      </c>
      <c r="AE89" s="11">
        <f>SQRT(AE88)</f>
        <v>0.61971736105442277</v>
      </c>
      <c r="AF89" s="11">
        <f>SQRT(AF88)</f>
        <v>0.65839191802058006</v>
      </c>
    </row>
    <row r="90" spans="1:32">
      <c r="A90" s="11" t="s">
        <v>281</v>
      </c>
      <c r="B90" s="11">
        <v>2.8500000000000001E-2</v>
      </c>
      <c r="C90" s="11">
        <v>1.6400000000000001E-2</v>
      </c>
      <c r="D90" s="11">
        <v>2.2599999999999999E-2</v>
      </c>
      <c r="E90" s="11">
        <v>5.1000000000000004E-3</v>
      </c>
      <c r="F90" s="11">
        <v>2.75E-2</v>
      </c>
      <c r="G90" s="11">
        <v>4.5600000000000002E-2</v>
      </c>
      <c r="H90" s="11">
        <v>4.5999999999999999E-3</v>
      </c>
      <c r="I90" s="11">
        <v>1.61E-2</v>
      </c>
      <c r="J90" s="11">
        <v>4.0000000000000002E-4</v>
      </c>
      <c r="AD90" s="12" t="s">
        <v>210</v>
      </c>
      <c r="AE90" s="11">
        <f>AE87*AE89</f>
        <v>0.63385953369072812</v>
      </c>
      <c r="AF90" s="11">
        <f>AF87*AF89</f>
        <v>1.043095188194008</v>
      </c>
    </row>
    <row r="91" spans="1:32">
      <c r="A91" s="11" t="s">
        <v>282</v>
      </c>
      <c r="B91" s="11">
        <v>-7.1000000000000004E-3</v>
      </c>
      <c r="C91" s="11">
        <v>-4.8999999999999998E-3</v>
      </c>
      <c r="D91" s="11">
        <v>-5.5999999999999999E-3</v>
      </c>
      <c r="E91" s="11">
        <v>9.7000000000000003E-3</v>
      </c>
      <c r="F91" s="11">
        <v>-1.1000000000000001E-3</v>
      </c>
      <c r="G91" s="11">
        <v>-1.1299999999999999E-2</v>
      </c>
      <c r="H91" s="11">
        <v>-1E-4</v>
      </c>
      <c r="I91" s="11">
        <v>2.2000000000000001E-3</v>
      </c>
      <c r="J91" s="11">
        <v>0</v>
      </c>
    </row>
    <row r="92" spans="1:32">
      <c r="A92" s="11" t="s">
        <v>283</v>
      </c>
      <c r="B92" s="11">
        <v>-1E-3</v>
      </c>
      <c r="C92" s="11">
        <v>-5.0000000000000001E-4</v>
      </c>
      <c r="D92" s="11">
        <v>-8.0000000000000004E-4</v>
      </c>
      <c r="E92" s="11">
        <v>-2.8999999999999998E-3</v>
      </c>
      <c r="F92" s="11">
        <v>3.8399999999999997E-2</v>
      </c>
      <c r="G92" s="11">
        <v>-1.6000000000000001E-3</v>
      </c>
      <c r="H92" s="11">
        <v>4.4600000000000001E-2</v>
      </c>
      <c r="I92" s="11">
        <v>-2.0999999999999999E-3</v>
      </c>
      <c r="J92" s="11">
        <v>3.5000000000000001E-3</v>
      </c>
    </row>
    <row r="93" spans="1:32">
      <c r="A93" s="11" t="s">
        <v>284</v>
      </c>
      <c r="B93" s="11">
        <v>2.12E-2</v>
      </c>
      <c r="C93" s="11">
        <v>2.9999999999999997E-4</v>
      </c>
      <c r="D93" s="11">
        <v>5.7000000000000002E-3</v>
      </c>
      <c r="E93" s="11">
        <v>5.0000000000000001E-3</v>
      </c>
      <c r="F93" s="11">
        <v>-3.2000000000000002E-3</v>
      </c>
      <c r="G93" s="11">
        <v>6.9999999999999999E-4</v>
      </c>
      <c r="H93" s="11">
        <v>3.9199999999999999E-2</v>
      </c>
      <c r="I93" s="11">
        <v>0</v>
      </c>
      <c r="J93" s="11">
        <v>-8.9999999999999998E-4</v>
      </c>
    </row>
    <row r="94" spans="1:32">
      <c r="A94" s="11" t="s">
        <v>285</v>
      </c>
      <c r="B94" s="11">
        <v>5.4000000000000003E-3</v>
      </c>
      <c r="C94" s="11">
        <v>1.2699999999999999E-2</v>
      </c>
      <c r="D94" s="11">
        <v>-1.1999999999999999E-3</v>
      </c>
      <c r="E94" s="11">
        <v>-1E-3</v>
      </c>
      <c r="F94" s="11">
        <v>4.4999999999999997E-3</v>
      </c>
      <c r="G94" s="11">
        <v>0</v>
      </c>
      <c r="H94" s="11">
        <v>-1.32E-2</v>
      </c>
      <c r="I94" s="11">
        <v>1E-4</v>
      </c>
      <c r="J94" s="11">
        <v>-1E-4</v>
      </c>
    </row>
    <row r="95" spans="1:32">
      <c r="A95" s="11" t="s">
        <v>286</v>
      </c>
      <c r="B95" s="11">
        <v>1.4E-2</v>
      </c>
      <c r="C95" s="11">
        <v>-2.8E-3</v>
      </c>
      <c r="D95" s="11">
        <v>4.1999999999999997E-3</v>
      </c>
      <c r="E95" s="11">
        <v>3.5499999999999997E-2</v>
      </c>
      <c r="F95" s="11">
        <v>4.53E-2</v>
      </c>
      <c r="G95" s="11">
        <v>0</v>
      </c>
      <c r="H95" s="11">
        <v>1.3899999999999999E-2</v>
      </c>
      <c r="I95" s="11">
        <v>2.0799999999999999E-2</v>
      </c>
      <c r="J95" s="11">
        <v>2.0199999999999999E-2</v>
      </c>
    </row>
    <row r="96" spans="1:32">
      <c r="A96" s="11" t="s">
        <v>287</v>
      </c>
      <c r="B96" s="11">
        <v>6.6299999999999998E-2</v>
      </c>
      <c r="C96" s="11">
        <v>0.12720000000000001</v>
      </c>
      <c r="D96" s="11">
        <v>0.1245</v>
      </c>
      <c r="E96" s="11">
        <v>8.1600000000000006E-2</v>
      </c>
      <c r="F96" s="11">
        <v>9.06E-2</v>
      </c>
      <c r="G96" s="11">
        <v>8.4900000000000003E-2</v>
      </c>
      <c r="H96" s="11">
        <v>8.2900000000000001E-2</v>
      </c>
      <c r="I96" s="11">
        <v>0.1032</v>
      </c>
      <c r="J96" s="11">
        <v>0.11020000000000001</v>
      </c>
    </row>
    <row r="97" spans="1:32">
      <c r="A97" s="11" t="s">
        <v>288</v>
      </c>
      <c r="B97" s="11">
        <v>1.0966</v>
      </c>
      <c r="C97" s="11">
        <v>1.0347</v>
      </c>
      <c r="D97" s="11">
        <v>1.0608</v>
      </c>
      <c r="E97" s="11">
        <v>1.0869</v>
      </c>
      <c r="F97" s="11">
        <v>0.94740000000000002</v>
      </c>
      <c r="G97" s="11">
        <v>1.0693999999999999</v>
      </c>
      <c r="H97" s="11">
        <v>1.0346</v>
      </c>
      <c r="I97" s="11">
        <v>1.0847</v>
      </c>
      <c r="J97" s="11">
        <v>1.0855999999999999</v>
      </c>
    </row>
    <row r="100" spans="1:32">
      <c r="A100" s="11" t="s">
        <v>289</v>
      </c>
      <c r="B100" s="11">
        <v>7.22E-2</v>
      </c>
      <c r="C100" s="11">
        <v>0.13780000000000001</v>
      </c>
      <c r="D100" s="11">
        <v>0.1176</v>
      </c>
      <c r="E100" s="11">
        <v>0.1459</v>
      </c>
      <c r="F100" s="11">
        <v>0.12130000000000001</v>
      </c>
      <c r="G100" s="11">
        <v>0.25340000000000001</v>
      </c>
      <c r="H100" s="11">
        <v>0.184</v>
      </c>
      <c r="I100" s="11">
        <v>0.12609999999999999</v>
      </c>
      <c r="J100" s="11">
        <v>0.13150000000000001</v>
      </c>
      <c r="K100" s="11" t="s">
        <v>290</v>
      </c>
      <c r="L100" s="11">
        <f t="shared" ref="L100:T100" si="9">B100/B105*500</f>
        <v>36.527370231711025</v>
      </c>
      <c r="M100" s="11">
        <f t="shared" si="9"/>
        <v>73.501173458502237</v>
      </c>
      <c r="N100" s="11">
        <f t="shared" si="9"/>
        <v>67.820069204152247</v>
      </c>
      <c r="O100" s="11">
        <f t="shared" si="9"/>
        <v>83.257247203834751</v>
      </c>
      <c r="P100" s="11">
        <f t="shared" si="9"/>
        <v>66.663002857770934</v>
      </c>
      <c r="Q100" s="11">
        <f t="shared" si="9"/>
        <v>155.15552289982855</v>
      </c>
      <c r="R100" s="11">
        <f t="shared" si="9"/>
        <v>124.79652740097667</v>
      </c>
      <c r="S100" s="11">
        <f t="shared" si="9"/>
        <v>70.297692050395796</v>
      </c>
      <c r="T100" s="11">
        <f t="shared" si="9"/>
        <v>73.031211818282799</v>
      </c>
      <c r="U100" s="11">
        <f>AVERAGE(AA100:AA102)</f>
        <v>81.527048278840823</v>
      </c>
      <c r="V100" s="11">
        <f>AVERAGE(AB100:AB102)</f>
        <v>100.56263605887121</v>
      </c>
      <c r="W100" s="11">
        <f>AVERAGE(AC100:AC102)</f>
        <v>68.260254704106316</v>
      </c>
      <c r="X100" s="11">
        <f>STDEV(AA100:AA102)</f>
        <v>44.160006998223707</v>
      </c>
      <c r="Y100" s="11">
        <f>STDEV(AB100:AB102)</f>
        <v>47.279410806481017</v>
      </c>
      <c r="Z100" s="11">
        <f>STDEV(AC100:AC102)</f>
        <v>1.8568962915368643</v>
      </c>
      <c r="AA100" s="11">
        <f>L100</f>
        <v>36.527370231711025</v>
      </c>
      <c r="AB100" s="11">
        <f>M100</f>
        <v>73.501173458502237</v>
      </c>
      <c r="AC100" s="11">
        <f>N100</f>
        <v>67.820069204152247</v>
      </c>
      <c r="AD100" s="12" t="s">
        <v>330</v>
      </c>
      <c r="AE100" s="11">
        <f>V100/U100</f>
        <v>1.23348800406614</v>
      </c>
      <c r="AF100" s="11">
        <f>W100/V100</f>
        <v>0.67878346649689569</v>
      </c>
    </row>
    <row r="101" spans="1:32">
      <c r="A101" s="11" t="s">
        <v>291</v>
      </c>
      <c r="B101" s="11">
        <v>-1.2E-2</v>
      </c>
      <c r="C101" s="11">
        <v>8.8999999999999999E-3</v>
      </c>
      <c r="D101" s="11">
        <v>4.3E-3</v>
      </c>
      <c r="E101" s="11">
        <v>-7.7999999999999996E-3</v>
      </c>
      <c r="F101" s="11">
        <v>-2.0799999999999999E-2</v>
      </c>
      <c r="G101" s="11">
        <v>-1.5699999999999999E-2</v>
      </c>
      <c r="H101" s="11">
        <v>8.5999999999999993E-2</v>
      </c>
      <c r="I101" s="11">
        <v>-1.37E-2</v>
      </c>
      <c r="J101" s="11">
        <v>-1.12E-2</v>
      </c>
      <c r="AA101" s="11">
        <f>O100</f>
        <v>83.257247203834751</v>
      </c>
      <c r="AB101" s="11">
        <f>Q100</f>
        <v>155.15552289982855</v>
      </c>
      <c r="AC101" s="11">
        <f>P100</f>
        <v>66.663002857770934</v>
      </c>
      <c r="AD101" s="12" t="s">
        <v>208</v>
      </c>
      <c r="AE101" s="11">
        <f>((X100/U100)^2+(Y100/V100)^2)</f>
        <v>0.51443640320494832</v>
      </c>
      <c r="AF101" s="11">
        <f>((Z100/W100)^2+(Y100/V100)^2)</f>
        <v>0.22177998347804656</v>
      </c>
    </row>
    <row r="102" spans="1:32">
      <c r="A102" s="11" t="s">
        <v>292</v>
      </c>
      <c r="B102" s="11">
        <v>-5.1000000000000004E-3</v>
      </c>
      <c r="C102" s="11">
        <v>-2.5899999999999999E-2</v>
      </c>
      <c r="D102" s="11">
        <v>-1.52E-2</v>
      </c>
      <c r="E102" s="11">
        <v>-2.1299999999999999E-2</v>
      </c>
      <c r="F102" s="11">
        <v>-1.2800000000000001E-2</v>
      </c>
      <c r="G102" s="11">
        <v>-3.6299999999999999E-2</v>
      </c>
      <c r="H102" s="11">
        <v>-6.0199999999999997E-2</v>
      </c>
      <c r="I102" s="11">
        <v>3.8E-3</v>
      </c>
      <c r="J102" s="11">
        <v>-1.78E-2</v>
      </c>
      <c r="AA102" s="11">
        <f>R100</f>
        <v>124.79652740097667</v>
      </c>
      <c r="AB102" s="11">
        <f>T100</f>
        <v>73.031211818282799</v>
      </c>
      <c r="AC102" s="11">
        <f>S100</f>
        <v>70.297692050395796</v>
      </c>
      <c r="AD102" s="12" t="s">
        <v>209</v>
      </c>
      <c r="AE102" s="11">
        <f>SQRT(AE101)</f>
        <v>0.71724222073505151</v>
      </c>
      <c r="AF102" s="11">
        <f>SQRT(AF101)</f>
        <v>0.47093522216759975</v>
      </c>
    </row>
    <row r="103" spans="1:32">
      <c r="A103" s="11" t="s">
        <v>293</v>
      </c>
      <c r="B103" s="11">
        <v>9.5999999999999992E-3</v>
      </c>
      <c r="C103" s="11">
        <v>1.3899999999999999E-2</v>
      </c>
      <c r="D103" s="11">
        <v>6.4999999999999997E-3</v>
      </c>
      <c r="E103" s="11">
        <v>2.7000000000000001E-3</v>
      </c>
      <c r="F103" s="11">
        <v>2.8999999999999998E-3</v>
      </c>
      <c r="G103" s="11">
        <v>4.7999999999999996E-3</v>
      </c>
      <c r="H103" s="11">
        <v>-8.9999999999999998E-4</v>
      </c>
      <c r="I103" s="11">
        <v>-2E-3</v>
      </c>
      <c r="J103" s="11">
        <v>5.3E-3</v>
      </c>
      <c r="AD103" s="12" t="s">
        <v>210</v>
      </c>
      <c r="AE103" s="11">
        <f>AE100*AE102</f>
        <v>0.88470967528644451</v>
      </c>
      <c r="AF103" s="11">
        <f>AF100*AF102</f>
        <v>0.31966304259840905</v>
      </c>
    </row>
    <row r="104" spans="1:32">
      <c r="A104" s="11" t="s">
        <v>294</v>
      </c>
      <c r="B104" s="11">
        <v>5.9999999999999995E-4</v>
      </c>
      <c r="C104" s="11">
        <v>1.09E-2</v>
      </c>
      <c r="D104" s="11">
        <v>1.6999999999999999E-3</v>
      </c>
      <c r="E104" s="11">
        <v>2E-3</v>
      </c>
      <c r="F104" s="11">
        <v>1.6199999999999999E-2</v>
      </c>
      <c r="G104" s="11">
        <v>2.3999999999999998E-3</v>
      </c>
      <c r="H104" s="11">
        <v>4.2700000000000002E-2</v>
      </c>
      <c r="I104" s="11">
        <v>2.23E-2</v>
      </c>
      <c r="J104" s="11">
        <v>1.4500000000000001E-2</v>
      </c>
    </row>
    <row r="105" spans="1:32">
      <c r="A105" s="11" t="s">
        <v>295</v>
      </c>
      <c r="B105" s="11">
        <v>0.98829999999999996</v>
      </c>
      <c r="C105" s="11">
        <v>0.93740000000000001</v>
      </c>
      <c r="D105" s="11">
        <v>0.86699999999999999</v>
      </c>
      <c r="E105" s="11">
        <v>0.87619999999999998</v>
      </c>
      <c r="F105" s="11">
        <v>0.90980000000000005</v>
      </c>
      <c r="G105" s="11">
        <v>0.81659999999999999</v>
      </c>
      <c r="H105" s="11">
        <v>0.73719999999999997</v>
      </c>
      <c r="I105" s="11">
        <v>0.89690000000000003</v>
      </c>
      <c r="J105" s="11">
        <v>0.90029999999999999</v>
      </c>
    </row>
    <row r="106" spans="1:32">
      <c r="A106" s="11" t="s">
        <v>296</v>
      </c>
      <c r="B106" s="11">
        <v>-5.3600000000000002E-2</v>
      </c>
      <c r="C106" s="11">
        <v>-4.5600000000000002E-2</v>
      </c>
      <c r="D106" s="11">
        <v>2.9700000000000001E-2</v>
      </c>
      <c r="E106" s="11">
        <v>3.09E-2</v>
      </c>
      <c r="F106" s="11">
        <v>-1.7100000000000001E-2</v>
      </c>
      <c r="G106" s="11">
        <v>-2.9999999999999997E-4</v>
      </c>
      <c r="H106" s="11">
        <v>2.1499999999999998E-2</v>
      </c>
      <c r="I106" s="11">
        <v>-2.8E-3</v>
      </c>
      <c r="J106" s="11">
        <v>1.5599999999999999E-2</v>
      </c>
    </row>
    <row r="107" spans="1:32">
      <c r="A107" s="11" t="s">
        <v>297</v>
      </c>
      <c r="B107" s="11">
        <v>3.5000000000000001E-3</v>
      </c>
      <c r="C107" s="11">
        <v>-3.73E-2</v>
      </c>
      <c r="D107" s="11">
        <v>-1.32E-2</v>
      </c>
      <c r="E107" s="11">
        <v>-1.8499999999999999E-2</v>
      </c>
      <c r="F107" s="11">
        <v>2.9100000000000001E-2</v>
      </c>
      <c r="G107" s="11">
        <v>-1.26E-2</v>
      </c>
      <c r="H107" s="11">
        <v>1.2999999999999999E-2</v>
      </c>
      <c r="I107" s="11">
        <v>-2.4500000000000001E-2</v>
      </c>
      <c r="J107" s="11">
        <v>-2.2200000000000001E-2</v>
      </c>
    </row>
    <row r="108" spans="1:32">
      <c r="A108" s="11" t="s">
        <v>298</v>
      </c>
      <c r="B108" s="11">
        <v>-9.4000000000000004E-3</v>
      </c>
      <c r="C108" s="11">
        <v>-6.4000000000000003E-3</v>
      </c>
      <c r="D108" s="11">
        <v>-0.01</v>
      </c>
      <c r="E108" s="11">
        <v>-2.2499999999999999E-2</v>
      </c>
      <c r="F108" s="11">
        <v>-3.1399999999999997E-2</v>
      </c>
      <c r="G108" s="11">
        <v>-1.84E-2</v>
      </c>
      <c r="H108" s="11">
        <v>-2.76E-2</v>
      </c>
      <c r="I108" s="11">
        <v>-1.37E-2</v>
      </c>
      <c r="J108" s="11">
        <v>-2.2100000000000002E-2</v>
      </c>
    </row>
    <row r="109" spans="1:32">
      <c r="A109" s="11" t="s">
        <v>299</v>
      </c>
      <c r="B109" s="11">
        <v>1.9E-3</v>
      </c>
      <c r="C109" s="11">
        <v>7.1999999999999998E-3</v>
      </c>
      <c r="D109" s="11">
        <v>4.7000000000000002E-3</v>
      </c>
      <c r="E109" s="11">
        <v>1.47E-2</v>
      </c>
      <c r="F109" s="11">
        <v>-1.2999999999999999E-3</v>
      </c>
      <c r="G109" s="11">
        <v>5.8999999999999999E-3</v>
      </c>
      <c r="H109" s="11">
        <v>2.8999999999999998E-3</v>
      </c>
      <c r="I109" s="11">
        <v>8.0999999999999996E-3</v>
      </c>
      <c r="J109" s="11">
        <v>5.3E-3</v>
      </c>
    </row>
    <row r="110" spans="1:32">
      <c r="A110" s="11" t="s">
        <v>300</v>
      </c>
      <c r="B110" s="11">
        <v>5.7999999999999996E-3</v>
      </c>
      <c r="C110" s="11">
        <v>-6.9999999999999999E-4</v>
      </c>
      <c r="D110" s="11">
        <v>1.0500000000000001E-2</v>
      </c>
      <c r="E110" s="11">
        <v>-1.2999999999999999E-3</v>
      </c>
      <c r="F110" s="11">
        <v>4.7999999999999996E-3</v>
      </c>
      <c r="G110" s="11">
        <v>5.0000000000000001E-4</v>
      </c>
      <c r="H110" s="11">
        <v>1.8E-3</v>
      </c>
      <c r="I110" s="11">
        <v>2.0000000000000001E-4</v>
      </c>
      <c r="J110" s="11">
        <v>1.1999999999999999E-3</v>
      </c>
    </row>
    <row r="113" spans="1:32">
      <c r="A113" s="11" t="s">
        <v>301</v>
      </c>
      <c r="B113" s="11">
        <v>7.85E-2</v>
      </c>
      <c r="C113" s="11">
        <v>0.78169999999999995</v>
      </c>
      <c r="D113" s="11">
        <v>0.20349999999999999</v>
      </c>
      <c r="E113" s="11">
        <v>0.1069</v>
      </c>
      <c r="F113" s="11">
        <v>0.21579999999999999</v>
      </c>
      <c r="G113" s="11">
        <v>0.77810000000000001</v>
      </c>
      <c r="H113" s="11">
        <v>9.69E-2</v>
      </c>
      <c r="I113" s="11">
        <v>0.14399999999999999</v>
      </c>
      <c r="J113" s="11">
        <v>0.69730000000000003</v>
      </c>
      <c r="K113" s="11" t="s">
        <v>302</v>
      </c>
      <c r="L113" s="11">
        <f t="shared" ref="L113:T113" si="10">B113/B119*500</f>
        <v>50.901309817144337</v>
      </c>
      <c r="M113" s="11">
        <f t="shared" si="10"/>
        <v>1810.3288559518294</v>
      </c>
      <c r="N113" s="11">
        <f t="shared" si="10"/>
        <v>155.91480232914495</v>
      </c>
      <c r="O113" s="11">
        <f t="shared" si="10"/>
        <v>64.459720212252762</v>
      </c>
      <c r="P113" s="11">
        <f t="shared" si="10"/>
        <v>155.16249640494678</v>
      </c>
      <c r="Q113" s="11">
        <f t="shared" si="10"/>
        <v>1917.447018235584</v>
      </c>
      <c r="R113" s="11">
        <f t="shared" si="10"/>
        <v>57.50059340137669</v>
      </c>
      <c r="S113" s="11">
        <f t="shared" si="10"/>
        <v>89.764368532601907</v>
      </c>
      <c r="T113" s="11">
        <f t="shared" si="10"/>
        <v>1217.3533519553075</v>
      </c>
      <c r="U113" s="11">
        <f>AVERAGE(AA113:AA115)</f>
        <v>57.620541143591261</v>
      </c>
      <c r="V113" s="11">
        <f>AVERAGE(AB113:AB115)</f>
        <v>1648.3764087142401</v>
      </c>
      <c r="W113" s="11">
        <f>AVERAGE(AC113:AC115)</f>
        <v>133.61388908889788</v>
      </c>
      <c r="X113" s="11">
        <f>STDEV(AA113:AA115)</f>
        <v>6.7800010107811062</v>
      </c>
      <c r="Y113" s="11">
        <f>STDEV(AB113:AB115)</f>
        <v>377.09976367815955</v>
      </c>
      <c r="Z113" s="11">
        <f>STDEV(AC113:AC115)</f>
        <v>37.97666165967798</v>
      </c>
      <c r="AA113" s="11">
        <v>50.901309817144337</v>
      </c>
      <c r="AB113" s="11">
        <f>M113</f>
        <v>1810.3288559518294</v>
      </c>
      <c r="AC113" s="11">
        <f>N113</f>
        <v>155.91480232914495</v>
      </c>
      <c r="AD113" s="12" t="s">
        <v>330</v>
      </c>
      <c r="AE113" s="11">
        <f>V113/U113</f>
        <v>28.607444081555244</v>
      </c>
      <c r="AF113" s="11">
        <f>W113/V113</f>
        <v>8.1057875120354853E-2</v>
      </c>
    </row>
    <row r="114" spans="1:32">
      <c r="A114" s="11" t="s">
        <v>303</v>
      </c>
      <c r="B114" s="11">
        <v>7.4000000000000003E-3</v>
      </c>
      <c r="C114" s="11">
        <v>-1.0999999999999999E-2</v>
      </c>
      <c r="D114" s="11">
        <v>-2E-3</v>
      </c>
      <c r="E114" s="11">
        <v>1.55E-2</v>
      </c>
      <c r="F114" s="11">
        <v>3.0999999999999999E-3</v>
      </c>
      <c r="G114" s="11">
        <v>-6.7000000000000002E-3</v>
      </c>
      <c r="H114" s="11">
        <v>-3.5999999999999999E-3</v>
      </c>
      <c r="I114" s="11">
        <v>2.8999999999999998E-3</v>
      </c>
      <c r="J114" s="11">
        <v>2E-3</v>
      </c>
      <c r="AA114" s="11">
        <v>64.459720212252762</v>
      </c>
      <c r="AB114" s="11">
        <f>Q113</f>
        <v>1917.447018235584</v>
      </c>
      <c r="AC114" s="11">
        <f>P113</f>
        <v>155.16249640494678</v>
      </c>
      <c r="AD114" s="12" t="s">
        <v>208</v>
      </c>
      <c r="AE114" s="11">
        <f>((X113/U113)^2+(Y113/V113)^2)</f>
        <v>6.6181284270175902E-2</v>
      </c>
      <c r="AF114" s="11">
        <f>((Z113/W113)^2+(Y113/V113)^2)</f>
        <v>0.13312083655502654</v>
      </c>
    </row>
    <row r="115" spans="1:32">
      <c r="A115" s="11" t="s">
        <v>304</v>
      </c>
      <c r="B115" s="11">
        <v>0.1119</v>
      </c>
      <c r="C115" s="11">
        <v>6.4000000000000003E-3</v>
      </c>
      <c r="D115" s="11">
        <v>0.1278</v>
      </c>
      <c r="E115" s="11">
        <v>5.3E-3</v>
      </c>
      <c r="F115" s="11">
        <v>4.1200000000000001E-2</v>
      </c>
      <c r="G115" s="11">
        <v>1.0999999999999999E-2</v>
      </c>
      <c r="H115" s="11">
        <v>2.3800000000000002E-2</v>
      </c>
      <c r="I115" s="11">
        <v>2.7799999999999998E-2</v>
      </c>
      <c r="J115" s="11">
        <v>2.3E-3</v>
      </c>
      <c r="AA115" s="11">
        <v>57.50059340137669</v>
      </c>
      <c r="AB115" s="11">
        <f>T113</f>
        <v>1217.3533519553075</v>
      </c>
      <c r="AC115" s="11">
        <f>S113</f>
        <v>89.764368532601907</v>
      </c>
      <c r="AD115" s="12" t="s">
        <v>209</v>
      </c>
      <c r="AE115" s="11">
        <f>SQRT(AE114)</f>
        <v>0.25725723365957254</v>
      </c>
      <c r="AF115" s="11">
        <f>SQRT(AF114)</f>
        <v>0.36485728244757093</v>
      </c>
    </row>
    <row r="116" spans="1:32">
      <c r="A116" s="11" t="s">
        <v>305</v>
      </c>
      <c r="B116" s="11">
        <v>-2.8999999999999998E-3</v>
      </c>
      <c r="C116" s="11">
        <v>6.4000000000000003E-3</v>
      </c>
      <c r="D116" s="11">
        <v>-1.2699999999999999E-2</v>
      </c>
      <c r="E116" s="11">
        <v>-5.1999999999999998E-3</v>
      </c>
      <c r="F116" s="11">
        <v>1E-3</v>
      </c>
      <c r="G116" s="11">
        <v>-5.4999999999999997E-3</v>
      </c>
      <c r="H116" s="11">
        <v>-9.1000000000000004E-3</v>
      </c>
      <c r="I116" s="11">
        <v>5.9999999999999995E-4</v>
      </c>
      <c r="J116" s="11">
        <v>3.5000000000000001E-3</v>
      </c>
      <c r="AD116" s="12" t="s">
        <v>210</v>
      </c>
      <c r="AE116" s="11">
        <f>AE113*AE115</f>
        <v>7.3594719264918131</v>
      </c>
      <c r="AF116" s="11">
        <f>AF113*AF115</f>
        <v>2.9574556037387244E-2</v>
      </c>
    </row>
    <row r="117" spans="1:32">
      <c r="A117" s="11" t="s">
        <v>306</v>
      </c>
      <c r="B117" s="11">
        <v>-8.9999999999999993E-3</v>
      </c>
      <c r="C117" s="11">
        <v>-8.9999999999999998E-4</v>
      </c>
      <c r="D117" s="11">
        <v>4.1999999999999997E-3</v>
      </c>
      <c r="E117" s="11">
        <v>2.0999999999999999E-3</v>
      </c>
      <c r="F117" s="11">
        <v>-7.6E-3</v>
      </c>
      <c r="G117" s="11">
        <v>4.4999999999999997E-3</v>
      </c>
      <c r="H117" s="11">
        <v>4.1000000000000003E-3</v>
      </c>
      <c r="I117" s="11">
        <v>8.9999999999999998E-4</v>
      </c>
      <c r="J117" s="11">
        <v>-5.9999999999999995E-4</v>
      </c>
    </row>
    <row r="118" spans="1:32">
      <c r="A118" s="11" t="s">
        <v>307</v>
      </c>
      <c r="B118" s="11">
        <v>4.1500000000000002E-2</v>
      </c>
      <c r="C118" s="11">
        <v>-1.4E-3</v>
      </c>
      <c r="D118" s="11">
        <v>2.0799999999999999E-2</v>
      </c>
      <c r="E118" s="11">
        <v>4.4299999999999999E-2</v>
      </c>
      <c r="F118" s="11">
        <v>5.8400000000000001E-2</v>
      </c>
      <c r="G118" s="11">
        <v>1.4800000000000001E-2</v>
      </c>
      <c r="H118" s="11">
        <v>5.5500000000000001E-2</v>
      </c>
      <c r="I118" s="11">
        <v>2.24E-2</v>
      </c>
      <c r="J118" s="11">
        <v>9.7000000000000003E-3</v>
      </c>
    </row>
    <row r="119" spans="1:32">
      <c r="A119" s="11" t="s">
        <v>308</v>
      </c>
      <c r="B119" s="11">
        <v>0.77110000000000001</v>
      </c>
      <c r="C119" s="11">
        <v>0.21590000000000001</v>
      </c>
      <c r="D119" s="11">
        <v>0.65259999999999996</v>
      </c>
      <c r="E119" s="11">
        <v>0.82920000000000005</v>
      </c>
      <c r="F119" s="11">
        <v>0.69540000000000002</v>
      </c>
      <c r="G119" s="11">
        <v>0.2029</v>
      </c>
      <c r="H119" s="11">
        <v>0.84260000000000002</v>
      </c>
      <c r="I119" s="11">
        <v>0.80210000000000004</v>
      </c>
      <c r="J119" s="11">
        <v>0.28639999999999999</v>
      </c>
    </row>
    <row r="120" spans="1:32">
      <c r="A120" s="11" t="s">
        <v>309</v>
      </c>
      <c r="B120" s="11">
        <v>2.1999999999999999E-2</v>
      </c>
      <c r="C120" s="11">
        <v>5.0000000000000001E-3</v>
      </c>
      <c r="D120" s="11">
        <v>6.0000000000000001E-3</v>
      </c>
      <c r="E120" s="11">
        <v>1.0800000000000001E-2</v>
      </c>
      <c r="F120" s="11">
        <v>-5.9999999999999995E-4</v>
      </c>
      <c r="G120" s="11">
        <v>3.0999999999999999E-3</v>
      </c>
      <c r="H120" s="11">
        <v>9.7000000000000003E-3</v>
      </c>
      <c r="I120" s="11">
        <v>-1.6999999999999999E-3</v>
      </c>
      <c r="J120" s="11">
        <v>6.9999999999999999E-4</v>
      </c>
    </row>
    <row r="121" spans="1:32">
      <c r="A121" s="11" t="s">
        <v>310</v>
      </c>
      <c r="B121" s="11">
        <v>-1.23E-2</v>
      </c>
      <c r="C121" s="11">
        <v>-1.5E-3</v>
      </c>
      <c r="D121" s="11">
        <v>-1.49E-2</v>
      </c>
      <c r="E121" s="11">
        <v>5.1000000000000004E-3</v>
      </c>
      <c r="F121" s="11">
        <v>-5.0000000000000001E-4</v>
      </c>
      <c r="G121" s="11">
        <v>-1.1000000000000001E-3</v>
      </c>
      <c r="H121" s="11">
        <v>-1.1599999999999999E-2</v>
      </c>
      <c r="I121" s="11">
        <v>2.5999999999999999E-3</v>
      </c>
      <c r="J121" s="11">
        <v>1E-3</v>
      </c>
    </row>
    <row r="122" spans="1:32">
      <c r="A122" s="11" t="s">
        <v>311</v>
      </c>
      <c r="B122" s="11">
        <v>-8.2000000000000007E-3</v>
      </c>
      <c r="C122" s="11">
        <v>-8.9999999999999998E-4</v>
      </c>
      <c r="D122" s="11">
        <v>5.1000000000000004E-3</v>
      </c>
      <c r="E122" s="11">
        <v>-1.44E-2</v>
      </c>
      <c r="F122" s="11">
        <v>-3.0999999999999999E-3</v>
      </c>
      <c r="G122" s="11">
        <v>-1.8E-3</v>
      </c>
      <c r="H122" s="11">
        <v>-8.9999999999999993E-3</v>
      </c>
      <c r="I122" s="11">
        <v>-4.7000000000000002E-3</v>
      </c>
      <c r="J122" s="11">
        <v>-1.6000000000000001E-3</v>
      </c>
    </row>
    <row r="123" spans="1:32">
      <c r="A123" s="11" t="s">
        <v>312</v>
      </c>
      <c r="B123" s="11">
        <v>-5.9999999999999995E-4</v>
      </c>
      <c r="C123" s="11">
        <v>4.0000000000000002E-4</v>
      </c>
      <c r="D123" s="11">
        <v>1.4999999999999999E-2</v>
      </c>
      <c r="E123" s="11">
        <v>-8.0000000000000004E-4</v>
      </c>
      <c r="F123" s="11">
        <v>-4.1000000000000003E-3</v>
      </c>
      <c r="G123" s="11">
        <v>6.9999999999999999E-4</v>
      </c>
      <c r="H123" s="11">
        <v>1E-4</v>
      </c>
      <c r="I123" s="11">
        <v>4.8999999999999998E-3</v>
      </c>
      <c r="J123" s="11">
        <v>-1E-3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A56A-493B-2B49-A636-5CB38709DCB2}">
  <dimension ref="A1:U154"/>
  <sheetViews>
    <sheetView workbookViewId="0">
      <selection activeCell="F24" sqref="F24"/>
    </sheetView>
  </sheetViews>
  <sheetFormatPr baseColWidth="10" defaultRowHeight="16"/>
  <cols>
    <col min="1" max="1" width="7.6640625" style="5" customWidth="1"/>
    <col min="2" max="2" width="11" style="5" bestFit="1" customWidth="1"/>
    <col min="3" max="6" width="11.6640625" style="5" bestFit="1" customWidth="1"/>
    <col min="7" max="7" width="11.6640625" style="6" bestFit="1" customWidth="1"/>
    <col min="8" max="12" width="11.6640625" style="5" bestFit="1" customWidth="1"/>
    <col min="13" max="16" width="11" style="5" bestFit="1" customWidth="1"/>
    <col min="17" max="20" width="10.83203125" style="5"/>
    <col min="21" max="21" width="10.83203125" style="8"/>
    <col min="22" max="16384" width="10.83203125" style="5"/>
  </cols>
  <sheetData>
    <row r="1" spans="1:21" s="1" customFormat="1" ht="68">
      <c r="A1" s="1" t="s">
        <v>182</v>
      </c>
      <c r="B1" s="1" t="s">
        <v>0</v>
      </c>
      <c r="C1" s="1" t="s">
        <v>168</v>
      </c>
      <c r="D1" s="1" t="s">
        <v>169</v>
      </c>
      <c r="E1" s="1" t="s">
        <v>170</v>
      </c>
      <c r="F1" s="1" t="s">
        <v>171</v>
      </c>
      <c r="G1" s="2" t="s">
        <v>172</v>
      </c>
      <c r="H1" s="3" t="s">
        <v>173</v>
      </c>
      <c r="I1" s="3" t="s">
        <v>174</v>
      </c>
      <c r="J1" s="3" t="s">
        <v>175</v>
      </c>
      <c r="K1" s="3" t="s">
        <v>176</v>
      </c>
      <c r="L1" s="1" t="s">
        <v>177</v>
      </c>
      <c r="M1" s="1" t="s">
        <v>157</v>
      </c>
      <c r="N1" s="1" t="s">
        <v>158</v>
      </c>
      <c r="O1" s="1" t="s">
        <v>159</v>
      </c>
      <c r="P1" s="4" t="s">
        <v>178</v>
      </c>
      <c r="Q1" s="1" t="s">
        <v>179</v>
      </c>
      <c r="R1" s="1" t="s">
        <v>180</v>
      </c>
      <c r="S1" s="1" t="s">
        <v>181</v>
      </c>
      <c r="T1" s="1" t="s">
        <v>163</v>
      </c>
      <c r="U1" s="1" t="s">
        <v>160</v>
      </c>
    </row>
    <row r="2" spans="1:21">
      <c r="A2" s="5">
        <v>0</v>
      </c>
      <c r="B2" s="5" t="s">
        <v>3</v>
      </c>
      <c r="C2" s="5">
        <v>25710</v>
      </c>
      <c r="D2" s="5">
        <v>25710</v>
      </c>
      <c r="E2" s="5">
        <v>25710</v>
      </c>
      <c r="F2" s="5">
        <v>25710</v>
      </c>
      <c r="G2" s="6">
        <v>25710</v>
      </c>
      <c r="H2" s="5">
        <v>25710</v>
      </c>
      <c r="I2" s="5">
        <v>25710</v>
      </c>
      <c r="J2" s="5">
        <v>25710</v>
      </c>
      <c r="K2" s="5">
        <f>AVERAGE(C2:F2)</f>
        <v>25710</v>
      </c>
      <c r="L2" s="5">
        <f>AVERAGE(G2:J2)</f>
        <v>25710</v>
      </c>
      <c r="M2" s="5">
        <f>K2/L2</f>
        <v>1</v>
      </c>
      <c r="N2" s="5">
        <f>LOG(M2,2)</f>
        <v>0</v>
      </c>
      <c r="O2" s="5" t="e">
        <f>TTEST(C2:F2, G2:J2, 2, 2)</f>
        <v>#DIV/0!</v>
      </c>
      <c r="P2" s="5" t="e">
        <f>-LOG(O2,10)</f>
        <v>#DIV/0!</v>
      </c>
      <c r="Q2" s="5">
        <f t="shared" ref="Q2:Q65" si="0">STDEV(C2:F2)</f>
        <v>0</v>
      </c>
      <c r="R2" s="5">
        <f t="shared" ref="R2:R65" si="1">STDEV(G2:J2)</f>
        <v>0</v>
      </c>
      <c r="S2" s="5">
        <f t="shared" ref="S2:S65" si="2">M2*SQRT((Q2/K2)^2+(R2/L2)^2)</f>
        <v>0</v>
      </c>
      <c r="T2" s="5">
        <f t="shared" ref="T2:T65" si="3">S2/SQRT(4)</f>
        <v>0</v>
      </c>
      <c r="U2" s="8">
        <f t="shared" ref="U2:U65" si="4">(S2/(M2*LN(2)))/SQRT(4)</f>
        <v>0</v>
      </c>
    </row>
    <row r="3" spans="1:21">
      <c r="A3" s="5">
        <v>1</v>
      </c>
      <c r="B3" s="5" t="s">
        <v>5</v>
      </c>
      <c r="C3" s="5">
        <v>10000</v>
      </c>
      <c r="D3" s="5">
        <v>10000</v>
      </c>
      <c r="E3" s="5">
        <v>10000</v>
      </c>
      <c r="F3" s="5">
        <v>10000</v>
      </c>
      <c r="G3" s="6">
        <v>10000</v>
      </c>
      <c r="H3" s="5">
        <v>10000</v>
      </c>
      <c r="I3" s="5">
        <v>10000</v>
      </c>
      <c r="J3" s="5">
        <v>10000</v>
      </c>
      <c r="K3" s="5">
        <f t="shared" ref="K3:K66" si="5">AVERAGE(C3:F3)</f>
        <v>10000</v>
      </c>
      <c r="L3" s="5">
        <f t="shared" ref="L3:L66" si="6">AVERAGE(G3:J3)</f>
        <v>10000</v>
      </c>
      <c r="M3" s="5">
        <f t="shared" ref="M3:M66" si="7">K3/L3</f>
        <v>1</v>
      </c>
      <c r="N3" s="5">
        <f t="shared" ref="N3:N66" si="8">LOG(M3,2)</f>
        <v>0</v>
      </c>
      <c r="O3" s="5" t="e">
        <f t="shared" ref="O3:O66" si="9">TTEST(C3:F3, G3:J3, 2, 2)</f>
        <v>#DIV/0!</v>
      </c>
      <c r="P3" s="5" t="e">
        <f t="shared" ref="P3:P66" si="10">-LOG(O3,10)</f>
        <v>#DIV/0!</v>
      </c>
      <c r="Q3" s="5">
        <f t="shared" si="0"/>
        <v>0</v>
      </c>
      <c r="R3" s="5">
        <f t="shared" si="1"/>
        <v>0</v>
      </c>
      <c r="S3" s="5">
        <f t="shared" si="2"/>
        <v>0</v>
      </c>
      <c r="T3" s="5">
        <f t="shared" si="3"/>
        <v>0</v>
      </c>
      <c r="U3" s="8">
        <f t="shared" si="4"/>
        <v>0</v>
      </c>
    </row>
    <row r="4" spans="1:21">
      <c r="A4" s="5">
        <v>2</v>
      </c>
      <c r="B4" s="5" t="s">
        <v>6</v>
      </c>
      <c r="C4" s="5">
        <v>33514</v>
      </c>
      <c r="D4" s="5">
        <v>33514</v>
      </c>
      <c r="E4" s="5">
        <v>33514</v>
      </c>
      <c r="F4" s="5">
        <v>33514</v>
      </c>
      <c r="G4" s="6">
        <v>33514</v>
      </c>
      <c r="H4" s="5">
        <v>33514</v>
      </c>
      <c r="I4" s="5">
        <v>33514</v>
      </c>
      <c r="J4" s="5">
        <v>33514</v>
      </c>
      <c r="K4" s="5">
        <f t="shared" si="5"/>
        <v>33514</v>
      </c>
      <c r="L4" s="5">
        <f t="shared" si="6"/>
        <v>33514</v>
      </c>
      <c r="M4" s="5">
        <f t="shared" si="7"/>
        <v>1</v>
      </c>
      <c r="N4" s="5">
        <f t="shared" si="8"/>
        <v>0</v>
      </c>
      <c r="O4" s="5" t="e">
        <f t="shared" si="9"/>
        <v>#DIV/0!</v>
      </c>
      <c r="P4" s="5" t="e">
        <f t="shared" si="10"/>
        <v>#DIV/0!</v>
      </c>
      <c r="Q4" s="5">
        <f t="shared" si="0"/>
        <v>0</v>
      </c>
      <c r="R4" s="5">
        <f t="shared" si="1"/>
        <v>0</v>
      </c>
      <c r="S4" s="5">
        <f t="shared" si="2"/>
        <v>0</v>
      </c>
      <c r="T4" s="5">
        <f t="shared" si="3"/>
        <v>0</v>
      </c>
      <c r="U4" s="8">
        <f t="shared" si="4"/>
        <v>0</v>
      </c>
    </row>
    <row r="5" spans="1:21">
      <c r="A5" s="5">
        <v>3</v>
      </c>
      <c r="B5" s="5" t="s">
        <v>7</v>
      </c>
      <c r="C5" s="5">
        <v>10000</v>
      </c>
      <c r="D5" s="5">
        <v>10000</v>
      </c>
      <c r="E5" s="5">
        <v>10000</v>
      </c>
      <c r="F5" s="5">
        <v>10000</v>
      </c>
      <c r="G5" s="6">
        <v>10000</v>
      </c>
      <c r="H5" s="5">
        <v>10000</v>
      </c>
      <c r="I5" s="5">
        <v>10000</v>
      </c>
      <c r="J5" s="5">
        <v>10000</v>
      </c>
      <c r="K5" s="5">
        <f t="shared" si="5"/>
        <v>10000</v>
      </c>
      <c r="L5" s="5">
        <f t="shared" si="6"/>
        <v>10000</v>
      </c>
      <c r="M5" s="5">
        <f t="shared" si="7"/>
        <v>1</v>
      </c>
      <c r="N5" s="5">
        <f t="shared" si="8"/>
        <v>0</v>
      </c>
      <c r="O5" s="5" t="e">
        <f t="shared" si="9"/>
        <v>#DIV/0!</v>
      </c>
      <c r="P5" s="5" t="e">
        <f t="shared" si="10"/>
        <v>#DIV/0!</v>
      </c>
      <c r="Q5" s="5">
        <f t="shared" si="0"/>
        <v>0</v>
      </c>
      <c r="R5" s="5">
        <f t="shared" si="1"/>
        <v>0</v>
      </c>
      <c r="S5" s="5">
        <f t="shared" si="2"/>
        <v>0</v>
      </c>
      <c r="T5" s="5">
        <f t="shared" si="3"/>
        <v>0</v>
      </c>
      <c r="U5" s="8">
        <f t="shared" si="4"/>
        <v>0</v>
      </c>
    </row>
    <row r="6" spans="1:21">
      <c r="A6" s="5">
        <v>4</v>
      </c>
      <c r="B6" s="5" t="s">
        <v>8</v>
      </c>
      <c r="C6" s="5">
        <v>12319.5</v>
      </c>
      <c r="D6" s="5">
        <v>12319.5</v>
      </c>
      <c r="E6" s="5">
        <v>12319.5</v>
      </c>
      <c r="F6" s="5">
        <v>12319.5</v>
      </c>
      <c r="G6" s="6">
        <v>12319.5</v>
      </c>
      <c r="H6" s="5">
        <v>12319.5</v>
      </c>
      <c r="I6" s="5">
        <v>12319.5</v>
      </c>
      <c r="J6" s="5">
        <v>12319.5</v>
      </c>
      <c r="K6" s="5">
        <f t="shared" si="5"/>
        <v>12319.5</v>
      </c>
      <c r="L6" s="5">
        <f t="shared" si="6"/>
        <v>12319.5</v>
      </c>
      <c r="M6" s="5">
        <f t="shared" si="7"/>
        <v>1</v>
      </c>
      <c r="N6" s="5">
        <f t="shared" si="8"/>
        <v>0</v>
      </c>
      <c r="O6" s="5" t="e">
        <f t="shared" si="9"/>
        <v>#DIV/0!</v>
      </c>
      <c r="P6" s="5" t="e">
        <f t="shared" si="10"/>
        <v>#DIV/0!</v>
      </c>
      <c r="Q6" s="5">
        <f t="shared" si="0"/>
        <v>0</v>
      </c>
      <c r="R6" s="5">
        <f t="shared" si="1"/>
        <v>0</v>
      </c>
      <c r="S6" s="5">
        <f t="shared" si="2"/>
        <v>0</v>
      </c>
      <c r="T6" s="5">
        <f t="shared" si="3"/>
        <v>0</v>
      </c>
      <c r="U6" s="8">
        <f t="shared" si="4"/>
        <v>0</v>
      </c>
    </row>
    <row r="7" spans="1:21">
      <c r="A7" s="5">
        <v>5</v>
      </c>
      <c r="B7" s="5" t="s">
        <v>9</v>
      </c>
      <c r="C7" s="5">
        <v>47134.5</v>
      </c>
      <c r="D7" s="5">
        <v>47134.5</v>
      </c>
      <c r="E7" s="5">
        <v>47134.5</v>
      </c>
      <c r="F7" s="5">
        <v>47134.5</v>
      </c>
      <c r="G7" s="6">
        <v>47134.5</v>
      </c>
      <c r="H7" s="5">
        <v>47134.5</v>
      </c>
      <c r="I7" s="5">
        <v>47134.5</v>
      </c>
      <c r="J7" s="5">
        <v>47134.5</v>
      </c>
      <c r="K7" s="5">
        <f t="shared" si="5"/>
        <v>47134.5</v>
      </c>
      <c r="L7" s="5">
        <f t="shared" si="6"/>
        <v>47134.5</v>
      </c>
      <c r="M7" s="5">
        <f t="shared" si="7"/>
        <v>1</v>
      </c>
      <c r="N7" s="5">
        <f t="shared" si="8"/>
        <v>0</v>
      </c>
      <c r="O7" s="5" t="e">
        <f t="shared" si="9"/>
        <v>#DIV/0!</v>
      </c>
      <c r="P7" s="5" t="e">
        <f t="shared" si="10"/>
        <v>#DIV/0!</v>
      </c>
      <c r="Q7" s="5">
        <f t="shared" si="0"/>
        <v>0</v>
      </c>
      <c r="R7" s="5">
        <f t="shared" si="1"/>
        <v>0</v>
      </c>
      <c r="S7" s="5">
        <f t="shared" si="2"/>
        <v>0</v>
      </c>
      <c r="T7" s="5">
        <f t="shared" si="3"/>
        <v>0</v>
      </c>
      <c r="U7" s="8">
        <f t="shared" si="4"/>
        <v>0</v>
      </c>
    </row>
    <row r="8" spans="1:21">
      <c r="A8" s="5">
        <v>6</v>
      </c>
      <c r="B8" s="5" t="s">
        <v>10</v>
      </c>
      <c r="C8" s="5">
        <v>10000</v>
      </c>
      <c r="D8" s="5">
        <v>10000</v>
      </c>
      <c r="E8" s="5">
        <v>10000</v>
      </c>
      <c r="F8" s="5">
        <v>10000</v>
      </c>
      <c r="G8" s="6">
        <v>10000</v>
      </c>
      <c r="H8" s="5">
        <v>10000</v>
      </c>
      <c r="I8" s="5">
        <v>10000</v>
      </c>
      <c r="J8" s="5">
        <v>10000</v>
      </c>
      <c r="K8" s="5">
        <f t="shared" si="5"/>
        <v>10000</v>
      </c>
      <c r="L8" s="5">
        <f t="shared" si="6"/>
        <v>10000</v>
      </c>
      <c r="M8" s="5">
        <f t="shared" si="7"/>
        <v>1</v>
      </c>
      <c r="N8" s="5">
        <f t="shared" si="8"/>
        <v>0</v>
      </c>
      <c r="O8" s="5" t="e">
        <f t="shared" si="9"/>
        <v>#DIV/0!</v>
      </c>
      <c r="P8" s="5" t="e">
        <f t="shared" si="10"/>
        <v>#DIV/0!</v>
      </c>
      <c r="Q8" s="5">
        <f t="shared" si="0"/>
        <v>0</v>
      </c>
      <c r="R8" s="5">
        <f t="shared" si="1"/>
        <v>0</v>
      </c>
      <c r="S8" s="5">
        <f t="shared" si="2"/>
        <v>0</v>
      </c>
      <c r="T8" s="5">
        <f t="shared" si="3"/>
        <v>0</v>
      </c>
      <c r="U8" s="8">
        <f t="shared" si="4"/>
        <v>0</v>
      </c>
    </row>
    <row r="9" spans="1:21">
      <c r="A9" s="5">
        <v>7</v>
      </c>
      <c r="B9" s="5" t="s">
        <v>11</v>
      </c>
      <c r="C9" s="5">
        <v>10637</v>
      </c>
      <c r="D9" s="5">
        <v>10637</v>
      </c>
      <c r="E9" s="5">
        <v>10637</v>
      </c>
      <c r="F9" s="5">
        <v>10637</v>
      </c>
      <c r="G9" s="6">
        <v>10637</v>
      </c>
      <c r="H9" s="5">
        <v>10637</v>
      </c>
      <c r="I9" s="5">
        <v>10637</v>
      </c>
      <c r="J9" s="5">
        <v>10637</v>
      </c>
      <c r="K9" s="5">
        <f t="shared" si="5"/>
        <v>10637</v>
      </c>
      <c r="L9" s="5">
        <f t="shared" si="6"/>
        <v>10637</v>
      </c>
      <c r="M9" s="5">
        <f t="shared" si="7"/>
        <v>1</v>
      </c>
      <c r="N9" s="5">
        <f t="shared" si="8"/>
        <v>0</v>
      </c>
      <c r="O9" s="5" t="e">
        <f t="shared" si="9"/>
        <v>#DIV/0!</v>
      </c>
      <c r="P9" s="5" t="e">
        <f t="shared" si="10"/>
        <v>#DIV/0!</v>
      </c>
      <c r="Q9" s="5">
        <f t="shared" si="0"/>
        <v>0</v>
      </c>
      <c r="R9" s="5">
        <f t="shared" si="1"/>
        <v>0</v>
      </c>
      <c r="S9" s="5">
        <f t="shared" si="2"/>
        <v>0</v>
      </c>
      <c r="T9" s="5">
        <f t="shared" si="3"/>
        <v>0</v>
      </c>
      <c r="U9" s="8">
        <f t="shared" si="4"/>
        <v>0</v>
      </c>
    </row>
    <row r="10" spans="1:21">
      <c r="A10" s="5">
        <v>8</v>
      </c>
      <c r="B10" s="5" t="s">
        <v>12</v>
      </c>
      <c r="C10" s="5">
        <v>10000</v>
      </c>
      <c r="D10" s="5">
        <v>10000</v>
      </c>
      <c r="E10" s="5">
        <v>10000</v>
      </c>
      <c r="F10" s="5">
        <v>10000</v>
      </c>
      <c r="G10" s="6">
        <v>10000</v>
      </c>
      <c r="H10" s="5">
        <v>10000</v>
      </c>
      <c r="I10" s="5">
        <v>10000</v>
      </c>
      <c r="J10" s="5">
        <v>10000</v>
      </c>
      <c r="K10" s="5">
        <f t="shared" si="5"/>
        <v>10000</v>
      </c>
      <c r="L10" s="5">
        <f t="shared" si="6"/>
        <v>10000</v>
      </c>
      <c r="M10" s="5">
        <f t="shared" si="7"/>
        <v>1</v>
      </c>
      <c r="N10" s="5">
        <f t="shared" si="8"/>
        <v>0</v>
      </c>
      <c r="O10" s="5" t="e">
        <f t="shared" si="9"/>
        <v>#DIV/0!</v>
      </c>
      <c r="P10" s="5" t="e">
        <f t="shared" si="10"/>
        <v>#DIV/0!</v>
      </c>
      <c r="Q10" s="5">
        <f t="shared" si="0"/>
        <v>0</v>
      </c>
      <c r="R10" s="5">
        <f t="shared" si="1"/>
        <v>0</v>
      </c>
      <c r="S10" s="5">
        <f t="shared" si="2"/>
        <v>0</v>
      </c>
      <c r="T10" s="5">
        <f t="shared" si="3"/>
        <v>0</v>
      </c>
      <c r="U10" s="8">
        <f t="shared" si="4"/>
        <v>0</v>
      </c>
    </row>
    <row r="11" spans="1:21">
      <c r="A11" s="5">
        <v>9</v>
      </c>
      <c r="B11" s="5" t="s">
        <v>13</v>
      </c>
      <c r="C11" s="5">
        <v>48927.5</v>
      </c>
      <c r="D11" s="5">
        <v>48927.5</v>
      </c>
      <c r="E11" s="5">
        <v>48927.5</v>
      </c>
      <c r="F11" s="5">
        <v>48927.5</v>
      </c>
      <c r="G11" s="6">
        <v>48927.5</v>
      </c>
      <c r="H11" s="5">
        <v>48927.5</v>
      </c>
      <c r="I11" s="5">
        <v>48927.5</v>
      </c>
      <c r="J11" s="5">
        <v>48927.5</v>
      </c>
      <c r="K11" s="5">
        <f t="shared" si="5"/>
        <v>48927.5</v>
      </c>
      <c r="L11" s="5">
        <f t="shared" si="6"/>
        <v>48927.5</v>
      </c>
      <c r="M11" s="5">
        <f t="shared" si="7"/>
        <v>1</v>
      </c>
      <c r="N11" s="5">
        <f t="shared" si="8"/>
        <v>0</v>
      </c>
      <c r="O11" s="5" t="e">
        <f t="shared" si="9"/>
        <v>#DIV/0!</v>
      </c>
      <c r="P11" s="5" t="e">
        <f t="shared" si="10"/>
        <v>#DIV/0!</v>
      </c>
      <c r="Q11" s="5">
        <f t="shared" si="0"/>
        <v>0</v>
      </c>
      <c r="R11" s="5">
        <f t="shared" si="1"/>
        <v>0</v>
      </c>
      <c r="S11" s="5">
        <f t="shared" si="2"/>
        <v>0</v>
      </c>
      <c r="T11" s="5">
        <f t="shared" si="3"/>
        <v>0</v>
      </c>
      <c r="U11" s="8">
        <f t="shared" si="4"/>
        <v>0</v>
      </c>
    </row>
    <row r="12" spans="1:21">
      <c r="A12" s="5">
        <v>10</v>
      </c>
      <c r="B12" s="5" t="s">
        <v>14</v>
      </c>
      <c r="C12" s="5">
        <v>12312</v>
      </c>
      <c r="D12" s="5">
        <v>12312</v>
      </c>
      <c r="E12" s="5">
        <v>12312</v>
      </c>
      <c r="F12" s="5">
        <v>12312</v>
      </c>
      <c r="G12" s="6">
        <v>12312</v>
      </c>
      <c r="H12" s="5">
        <v>12312</v>
      </c>
      <c r="I12" s="5">
        <v>12312</v>
      </c>
      <c r="J12" s="5">
        <v>12312</v>
      </c>
      <c r="K12" s="5">
        <f t="shared" si="5"/>
        <v>12312</v>
      </c>
      <c r="L12" s="5">
        <f t="shared" si="6"/>
        <v>12312</v>
      </c>
      <c r="M12" s="5">
        <f t="shared" si="7"/>
        <v>1</v>
      </c>
      <c r="N12" s="5">
        <f t="shared" si="8"/>
        <v>0</v>
      </c>
      <c r="O12" s="5" t="e">
        <f t="shared" si="9"/>
        <v>#DIV/0!</v>
      </c>
      <c r="P12" s="5" t="e">
        <f t="shared" si="10"/>
        <v>#DIV/0!</v>
      </c>
      <c r="Q12" s="5">
        <f t="shared" si="0"/>
        <v>0</v>
      </c>
      <c r="R12" s="5">
        <f t="shared" si="1"/>
        <v>0</v>
      </c>
      <c r="S12" s="5">
        <f t="shared" si="2"/>
        <v>0</v>
      </c>
      <c r="T12" s="5">
        <f t="shared" si="3"/>
        <v>0</v>
      </c>
      <c r="U12" s="8">
        <f t="shared" si="4"/>
        <v>0</v>
      </c>
    </row>
    <row r="13" spans="1:21">
      <c r="A13" s="5">
        <v>11</v>
      </c>
      <c r="B13" s="5" t="s">
        <v>15</v>
      </c>
      <c r="C13" s="5">
        <v>10000</v>
      </c>
      <c r="D13" s="5">
        <v>10000</v>
      </c>
      <c r="E13" s="5">
        <v>10000</v>
      </c>
      <c r="F13" s="5">
        <v>10000</v>
      </c>
      <c r="G13" s="6">
        <v>10000</v>
      </c>
      <c r="H13" s="5">
        <v>10000</v>
      </c>
      <c r="I13" s="5">
        <v>10000</v>
      </c>
      <c r="J13" s="5">
        <v>10000</v>
      </c>
      <c r="K13" s="5">
        <f t="shared" si="5"/>
        <v>10000</v>
      </c>
      <c r="L13" s="5">
        <f t="shared" si="6"/>
        <v>10000</v>
      </c>
      <c r="M13" s="5">
        <f t="shared" si="7"/>
        <v>1</v>
      </c>
      <c r="N13" s="5">
        <f t="shared" si="8"/>
        <v>0</v>
      </c>
      <c r="O13" s="5" t="e">
        <f t="shared" si="9"/>
        <v>#DIV/0!</v>
      </c>
      <c r="P13" s="5" t="e">
        <f t="shared" si="10"/>
        <v>#DIV/0!</v>
      </c>
      <c r="Q13" s="5">
        <f t="shared" si="0"/>
        <v>0</v>
      </c>
      <c r="R13" s="5">
        <f t="shared" si="1"/>
        <v>0</v>
      </c>
      <c r="S13" s="5">
        <f t="shared" si="2"/>
        <v>0</v>
      </c>
      <c r="T13" s="5">
        <f t="shared" si="3"/>
        <v>0</v>
      </c>
      <c r="U13" s="8">
        <f t="shared" si="4"/>
        <v>0</v>
      </c>
    </row>
    <row r="14" spans="1:21">
      <c r="A14" s="5">
        <v>12</v>
      </c>
      <c r="B14" s="5" t="s">
        <v>16</v>
      </c>
      <c r="C14" s="5">
        <v>14640762</v>
      </c>
      <c r="D14" s="5">
        <v>15765356</v>
      </c>
      <c r="E14" s="5">
        <v>11508491</v>
      </c>
      <c r="F14" s="5">
        <v>18046852</v>
      </c>
      <c r="G14" s="6">
        <v>17629848</v>
      </c>
      <c r="H14" s="5">
        <v>13859316</v>
      </c>
      <c r="I14" s="5">
        <v>17061980</v>
      </c>
      <c r="J14" s="5">
        <v>14160675</v>
      </c>
      <c r="K14" s="5">
        <f t="shared" si="5"/>
        <v>14990365.25</v>
      </c>
      <c r="L14" s="5">
        <f t="shared" si="6"/>
        <v>15677954.75</v>
      </c>
      <c r="M14" s="5">
        <f t="shared" si="7"/>
        <v>0.95614290824509496</v>
      </c>
      <c r="N14" s="5">
        <f t="shared" si="8"/>
        <v>-6.4701830647775307E-2</v>
      </c>
      <c r="O14" s="5">
        <f t="shared" si="9"/>
        <v>0.69508267240622423</v>
      </c>
      <c r="P14" s="5">
        <f t="shared" si="10"/>
        <v>0.15796353780622857</v>
      </c>
      <c r="Q14" s="5">
        <f t="shared" si="0"/>
        <v>2719582.8504101355</v>
      </c>
      <c r="R14" s="5">
        <f t="shared" si="1"/>
        <v>1943793.361342262</v>
      </c>
      <c r="S14" s="5">
        <f t="shared" si="2"/>
        <v>0.21010278922293277</v>
      </c>
      <c r="T14" s="5">
        <f t="shared" si="3"/>
        <v>0.10505139461146638</v>
      </c>
      <c r="U14" s="8">
        <f t="shared" si="4"/>
        <v>0.15850886382936222</v>
      </c>
    </row>
    <row r="15" spans="1:21">
      <c r="A15" s="5">
        <v>13</v>
      </c>
      <c r="B15" s="5" t="s">
        <v>17</v>
      </c>
      <c r="C15" s="5">
        <v>16537247</v>
      </c>
      <c r="D15" s="5">
        <v>16885416</v>
      </c>
      <c r="E15" s="5">
        <v>16012586</v>
      </c>
      <c r="F15" s="5">
        <v>20705736</v>
      </c>
      <c r="G15" s="6">
        <v>22164196</v>
      </c>
      <c r="H15" s="5">
        <v>14745431</v>
      </c>
      <c r="I15" s="5">
        <v>15009415</v>
      </c>
      <c r="J15" s="5">
        <v>14214867</v>
      </c>
      <c r="K15" s="5">
        <f t="shared" si="5"/>
        <v>17535246.25</v>
      </c>
      <c r="L15" s="5">
        <f t="shared" si="6"/>
        <v>16533477.25</v>
      </c>
      <c r="M15" s="5">
        <f t="shared" si="7"/>
        <v>1.0605903395185667</v>
      </c>
      <c r="N15" s="5">
        <f t="shared" si="8"/>
        <v>8.4867512735054787E-2</v>
      </c>
      <c r="O15" s="5">
        <f t="shared" si="9"/>
        <v>0.66027469039923492</v>
      </c>
      <c r="P15" s="5">
        <f t="shared" si="10"/>
        <v>0.18027534975200482</v>
      </c>
      <c r="Q15" s="5">
        <f t="shared" si="0"/>
        <v>2143889.0945040938</v>
      </c>
      <c r="R15" s="5">
        <f t="shared" si="1"/>
        <v>3768325.1039429861</v>
      </c>
      <c r="S15" s="5">
        <f t="shared" si="2"/>
        <v>0.27431357425813307</v>
      </c>
      <c r="T15" s="5">
        <f t="shared" si="3"/>
        <v>0.13715678712906654</v>
      </c>
      <c r="U15" s="8">
        <f t="shared" si="4"/>
        <v>0.18657101544521798</v>
      </c>
    </row>
    <row r="16" spans="1:21">
      <c r="A16" s="5">
        <v>14</v>
      </c>
      <c r="B16" s="5" t="s">
        <v>18</v>
      </c>
      <c r="C16" s="5">
        <v>10000</v>
      </c>
      <c r="D16" s="5">
        <v>10000</v>
      </c>
      <c r="E16" s="5">
        <v>10000</v>
      </c>
      <c r="F16" s="5">
        <v>10000</v>
      </c>
      <c r="G16" s="6">
        <v>10000</v>
      </c>
      <c r="H16" s="5">
        <v>10000</v>
      </c>
      <c r="I16" s="5">
        <v>10000</v>
      </c>
      <c r="J16" s="5">
        <v>10000</v>
      </c>
      <c r="K16" s="5">
        <f t="shared" si="5"/>
        <v>10000</v>
      </c>
      <c r="L16" s="5">
        <f t="shared" si="6"/>
        <v>10000</v>
      </c>
      <c r="M16" s="5">
        <f t="shared" si="7"/>
        <v>1</v>
      </c>
      <c r="N16" s="5">
        <f t="shared" si="8"/>
        <v>0</v>
      </c>
      <c r="O16" s="5" t="e">
        <f t="shared" si="9"/>
        <v>#DIV/0!</v>
      </c>
      <c r="P16" s="5" t="e">
        <f t="shared" si="10"/>
        <v>#DIV/0!</v>
      </c>
      <c r="Q16" s="5">
        <f t="shared" si="0"/>
        <v>0</v>
      </c>
      <c r="R16" s="5">
        <f t="shared" si="1"/>
        <v>0</v>
      </c>
      <c r="S16" s="5">
        <f t="shared" si="2"/>
        <v>0</v>
      </c>
      <c r="T16" s="5">
        <f t="shared" si="3"/>
        <v>0</v>
      </c>
      <c r="U16" s="8">
        <f t="shared" si="4"/>
        <v>0</v>
      </c>
    </row>
    <row r="17" spans="1:21">
      <c r="A17" s="5">
        <v>15</v>
      </c>
      <c r="B17" s="5" t="s">
        <v>19</v>
      </c>
      <c r="C17" s="5">
        <v>260283</v>
      </c>
      <c r="D17" s="5">
        <v>186872.5</v>
      </c>
      <c r="F17" s="5">
        <v>305367</v>
      </c>
      <c r="H17" s="5">
        <v>186872.5</v>
      </c>
      <c r="I17" s="5">
        <v>186872.5</v>
      </c>
      <c r="J17" s="5">
        <v>186872.5</v>
      </c>
      <c r="K17" s="5">
        <f t="shared" si="5"/>
        <v>250840.83333333334</v>
      </c>
      <c r="L17" s="5">
        <f t="shared" si="6"/>
        <v>186872.5</v>
      </c>
      <c r="M17" s="5">
        <f t="shared" si="7"/>
        <v>1.3423100420518446</v>
      </c>
      <c r="N17" s="5">
        <f t="shared" si="8"/>
        <v>0.42471793865377611</v>
      </c>
      <c r="O17" s="5">
        <f t="shared" si="9"/>
        <v>0.13758917375123175</v>
      </c>
      <c r="P17" s="5">
        <f t="shared" si="10"/>
        <v>0.86141573735832322</v>
      </c>
      <c r="Q17" s="5">
        <f t="shared" si="0"/>
        <v>59808.883253939195</v>
      </c>
      <c r="R17" s="5">
        <f t="shared" si="1"/>
        <v>0</v>
      </c>
      <c r="S17" s="5">
        <f t="shared" si="2"/>
        <v>0.32005181743669714</v>
      </c>
      <c r="T17" s="5">
        <f t="shared" si="3"/>
        <v>0.16002590871834857</v>
      </c>
      <c r="U17" s="8">
        <f t="shared" si="4"/>
        <v>0.17199348711480064</v>
      </c>
    </row>
    <row r="18" spans="1:21">
      <c r="A18" s="5">
        <v>16</v>
      </c>
      <c r="B18" s="5" t="s">
        <v>20</v>
      </c>
      <c r="C18" s="5">
        <v>17557</v>
      </c>
      <c r="D18" s="5">
        <v>17557</v>
      </c>
      <c r="E18" s="5">
        <v>17557</v>
      </c>
      <c r="F18" s="5">
        <v>17557</v>
      </c>
      <c r="G18" s="6">
        <v>17557</v>
      </c>
      <c r="H18" s="5">
        <v>17557</v>
      </c>
      <c r="I18" s="5">
        <v>17557</v>
      </c>
      <c r="J18" s="5">
        <v>17557</v>
      </c>
      <c r="K18" s="5">
        <f t="shared" si="5"/>
        <v>17557</v>
      </c>
      <c r="L18" s="5">
        <f t="shared" si="6"/>
        <v>17557</v>
      </c>
      <c r="M18" s="5">
        <f t="shared" si="7"/>
        <v>1</v>
      </c>
      <c r="N18" s="5">
        <f t="shared" si="8"/>
        <v>0</v>
      </c>
      <c r="O18" s="5" t="e">
        <f t="shared" si="9"/>
        <v>#DIV/0!</v>
      </c>
      <c r="P18" s="5" t="e">
        <f t="shared" si="10"/>
        <v>#DIV/0!</v>
      </c>
      <c r="Q18" s="5">
        <f t="shared" si="0"/>
        <v>0</v>
      </c>
      <c r="R18" s="5">
        <f t="shared" si="1"/>
        <v>0</v>
      </c>
      <c r="S18" s="5">
        <f t="shared" si="2"/>
        <v>0</v>
      </c>
      <c r="T18" s="5">
        <f t="shared" si="3"/>
        <v>0</v>
      </c>
      <c r="U18" s="8">
        <f t="shared" si="4"/>
        <v>0</v>
      </c>
    </row>
    <row r="19" spans="1:21">
      <c r="A19" s="5">
        <v>17</v>
      </c>
      <c r="B19" s="5" t="s">
        <v>21</v>
      </c>
      <c r="C19" s="5">
        <v>10000</v>
      </c>
      <c r="D19" s="5">
        <v>10000</v>
      </c>
      <c r="E19" s="5">
        <v>10000</v>
      </c>
      <c r="F19" s="5">
        <v>10000</v>
      </c>
      <c r="G19" s="6">
        <v>10000</v>
      </c>
      <c r="H19" s="5">
        <v>10000</v>
      </c>
      <c r="I19" s="5">
        <v>10000</v>
      </c>
      <c r="J19" s="5">
        <v>10000</v>
      </c>
      <c r="K19" s="5">
        <f t="shared" si="5"/>
        <v>10000</v>
      </c>
      <c r="L19" s="5">
        <f t="shared" si="6"/>
        <v>10000</v>
      </c>
      <c r="M19" s="5">
        <f t="shared" si="7"/>
        <v>1</v>
      </c>
      <c r="N19" s="5">
        <f t="shared" si="8"/>
        <v>0</v>
      </c>
      <c r="O19" s="5" t="e">
        <f t="shared" si="9"/>
        <v>#DIV/0!</v>
      </c>
      <c r="P19" s="5" t="e">
        <f t="shared" si="10"/>
        <v>#DIV/0!</v>
      </c>
      <c r="Q19" s="5">
        <f t="shared" si="0"/>
        <v>0</v>
      </c>
      <c r="R19" s="5">
        <f t="shared" si="1"/>
        <v>0</v>
      </c>
      <c r="S19" s="5">
        <f t="shared" si="2"/>
        <v>0</v>
      </c>
      <c r="T19" s="5">
        <f t="shared" si="3"/>
        <v>0</v>
      </c>
      <c r="U19" s="8">
        <f t="shared" si="4"/>
        <v>0</v>
      </c>
    </row>
    <row r="20" spans="1:21">
      <c r="A20" s="5">
        <v>18</v>
      </c>
      <c r="B20" s="5" t="s">
        <v>22</v>
      </c>
      <c r="C20" s="5">
        <v>10000</v>
      </c>
      <c r="D20" s="5">
        <v>10000</v>
      </c>
      <c r="E20" s="5">
        <v>10000</v>
      </c>
      <c r="F20" s="5">
        <v>10000</v>
      </c>
      <c r="G20" s="6">
        <v>10000</v>
      </c>
      <c r="H20" s="5">
        <v>10000</v>
      </c>
      <c r="I20" s="5">
        <v>10000</v>
      </c>
      <c r="J20" s="5">
        <v>10000</v>
      </c>
      <c r="K20" s="5">
        <f t="shared" si="5"/>
        <v>10000</v>
      </c>
      <c r="L20" s="5">
        <f t="shared" si="6"/>
        <v>10000</v>
      </c>
      <c r="M20" s="5">
        <f t="shared" si="7"/>
        <v>1</v>
      </c>
      <c r="N20" s="5">
        <f t="shared" si="8"/>
        <v>0</v>
      </c>
      <c r="O20" s="5" t="e">
        <f t="shared" si="9"/>
        <v>#DIV/0!</v>
      </c>
      <c r="P20" s="5" t="e">
        <f t="shared" si="10"/>
        <v>#DIV/0!</v>
      </c>
      <c r="Q20" s="5">
        <f t="shared" si="0"/>
        <v>0</v>
      </c>
      <c r="R20" s="5">
        <f t="shared" si="1"/>
        <v>0</v>
      </c>
      <c r="S20" s="5">
        <f t="shared" si="2"/>
        <v>0</v>
      </c>
      <c r="T20" s="5">
        <f t="shared" si="3"/>
        <v>0</v>
      </c>
      <c r="U20" s="8">
        <f t="shared" si="4"/>
        <v>0</v>
      </c>
    </row>
    <row r="21" spans="1:21">
      <c r="A21" s="5">
        <v>19</v>
      </c>
      <c r="B21" s="5" t="s">
        <v>23</v>
      </c>
      <c r="C21" s="5">
        <v>14276.5</v>
      </c>
      <c r="D21" s="5">
        <v>14276.5</v>
      </c>
      <c r="E21" s="5">
        <v>14276.5</v>
      </c>
      <c r="F21" s="5">
        <v>14276.5</v>
      </c>
      <c r="G21" s="6">
        <v>14276.5</v>
      </c>
      <c r="H21" s="5">
        <v>14276.5</v>
      </c>
      <c r="I21" s="5">
        <v>14276.5</v>
      </c>
      <c r="J21" s="5">
        <v>14276.5</v>
      </c>
      <c r="K21" s="5">
        <f t="shared" si="5"/>
        <v>14276.5</v>
      </c>
      <c r="L21" s="5">
        <f t="shared" si="6"/>
        <v>14276.5</v>
      </c>
      <c r="M21" s="5">
        <f t="shared" si="7"/>
        <v>1</v>
      </c>
      <c r="N21" s="5">
        <f t="shared" si="8"/>
        <v>0</v>
      </c>
      <c r="O21" s="5" t="e">
        <f t="shared" si="9"/>
        <v>#DIV/0!</v>
      </c>
      <c r="P21" s="5" t="e">
        <f t="shared" si="10"/>
        <v>#DIV/0!</v>
      </c>
      <c r="Q21" s="5">
        <f t="shared" si="0"/>
        <v>0</v>
      </c>
      <c r="R21" s="5">
        <f t="shared" si="1"/>
        <v>0</v>
      </c>
      <c r="S21" s="5">
        <f t="shared" si="2"/>
        <v>0</v>
      </c>
      <c r="T21" s="5">
        <f t="shared" si="3"/>
        <v>0</v>
      </c>
      <c r="U21" s="8">
        <f t="shared" si="4"/>
        <v>0</v>
      </c>
    </row>
    <row r="22" spans="1:21">
      <c r="A22" s="5">
        <v>20</v>
      </c>
      <c r="B22" s="5" t="s">
        <v>24</v>
      </c>
      <c r="C22" s="5">
        <v>37351.5</v>
      </c>
      <c r="D22" s="5">
        <v>37351.5</v>
      </c>
      <c r="E22" s="5">
        <v>37351.5</v>
      </c>
      <c r="F22" s="5">
        <v>37351.5</v>
      </c>
      <c r="G22" s="6">
        <v>37351.5</v>
      </c>
      <c r="H22" s="5">
        <v>37351.5</v>
      </c>
      <c r="I22" s="5">
        <v>37351.5</v>
      </c>
      <c r="J22" s="5">
        <v>37351.5</v>
      </c>
      <c r="K22" s="5">
        <f t="shared" si="5"/>
        <v>37351.5</v>
      </c>
      <c r="L22" s="5">
        <f t="shared" si="6"/>
        <v>37351.5</v>
      </c>
      <c r="M22" s="5">
        <f t="shared" si="7"/>
        <v>1</v>
      </c>
      <c r="N22" s="5">
        <f t="shared" si="8"/>
        <v>0</v>
      </c>
      <c r="O22" s="5" t="e">
        <f t="shared" si="9"/>
        <v>#DIV/0!</v>
      </c>
      <c r="P22" s="5" t="e">
        <f t="shared" si="10"/>
        <v>#DIV/0!</v>
      </c>
      <c r="Q22" s="5">
        <f t="shared" si="0"/>
        <v>0</v>
      </c>
      <c r="R22" s="5">
        <f t="shared" si="1"/>
        <v>0</v>
      </c>
      <c r="S22" s="5">
        <f t="shared" si="2"/>
        <v>0</v>
      </c>
      <c r="T22" s="5">
        <f t="shared" si="3"/>
        <v>0</v>
      </c>
      <c r="U22" s="8">
        <f t="shared" si="4"/>
        <v>0</v>
      </c>
    </row>
    <row r="23" spans="1:21">
      <c r="A23" s="5">
        <v>21</v>
      </c>
      <c r="B23" s="5" t="s">
        <v>25</v>
      </c>
      <c r="C23" s="5">
        <v>10000</v>
      </c>
      <c r="D23" s="5">
        <v>10000</v>
      </c>
      <c r="E23" s="5">
        <v>10000</v>
      </c>
      <c r="F23" s="5">
        <v>10000</v>
      </c>
      <c r="G23" s="6">
        <v>10000</v>
      </c>
      <c r="H23" s="5">
        <v>10000</v>
      </c>
      <c r="I23" s="5">
        <v>10000</v>
      </c>
      <c r="J23" s="5">
        <v>10000</v>
      </c>
      <c r="K23" s="5">
        <f t="shared" si="5"/>
        <v>10000</v>
      </c>
      <c r="L23" s="5">
        <f t="shared" si="6"/>
        <v>10000</v>
      </c>
      <c r="M23" s="5">
        <f t="shared" si="7"/>
        <v>1</v>
      </c>
      <c r="N23" s="5">
        <f t="shared" si="8"/>
        <v>0</v>
      </c>
      <c r="O23" s="5" t="e">
        <f t="shared" si="9"/>
        <v>#DIV/0!</v>
      </c>
      <c r="P23" s="5" t="e">
        <f t="shared" si="10"/>
        <v>#DIV/0!</v>
      </c>
      <c r="Q23" s="5">
        <f t="shared" si="0"/>
        <v>0</v>
      </c>
      <c r="R23" s="5">
        <f t="shared" si="1"/>
        <v>0</v>
      </c>
      <c r="S23" s="5">
        <f t="shared" si="2"/>
        <v>0</v>
      </c>
      <c r="T23" s="5">
        <f t="shared" si="3"/>
        <v>0</v>
      </c>
      <c r="U23" s="8">
        <f t="shared" si="4"/>
        <v>0</v>
      </c>
    </row>
    <row r="24" spans="1:21">
      <c r="A24" s="5">
        <v>22</v>
      </c>
      <c r="B24" s="5" t="s">
        <v>26</v>
      </c>
      <c r="C24" s="5">
        <v>45747</v>
      </c>
      <c r="D24" s="5">
        <v>45747</v>
      </c>
      <c r="E24" s="5">
        <v>45747</v>
      </c>
      <c r="F24" s="5">
        <v>45747</v>
      </c>
      <c r="G24" s="6">
        <v>45747</v>
      </c>
      <c r="H24" s="5">
        <v>45747</v>
      </c>
      <c r="I24" s="5">
        <v>45747</v>
      </c>
      <c r="J24" s="5">
        <v>45747</v>
      </c>
      <c r="K24" s="5">
        <f t="shared" si="5"/>
        <v>45747</v>
      </c>
      <c r="L24" s="5">
        <f t="shared" si="6"/>
        <v>45747</v>
      </c>
      <c r="M24" s="5">
        <f t="shared" si="7"/>
        <v>1</v>
      </c>
      <c r="N24" s="5">
        <f t="shared" si="8"/>
        <v>0</v>
      </c>
      <c r="O24" s="5" t="e">
        <f t="shared" si="9"/>
        <v>#DIV/0!</v>
      </c>
      <c r="P24" s="5" t="e">
        <f t="shared" si="10"/>
        <v>#DIV/0!</v>
      </c>
      <c r="Q24" s="5">
        <f t="shared" si="0"/>
        <v>0</v>
      </c>
      <c r="R24" s="5">
        <f t="shared" si="1"/>
        <v>0</v>
      </c>
      <c r="S24" s="5">
        <f t="shared" si="2"/>
        <v>0</v>
      </c>
      <c r="T24" s="5">
        <f t="shared" si="3"/>
        <v>0</v>
      </c>
      <c r="U24" s="8">
        <f t="shared" si="4"/>
        <v>0</v>
      </c>
    </row>
    <row r="25" spans="1:21">
      <c r="A25" s="5">
        <v>23</v>
      </c>
      <c r="B25" s="5" t="s">
        <v>27</v>
      </c>
      <c r="C25" s="5">
        <v>1112293.5</v>
      </c>
      <c r="D25" s="5">
        <v>1112293.5</v>
      </c>
      <c r="E25" s="5">
        <v>1112293.5</v>
      </c>
      <c r="F25" s="5">
        <v>1112293.5</v>
      </c>
      <c r="G25" s="6">
        <v>1112293.5</v>
      </c>
      <c r="H25" s="5">
        <v>1112293.5</v>
      </c>
      <c r="I25" s="5">
        <v>1112293.5</v>
      </c>
      <c r="J25" s="5">
        <v>1112293.5</v>
      </c>
      <c r="K25" s="5">
        <f t="shared" si="5"/>
        <v>1112293.5</v>
      </c>
      <c r="L25" s="5">
        <f t="shared" si="6"/>
        <v>1112293.5</v>
      </c>
      <c r="M25" s="5">
        <f t="shared" si="7"/>
        <v>1</v>
      </c>
      <c r="N25" s="5">
        <f t="shared" si="8"/>
        <v>0</v>
      </c>
      <c r="O25" s="5" t="e">
        <f t="shared" si="9"/>
        <v>#DIV/0!</v>
      </c>
      <c r="P25" s="5" t="e">
        <f t="shared" si="10"/>
        <v>#DIV/0!</v>
      </c>
      <c r="Q25" s="5">
        <f t="shared" si="0"/>
        <v>0</v>
      </c>
      <c r="R25" s="5">
        <f t="shared" si="1"/>
        <v>0</v>
      </c>
      <c r="S25" s="5">
        <f t="shared" si="2"/>
        <v>0</v>
      </c>
      <c r="T25" s="5">
        <f t="shared" si="3"/>
        <v>0</v>
      </c>
      <c r="U25" s="8">
        <f t="shared" si="4"/>
        <v>0</v>
      </c>
    </row>
    <row r="26" spans="1:21">
      <c r="A26" s="5">
        <v>24</v>
      </c>
      <c r="B26" s="5" t="s">
        <v>28</v>
      </c>
      <c r="C26" s="5">
        <v>49005.5</v>
      </c>
      <c r="D26" s="5">
        <v>49005.5</v>
      </c>
      <c r="E26" s="5">
        <v>49005.5</v>
      </c>
      <c r="F26" s="5">
        <v>49005.5</v>
      </c>
      <c r="G26" s="6">
        <v>49005.5</v>
      </c>
      <c r="H26" s="5">
        <v>49005.5</v>
      </c>
      <c r="I26" s="5">
        <v>49005.5</v>
      </c>
      <c r="J26" s="5">
        <v>49005.5</v>
      </c>
      <c r="K26" s="5">
        <f t="shared" si="5"/>
        <v>49005.5</v>
      </c>
      <c r="L26" s="5">
        <f t="shared" si="6"/>
        <v>49005.5</v>
      </c>
      <c r="M26" s="5">
        <f t="shared" si="7"/>
        <v>1</v>
      </c>
      <c r="N26" s="5">
        <f t="shared" si="8"/>
        <v>0</v>
      </c>
      <c r="O26" s="5" t="e">
        <f t="shared" si="9"/>
        <v>#DIV/0!</v>
      </c>
      <c r="P26" s="5" t="e">
        <f t="shared" si="10"/>
        <v>#DIV/0!</v>
      </c>
      <c r="Q26" s="5">
        <f t="shared" si="0"/>
        <v>0</v>
      </c>
      <c r="R26" s="5">
        <f t="shared" si="1"/>
        <v>0</v>
      </c>
      <c r="S26" s="5">
        <f t="shared" si="2"/>
        <v>0</v>
      </c>
      <c r="T26" s="5">
        <f t="shared" si="3"/>
        <v>0</v>
      </c>
      <c r="U26" s="8">
        <f t="shared" si="4"/>
        <v>0</v>
      </c>
    </row>
    <row r="27" spans="1:21">
      <c r="A27" s="5">
        <v>25</v>
      </c>
      <c r="B27" s="5" t="s">
        <v>29</v>
      </c>
      <c r="C27" s="5">
        <v>9753068</v>
      </c>
      <c r="D27" s="5">
        <v>10567545</v>
      </c>
      <c r="E27" s="5">
        <v>10466090</v>
      </c>
      <c r="F27" s="5">
        <v>10157936</v>
      </c>
      <c r="G27" s="6">
        <v>10137051</v>
      </c>
      <c r="H27" s="5">
        <v>9811060</v>
      </c>
      <c r="I27" s="5">
        <v>9686031</v>
      </c>
      <c r="J27" s="5">
        <v>9087578</v>
      </c>
      <c r="K27" s="5">
        <f t="shared" si="5"/>
        <v>10236159.75</v>
      </c>
      <c r="L27" s="5">
        <f t="shared" si="6"/>
        <v>9680430</v>
      </c>
      <c r="M27" s="5">
        <f t="shared" si="7"/>
        <v>1.0574075480118135</v>
      </c>
      <c r="N27" s="5">
        <f t="shared" si="8"/>
        <v>8.0531530148445468E-2</v>
      </c>
      <c r="O27" s="5">
        <f t="shared" si="9"/>
        <v>9.9693955200230069E-2</v>
      </c>
      <c r="P27" s="5">
        <f t="shared" si="10"/>
        <v>1.0013311737121255</v>
      </c>
      <c r="Q27" s="5">
        <f t="shared" si="0"/>
        <v>366142.36655739526</v>
      </c>
      <c r="R27" s="5">
        <f t="shared" si="1"/>
        <v>438585.52934252931</v>
      </c>
      <c r="S27" s="5">
        <f t="shared" si="2"/>
        <v>6.1038416873350543E-2</v>
      </c>
      <c r="T27" s="5">
        <f t="shared" si="3"/>
        <v>3.0519208436675271E-2</v>
      </c>
      <c r="U27" s="8">
        <f t="shared" si="4"/>
        <v>4.1639489661517079E-2</v>
      </c>
    </row>
    <row r="28" spans="1:21">
      <c r="A28" s="5">
        <v>26</v>
      </c>
      <c r="B28" s="5" t="s">
        <v>30</v>
      </c>
      <c r="C28" s="5">
        <v>10000</v>
      </c>
      <c r="D28" s="5">
        <v>10000</v>
      </c>
      <c r="E28" s="5">
        <v>10000</v>
      </c>
      <c r="F28" s="5">
        <v>10000</v>
      </c>
      <c r="G28" s="6">
        <v>10000</v>
      </c>
      <c r="H28" s="5">
        <v>10000</v>
      </c>
      <c r="I28" s="5">
        <v>10000</v>
      </c>
      <c r="J28" s="5">
        <v>10000</v>
      </c>
      <c r="K28" s="5">
        <f t="shared" si="5"/>
        <v>10000</v>
      </c>
      <c r="L28" s="5">
        <f t="shared" si="6"/>
        <v>10000</v>
      </c>
      <c r="M28" s="5">
        <f t="shared" si="7"/>
        <v>1</v>
      </c>
      <c r="N28" s="5">
        <f t="shared" si="8"/>
        <v>0</v>
      </c>
      <c r="O28" s="5" t="e">
        <f t="shared" si="9"/>
        <v>#DIV/0!</v>
      </c>
      <c r="P28" s="5" t="e">
        <f t="shared" si="10"/>
        <v>#DIV/0!</v>
      </c>
      <c r="Q28" s="5">
        <f t="shared" si="0"/>
        <v>0</v>
      </c>
      <c r="R28" s="5">
        <f t="shared" si="1"/>
        <v>0</v>
      </c>
      <c r="S28" s="5">
        <f t="shared" si="2"/>
        <v>0</v>
      </c>
      <c r="T28" s="5">
        <f t="shared" si="3"/>
        <v>0</v>
      </c>
      <c r="U28" s="8">
        <f t="shared" si="4"/>
        <v>0</v>
      </c>
    </row>
    <row r="29" spans="1:21">
      <c r="A29" s="5">
        <v>27</v>
      </c>
      <c r="B29" s="5" t="s">
        <v>31</v>
      </c>
      <c r="C29" s="5">
        <v>10000</v>
      </c>
      <c r="D29" s="5">
        <v>10000</v>
      </c>
      <c r="E29" s="5">
        <v>10000</v>
      </c>
      <c r="F29" s="5">
        <v>10000</v>
      </c>
      <c r="G29" s="6">
        <v>10000</v>
      </c>
      <c r="H29" s="5">
        <v>10000</v>
      </c>
      <c r="I29" s="5">
        <v>10000</v>
      </c>
      <c r="J29" s="5">
        <v>10000</v>
      </c>
      <c r="K29" s="5">
        <f t="shared" si="5"/>
        <v>10000</v>
      </c>
      <c r="L29" s="5">
        <f t="shared" si="6"/>
        <v>10000</v>
      </c>
      <c r="M29" s="5">
        <f t="shared" si="7"/>
        <v>1</v>
      </c>
      <c r="N29" s="5">
        <f t="shared" si="8"/>
        <v>0</v>
      </c>
      <c r="O29" s="5" t="e">
        <f t="shared" si="9"/>
        <v>#DIV/0!</v>
      </c>
      <c r="P29" s="5" t="e">
        <f t="shared" si="10"/>
        <v>#DIV/0!</v>
      </c>
      <c r="Q29" s="5">
        <f t="shared" si="0"/>
        <v>0</v>
      </c>
      <c r="R29" s="5">
        <f t="shared" si="1"/>
        <v>0</v>
      </c>
      <c r="S29" s="5">
        <f t="shared" si="2"/>
        <v>0</v>
      </c>
      <c r="T29" s="5">
        <f t="shared" si="3"/>
        <v>0</v>
      </c>
      <c r="U29" s="8">
        <f t="shared" si="4"/>
        <v>0</v>
      </c>
    </row>
    <row r="30" spans="1:21">
      <c r="A30" s="5">
        <v>28</v>
      </c>
      <c r="B30" s="5" t="s">
        <v>32</v>
      </c>
      <c r="C30" s="5">
        <v>63455</v>
      </c>
      <c r="D30" s="5">
        <v>78948</v>
      </c>
      <c r="F30" s="5">
        <v>82070</v>
      </c>
      <c r="G30" s="6">
        <v>120708</v>
      </c>
      <c r="H30" s="5">
        <v>83150</v>
      </c>
      <c r="I30" s="5">
        <v>191508</v>
      </c>
      <c r="J30" s="5">
        <v>53611</v>
      </c>
      <c r="K30" s="5">
        <f t="shared" si="5"/>
        <v>74824.333333333328</v>
      </c>
      <c r="L30" s="5">
        <f t="shared" si="6"/>
        <v>112244.25</v>
      </c>
      <c r="M30" s="5">
        <f t="shared" si="7"/>
        <v>0.66662063609791444</v>
      </c>
      <c r="N30" s="5">
        <f t="shared" si="8"/>
        <v>-0.58506211627011828</v>
      </c>
      <c r="O30" s="5">
        <f t="shared" si="9"/>
        <v>0.34081011269694522</v>
      </c>
      <c r="P30" s="5">
        <f t="shared" si="10"/>
        <v>0.46748752709981922</v>
      </c>
      <c r="Q30" s="5">
        <f t="shared" si="0"/>
        <v>9969.1035872506109</v>
      </c>
      <c r="R30" s="5">
        <f t="shared" si="1"/>
        <v>59550.288319341213</v>
      </c>
      <c r="S30" s="5">
        <f t="shared" si="2"/>
        <v>0.36465182157459097</v>
      </c>
      <c r="T30" s="5">
        <f t="shared" si="3"/>
        <v>0.18232591078729549</v>
      </c>
      <c r="U30" s="8">
        <f t="shared" si="4"/>
        <v>0.39458827566171961</v>
      </c>
    </row>
    <row r="31" spans="1:21">
      <c r="A31" s="5">
        <v>29</v>
      </c>
      <c r="B31" s="5" t="s">
        <v>33</v>
      </c>
      <c r="C31" s="5">
        <v>14992.5</v>
      </c>
      <c r="D31" s="5">
        <v>14992.5</v>
      </c>
      <c r="E31" s="5">
        <v>14992.5</v>
      </c>
      <c r="F31" s="5">
        <v>14992.5</v>
      </c>
      <c r="G31" s="6">
        <v>14992.5</v>
      </c>
      <c r="H31" s="5">
        <v>14992.5</v>
      </c>
      <c r="I31" s="5">
        <v>14992.5</v>
      </c>
      <c r="J31" s="5">
        <v>14992.5</v>
      </c>
      <c r="K31" s="5">
        <f t="shared" si="5"/>
        <v>14992.5</v>
      </c>
      <c r="L31" s="5">
        <f t="shared" si="6"/>
        <v>14992.5</v>
      </c>
      <c r="M31" s="5">
        <f t="shared" si="7"/>
        <v>1</v>
      </c>
      <c r="N31" s="5">
        <f t="shared" si="8"/>
        <v>0</v>
      </c>
      <c r="O31" s="5" t="e">
        <f t="shared" si="9"/>
        <v>#DIV/0!</v>
      </c>
      <c r="P31" s="5" t="e">
        <f t="shared" si="10"/>
        <v>#DIV/0!</v>
      </c>
      <c r="Q31" s="5">
        <f t="shared" si="0"/>
        <v>0</v>
      </c>
      <c r="R31" s="5">
        <f t="shared" si="1"/>
        <v>0</v>
      </c>
      <c r="S31" s="5">
        <f t="shared" si="2"/>
        <v>0</v>
      </c>
      <c r="T31" s="5">
        <f t="shared" si="3"/>
        <v>0</v>
      </c>
      <c r="U31" s="8">
        <f t="shared" si="4"/>
        <v>0</v>
      </c>
    </row>
    <row r="32" spans="1:21">
      <c r="A32" s="5">
        <v>30</v>
      </c>
      <c r="B32" s="5" t="s">
        <v>34</v>
      </c>
      <c r="C32" s="5">
        <v>37744</v>
      </c>
      <c r="D32" s="5">
        <v>37744</v>
      </c>
      <c r="E32" s="5">
        <v>37744</v>
      </c>
      <c r="F32" s="5">
        <v>37744</v>
      </c>
      <c r="G32" s="6">
        <v>37744</v>
      </c>
      <c r="H32" s="5">
        <v>37744</v>
      </c>
      <c r="I32" s="5">
        <v>37744</v>
      </c>
      <c r="J32" s="5">
        <v>37744</v>
      </c>
      <c r="K32" s="5">
        <f t="shared" si="5"/>
        <v>37744</v>
      </c>
      <c r="L32" s="5">
        <f t="shared" si="6"/>
        <v>37744</v>
      </c>
      <c r="M32" s="5">
        <f t="shared" si="7"/>
        <v>1</v>
      </c>
      <c r="N32" s="5">
        <f t="shared" si="8"/>
        <v>0</v>
      </c>
      <c r="O32" s="5" t="e">
        <f t="shared" si="9"/>
        <v>#DIV/0!</v>
      </c>
      <c r="P32" s="5" t="e">
        <f t="shared" si="10"/>
        <v>#DIV/0!</v>
      </c>
      <c r="Q32" s="5">
        <f t="shared" si="0"/>
        <v>0</v>
      </c>
      <c r="R32" s="5">
        <f t="shared" si="1"/>
        <v>0</v>
      </c>
      <c r="S32" s="5">
        <f t="shared" si="2"/>
        <v>0</v>
      </c>
      <c r="T32" s="5">
        <f t="shared" si="3"/>
        <v>0</v>
      </c>
      <c r="U32" s="8">
        <f t="shared" si="4"/>
        <v>0</v>
      </c>
    </row>
    <row r="33" spans="1:21">
      <c r="A33" s="5">
        <v>31</v>
      </c>
      <c r="B33" s="5" t="s">
        <v>35</v>
      </c>
      <c r="C33" s="5">
        <v>934016</v>
      </c>
      <c r="D33" s="5">
        <v>934016</v>
      </c>
      <c r="E33" s="5">
        <v>934016</v>
      </c>
      <c r="F33" s="5">
        <v>934016</v>
      </c>
      <c r="G33" s="6">
        <v>934016</v>
      </c>
      <c r="H33" s="5">
        <v>1225536</v>
      </c>
      <c r="I33" s="5">
        <v>5036136</v>
      </c>
      <c r="J33" s="5">
        <v>934016</v>
      </c>
      <c r="K33" s="5">
        <f t="shared" si="5"/>
        <v>934016</v>
      </c>
      <c r="L33" s="5">
        <f t="shared" si="6"/>
        <v>2032426</v>
      </c>
      <c r="M33" s="5">
        <f t="shared" si="7"/>
        <v>0.45955719913049725</v>
      </c>
      <c r="N33" s="5">
        <f t="shared" si="8"/>
        <v>-1.1216836560799393</v>
      </c>
      <c r="O33" s="5">
        <f t="shared" si="9"/>
        <v>0.31572446845476498</v>
      </c>
      <c r="P33" s="5">
        <f t="shared" si="10"/>
        <v>0.50069175924462062</v>
      </c>
      <c r="Q33" s="5">
        <f t="shared" si="0"/>
        <v>0</v>
      </c>
      <c r="R33" s="5">
        <f t="shared" si="1"/>
        <v>2007183.2911155208</v>
      </c>
      <c r="S33" s="5">
        <f t="shared" si="2"/>
        <v>0.45384950369980614</v>
      </c>
      <c r="T33" s="5">
        <f t="shared" si="3"/>
        <v>0.22692475184990307</v>
      </c>
      <c r="U33" s="8">
        <f t="shared" si="4"/>
        <v>0.71238839206139626</v>
      </c>
    </row>
    <row r="34" spans="1:21">
      <c r="A34" s="5">
        <v>32</v>
      </c>
      <c r="B34" s="5" t="s">
        <v>36</v>
      </c>
      <c r="C34" s="5">
        <v>338459</v>
      </c>
      <c r="D34" s="5">
        <v>338459</v>
      </c>
      <c r="E34" s="5">
        <v>338459</v>
      </c>
      <c r="F34" s="5">
        <v>338459</v>
      </c>
      <c r="G34" s="6">
        <v>338459</v>
      </c>
      <c r="H34" s="5">
        <v>338459</v>
      </c>
      <c r="I34" s="5">
        <v>434655</v>
      </c>
      <c r="J34" s="5">
        <v>338459</v>
      </c>
      <c r="K34" s="5">
        <f t="shared" si="5"/>
        <v>338459</v>
      </c>
      <c r="L34" s="5">
        <f t="shared" si="6"/>
        <v>362508</v>
      </c>
      <c r="M34" s="5">
        <f t="shared" si="7"/>
        <v>0.93365939510300466</v>
      </c>
      <c r="N34" s="5">
        <f t="shared" si="8"/>
        <v>-9.9031753320539526E-2</v>
      </c>
      <c r="O34" s="5">
        <f t="shared" si="9"/>
        <v>0.35591768374958205</v>
      </c>
      <c r="P34" s="5">
        <f t="shared" si="10"/>
        <v>0.44865043356381173</v>
      </c>
      <c r="Q34" s="5">
        <f t="shared" si="0"/>
        <v>0</v>
      </c>
      <c r="R34" s="5">
        <f t="shared" si="1"/>
        <v>48098</v>
      </c>
      <c r="S34" s="5">
        <f t="shared" si="2"/>
        <v>0.12387905807779227</v>
      </c>
      <c r="T34" s="5">
        <f t="shared" si="3"/>
        <v>6.1939529038896136E-2</v>
      </c>
      <c r="U34" s="8">
        <f t="shared" si="4"/>
        <v>9.5709261694469319E-2</v>
      </c>
    </row>
    <row r="35" spans="1:21">
      <c r="A35" s="5">
        <v>33</v>
      </c>
      <c r="B35" s="5" t="s">
        <v>37</v>
      </c>
      <c r="C35" s="5">
        <v>229546</v>
      </c>
      <c r="D35" s="5">
        <v>229546</v>
      </c>
      <c r="E35" s="5">
        <v>229546</v>
      </c>
      <c r="F35" s="5">
        <v>229546</v>
      </c>
      <c r="G35" s="6">
        <v>229546</v>
      </c>
      <c r="H35" s="5">
        <v>229546</v>
      </c>
      <c r="I35" s="5">
        <v>266034</v>
      </c>
      <c r="J35" s="5">
        <v>229546</v>
      </c>
      <c r="K35" s="5">
        <f t="shared" si="5"/>
        <v>229546</v>
      </c>
      <c r="L35" s="5">
        <f t="shared" si="6"/>
        <v>238668</v>
      </c>
      <c r="M35" s="5">
        <f t="shared" si="7"/>
        <v>0.96177954313104397</v>
      </c>
      <c r="N35" s="5">
        <f t="shared" si="8"/>
        <v>-5.6221854198033966E-2</v>
      </c>
      <c r="O35" s="5">
        <f t="shared" si="9"/>
        <v>0.35591768374958205</v>
      </c>
      <c r="P35" s="5">
        <f t="shared" si="10"/>
        <v>0.44865043356381173</v>
      </c>
      <c r="Q35" s="5">
        <f t="shared" si="0"/>
        <v>0</v>
      </c>
      <c r="R35" s="5">
        <f t="shared" si="1"/>
        <v>18244</v>
      </c>
      <c r="S35" s="5">
        <f t="shared" si="2"/>
        <v>7.3519307091368627E-2</v>
      </c>
      <c r="T35" s="5">
        <f t="shared" si="3"/>
        <v>3.6759653545684313E-2</v>
      </c>
      <c r="U35" s="8">
        <f t="shared" si="4"/>
        <v>5.5140463585353398E-2</v>
      </c>
    </row>
    <row r="36" spans="1:21">
      <c r="A36" s="5">
        <v>34</v>
      </c>
      <c r="B36" s="5" t="s">
        <v>38</v>
      </c>
      <c r="C36" s="5">
        <v>16425</v>
      </c>
      <c r="D36" s="5">
        <v>17671</v>
      </c>
      <c r="E36" s="5">
        <v>11119</v>
      </c>
      <c r="F36" s="5">
        <v>17926</v>
      </c>
      <c r="G36" s="6">
        <v>21660</v>
      </c>
      <c r="H36" s="5">
        <v>15904</v>
      </c>
      <c r="I36" s="5">
        <v>13542</v>
      </c>
      <c r="J36" s="5">
        <v>11979</v>
      </c>
      <c r="K36" s="5">
        <f t="shared" si="5"/>
        <v>15785.25</v>
      </c>
      <c r="L36" s="5">
        <f t="shared" si="6"/>
        <v>15771.25</v>
      </c>
      <c r="M36" s="5">
        <f t="shared" si="7"/>
        <v>1.0008876912102718</v>
      </c>
      <c r="N36" s="5">
        <f t="shared" si="8"/>
        <v>1.2800996243295339E-3</v>
      </c>
      <c r="O36" s="5">
        <f t="shared" si="9"/>
        <v>0.99595839632018324</v>
      </c>
      <c r="P36" s="5">
        <f t="shared" si="10"/>
        <v>1.758802767008158E-3</v>
      </c>
      <c r="Q36" s="5">
        <f t="shared" si="0"/>
        <v>3179.2049713725601</v>
      </c>
      <c r="R36" s="5">
        <f t="shared" si="1"/>
        <v>4244.4361521879437</v>
      </c>
      <c r="S36" s="5">
        <f t="shared" si="2"/>
        <v>0.33644061281271864</v>
      </c>
      <c r="T36" s="5">
        <f t="shared" si="3"/>
        <v>0.16822030640635932</v>
      </c>
      <c r="U36" s="8">
        <f t="shared" si="4"/>
        <v>0.24247535858475336</v>
      </c>
    </row>
    <row r="37" spans="1:21">
      <c r="A37" s="5">
        <v>35</v>
      </c>
      <c r="B37" s="5" t="s">
        <v>39</v>
      </c>
      <c r="C37" s="5">
        <v>243385.5</v>
      </c>
      <c r="D37" s="5">
        <v>243385.5</v>
      </c>
      <c r="E37" s="5">
        <v>243385.5</v>
      </c>
      <c r="F37" s="5">
        <v>243385.5</v>
      </c>
      <c r="G37" s="6">
        <v>243385.5</v>
      </c>
      <c r="H37" s="5">
        <v>243385.5</v>
      </c>
      <c r="I37" s="5">
        <v>243385.5</v>
      </c>
      <c r="J37" s="5">
        <v>243385.5</v>
      </c>
      <c r="K37" s="5">
        <f t="shared" si="5"/>
        <v>243385.5</v>
      </c>
      <c r="L37" s="5">
        <f t="shared" si="6"/>
        <v>243385.5</v>
      </c>
      <c r="M37" s="5">
        <f t="shared" si="7"/>
        <v>1</v>
      </c>
      <c r="N37" s="5">
        <f t="shared" si="8"/>
        <v>0</v>
      </c>
      <c r="O37" s="5" t="e">
        <f t="shared" si="9"/>
        <v>#DIV/0!</v>
      </c>
      <c r="P37" s="5" t="e">
        <f t="shared" si="10"/>
        <v>#DIV/0!</v>
      </c>
      <c r="Q37" s="5">
        <f t="shared" si="0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8">
        <f t="shared" si="4"/>
        <v>0</v>
      </c>
    </row>
    <row r="38" spans="1:21">
      <c r="A38" s="5">
        <v>36</v>
      </c>
      <c r="B38" s="5" t="s">
        <v>40</v>
      </c>
      <c r="C38" s="5">
        <v>14409</v>
      </c>
      <c r="D38" s="5">
        <v>14409</v>
      </c>
      <c r="E38" s="5">
        <v>14409</v>
      </c>
      <c r="F38" s="5">
        <v>14409</v>
      </c>
      <c r="G38" s="6">
        <v>14409</v>
      </c>
      <c r="H38" s="5">
        <v>14409</v>
      </c>
      <c r="I38" s="5">
        <v>14409</v>
      </c>
      <c r="J38" s="5">
        <v>14409</v>
      </c>
      <c r="K38" s="5">
        <f t="shared" si="5"/>
        <v>14409</v>
      </c>
      <c r="L38" s="5">
        <f t="shared" si="6"/>
        <v>14409</v>
      </c>
      <c r="M38" s="5">
        <f t="shared" si="7"/>
        <v>1</v>
      </c>
      <c r="N38" s="5">
        <f t="shared" si="8"/>
        <v>0</v>
      </c>
      <c r="O38" s="5" t="e">
        <f t="shared" si="9"/>
        <v>#DIV/0!</v>
      </c>
      <c r="P38" s="5" t="e">
        <f t="shared" si="10"/>
        <v>#DIV/0!</v>
      </c>
      <c r="Q38" s="5">
        <f t="shared" si="0"/>
        <v>0</v>
      </c>
      <c r="R38" s="5">
        <f t="shared" si="1"/>
        <v>0</v>
      </c>
      <c r="S38" s="5">
        <f t="shared" si="2"/>
        <v>0</v>
      </c>
      <c r="T38" s="5">
        <f t="shared" si="3"/>
        <v>0</v>
      </c>
      <c r="U38" s="8">
        <f t="shared" si="4"/>
        <v>0</v>
      </c>
    </row>
    <row r="39" spans="1:21">
      <c r="A39" s="5">
        <v>37</v>
      </c>
      <c r="B39" s="5" t="s">
        <v>41</v>
      </c>
      <c r="C39" s="5">
        <v>10000</v>
      </c>
      <c r="D39" s="5">
        <v>10000</v>
      </c>
      <c r="E39" s="5">
        <v>10000</v>
      </c>
      <c r="F39" s="5">
        <v>10000</v>
      </c>
      <c r="G39" s="6">
        <v>10000</v>
      </c>
      <c r="H39" s="5">
        <v>10000</v>
      </c>
      <c r="I39" s="5">
        <v>10000</v>
      </c>
      <c r="J39" s="5">
        <v>10000</v>
      </c>
      <c r="K39" s="5">
        <f t="shared" si="5"/>
        <v>10000</v>
      </c>
      <c r="L39" s="5">
        <f t="shared" si="6"/>
        <v>10000</v>
      </c>
      <c r="M39" s="5">
        <f t="shared" si="7"/>
        <v>1</v>
      </c>
      <c r="N39" s="5">
        <f t="shared" si="8"/>
        <v>0</v>
      </c>
      <c r="O39" s="5" t="e">
        <f t="shared" si="9"/>
        <v>#DIV/0!</v>
      </c>
      <c r="P39" s="5" t="e">
        <f t="shared" si="10"/>
        <v>#DIV/0!</v>
      </c>
      <c r="Q39" s="5">
        <f t="shared" si="0"/>
        <v>0</v>
      </c>
      <c r="R39" s="5">
        <f t="shared" si="1"/>
        <v>0</v>
      </c>
      <c r="S39" s="5">
        <f t="shared" si="2"/>
        <v>0</v>
      </c>
      <c r="T39" s="5">
        <f t="shared" si="3"/>
        <v>0</v>
      </c>
      <c r="U39" s="8">
        <f t="shared" si="4"/>
        <v>0</v>
      </c>
    </row>
    <row r="40" spans="1:21">
      <c r="A40" s="5">
        <v>38</v>
      </c>
      <c r="B40" s="5" t="s">
        <v>42</v>
      </c>
      <c r="C40" s="5">
        <v>32039</v>
      </c>
      <c r="D40" s="5">
        <v>32039</v>
      </c>
      <c r="E40" s="5">
        <v>32039</v>
      </c>
      <c r="F40" s="5">
        <v>32039</v>
      </c>
      <c r="G40" s="6">
        <v>32039</v>
      </c>
      <c r="H40" s="5">
        <v>32039</v>
      </c>
      <c r="I40" s="5">
        <v>32039</v>
      </c>
      <c r="J40" s="5">
        <v>32039</v>
      </c>
      <c r="K40" s="5">
        <f t="shared" si="5"/>
        <v>32039</v>
      </c>
      <c r="L40" s="5">
        <f t="shared" si="6"/>
        <v>32039</v>
      </c>
      <c r="M40" s="5">
        <f t="shared" si="7"/>
        <v>1</v>
      </c>
      <c r="N40" s="5">
        <f t="shared" si="8"/>
        <v>0</v>
      </c>
      <c r="O40" s="5" t="e">
        <f t="shared" si="9"/>
        <v>#DIV/0!</v>
      </c>
      <c r="P40" s="5" t="e">
        <f t="shared" si="10"/>
        <v>#DIV/0!</v>
      </c>
      <c r="Q40" s="5">
        <f t="shared" si="0"/>
        <v>0</v>
      </c>
      <c r="R40" s="5">
        <f t="shared" si="1"/>
        <v>0</v>
      </c>
      <c r="S40" s="5">
        <f t="shared" si="2"/>
        <v>0</v>
      </c>
      <c r="T40" s="5">
        <f t="shared" si="3"/>
        <v>0</v>
      </c>
      <c r="U40" s="8">
        <f t="shared" si="4"/>
        <v>0</v>
      </c>
    </row>
    <row r="41" spans="1:21">
      <c r="A41" s="5">
        <v>39</v>
      </c>
      <c r="B41" s="5" t="s">
        <v>43</v>
      </c>
      <c r="C41" s="5">
        <v>69701</v>
      </c>
      <c r="D41" s="5">
        <v>69701</v>
      </c>
      <c r="E41" s="5">
        <v>69701</v>
      </c>
      <c r="F41" s="5">
        <v>69701</v>
      </c>
      <c r="G41" s="6">
        <v>69701</v>
      </c>
      <c r="H41" s="5">
        <v>69701</v>
      </c>
      <c r="I41" s="5">
        <v>69701</v>
      </c>
      <c r="J41" s="5">
        <v>69701</v>
      </c>
      <c r="K41" s="5">
        <f t="shared" si="5"/>
        <v>69701</v>
      </c>
      <c r="L41" s="5">
        <f t="shared" si="6"/>
        <v>69701</v>
      </c>
      <c r="M41" s="5">
        <f t="shared" si="7"/>
        <v>1</v>
      </c>
      <c r="N41" s="5">
        <f t="shared" si="8"/>
        <v>0</v>
      </c>
      <c r="O41" s="5" t="e">
        <f t="shared" si="9"/>
        <v>#DIV/0!</v>
      </c>
      <c r="P41" s="5" t="e">
        <f t="shared" si="10"/>
        <v>#DIV/0!</v>
      </c>
      <c r="Q41" s="5">
        <f t="shared" si="0"/>
        <v>0</v>
      </c>
      <c r="R41" s="5">
        <f t="shared" si="1"/>
        <v>0</v>
      </c>
      <c r="S41" s="5">
        <f t="shared" si="2"/>
        <v>0</v>
      </c>
      <c r="T41" s="5">
        <f t="shared" si="3"/>
        <v>0</v>
      </c>
      <c r="U41" s="8">
        <f t="shared" si="4"/>
        <v>0</v>
      </c>
    </row>
    <row r="42" spans="1:21">
      <c r="A42" s="5">
        <v>40</v>
      </c>
      <c r="B42" s="5" t="s">
        <v>44</v>
      </c>
      <c r="C42" s="5">
        <v>48182.5</v>
      </c>
      <c r="D42" s="5">
        <v>48182.5</v>
      </c>
      <c r="E42" s="5">
        <v>48182.5</v>
      </c>
      <c r="F42" s="5">
        <v>48182.5</v>
      </c>
      <c r="G42" s="6">
        <v>48182.5</v>
      </c>
      <c r="H42" s="5">
        <v>48182.5</v>
      </c>
      <c r="I42" s="5">
        <v>48182.5</v>
      </c>
      <c r="J42" s="5">
        <v>48182.5</v>
      </c>
      <c r="K42" s="5">
        <f t="shared" si="5"/>
        <v>48182.5</v>
      </c>
      <c r="L42" s="5">
        <f t="shared" si="6"/>
        <v>48182.5</v>
      </c>
      <c r="M42" s="5">
        <f t="shared" si="7"/>
        <v>1</v>
      </c>
      <c r="N42" s="5">
        <f t="shared" si="8"/>
        <v>0</v>
      </c>
      <c r="O42" s="5" t="e">
        <f t="shared" si="9"/>
        <v>#DIV/0!</v>
      </c>
      <c r="P42" s="5" t="e">
        <f t="shared" si="10"/>
        <v>#DIV/0!</v>
      </c>
      <c r="Q42" s="5">
        <f t="shared" si="0"/>
        <v>0</v>
      </c>
      <c r="R42" s="5">
        <f t="shared" si="1"/>
        <v>0</v>
      </c>
      <c r="S42" s="5">
        <f t="shared" si="2"/>
        <v>0</v>
      </c>
      <c r="T42" s="5">
        <f t="shared" si="3"/>
        <v>0</v>
      </c>
      <c r="U42" s="8">
        <f t="shared" si="4"/>
        <v>0</v>
      </c>
    </row>
    <row r="43" spans="1:21">
      <c r="A43" s="5">
        <v>41</v>
      </c>
      <c r="B43" s="5" t="s">
        <v>45</v>
      </c>
      <c r="C43" s="5">
        <v>10744.5</v>
      </c>
      <c r="D43" s="5">
        <v>10744.5</v>
      </c>
      <c r="E43" s="5">
        <v>10744.5</v>
      </c>
      <c r="F43" s="5">
        <v>10744.5</v>
      </c>
      <c r="G43" s="6">
        <v>10744.5</v>
      </c>
      <c r="H43" s="5">
        <v>10744.5</v>
      </c>
      <c r="I43" s="5">
        <v>10744.5</v>
      </c>
      <c r="J43" s="5">
        <v>10744.5</v>
      </c>
      <c r="K43" s="5">
        <f t="shared" si="5"/>
        <v>10744.5</v>
      </c>
      <c r="L43" s="5">
        <f t="shared" si="6"/>
        <v>10744.5</v>
      </c>
      <c r="M43" s="5">
        <f t="shared" si="7"/>
        <v>1</v>
      </c>
      <c r="N43" s="5">
        <f t="shared" si="8"/>
        <v>0</v>
      </c>
      <c r="O43" s="5" t="e">
        <f t="shared" si="9"/>
        <v>#DIV/0!</v>
      </c>
      <c r="P43" s="5" t="e">
        <f t="shared" si="10"/>
        <v>#DIV/0!</v>
      </c>
      <c r="Q43" s="5">
        <f t="shared" si="0"/>
        <v>0</v>
      </c>
      <c r="R43" s="5">
        <f t="shared" si="1"/>
        <v>0</v>
      </c>
      <c r="S43" s="5">
        <f t="shared" si="2"/>
        <v>0</v>
      </c>
      <c r="T43" s="5">
        <f t="shared" si="3"/>
        <v>0</v>
      </c>
      <c r="U43" s="8">
        <f t="shared" si="4"/>
        <v>0</v>
      </c>
    </row>
    <row r="44" spans="1:21">
      <c r="A44" s="5">
        <v>42</v>
      </c>
      <c r="B44" s="5" t="s">
        <v>46</v>
      </c>
      <c r="C44" s="5">
        <v>10750.5</v>
      </c>
      <c r="D44" s="5">
        <v>10750.5</v>
      </c>
      <c r="E44" s="5">
        <v>10750.5</v>
      </c>
      <c r="F44" s="5">
        <v>10750.5</v>
      </c>
      <c r="G44" s="6">
        <v>10750.5</v>
      </c>
      <c r="H44" s="5">
        <v>10750.5</v>
      </c>
      <c r="I44" s="5">
        <v>10750.5</v>
      </c>
      <c r="J44" s="5">
        <v>10750.5</v>
      </c>
      <c r="K44" s="5">
        <f t="shared" si="5"/>
        <v>10750.5</v>
      </c>
      <c r="L44" s="5">
        <f t="shared" si="6"/>
        <v>10750.5</v>
      </c>
      <c r="M44" s="5">
        <f t="shared" si="7"/>
        <v>1</v>
      </c>
      <c r="N44" s="5">
        <f t="shared" si="8"/>
        <v>0</v>
      </c>
      <c r="O44" s="5" t="e">
        <f t="shared" si="9"/>
        <v>#DIV/0!</v>
      </c>
      <c r="P44" s="5" t="e">
        <f t="shared" si="10"/>
        <v>#DIV/0!</v>
      </c>
      <c r="Q44" s="5">
        <f t="shared" si="0"/>
        <v>0</v>
      </c>
      <c r="R44" s="5">
        <f t="shared" si="1"/>
        <v>0</v>
      </c>
      <c r="S44" s="5">
        <f t="shared" si="2"/>
        <v>0</v>
      </c>
      <c r="T44" s="5">
        <f t="shared" si="3"/>
        <v>0</v>
      </c>
      <c r="U44" s="8">
        <f t="shared" si="4"/>
        <v>0</v>
      </c>
    </row>
    <row r="45" spans="1:21">
      <c r="A45" s="5">
        <v>43</v>
      </c>
      <c r="B45" s="5" t="s">
        <v>47</v>
      </c>
      <c r="C45" s="5">
        <v>10000</v>
      </c>
      <c r="D45" s="5">
        <v>10000</v>
      </c>
      <c r="E45" s="5">
        <v>10000</v>
      </c>
      <c r="F45" s="5">
        <v>10000</v>
      </c>
      <c r="G45" s="6">
        <v>10000</v>
      </c>
      <c r="H45" s="5">
        <v>10000</v>
      </c>
      <c r="I45" s="5">
        <v>10000</v>
      </c>
      <c r="J45" s="5">
        <v>10000</v>
      </c>
      <c r="K45" s="5">
        <f t="shared" si="5"/>
        <v>10000</v>
      </c>
      <c r="L45" s="5">
        <f t="shared" si="6"/>
        <v>10000</v>
      </c>
      <c r="M45" s="5">
        <f t="shared" si="7"/>
        <v>1</v>
      </c>
      <c r="N45" s="5">
        <f t="shared" si="8"/>
        <v>0</v>
      </c>
      <c r="O45" s="5" t="e">
        <f t="shared" si="9"/>
        <v>#DIV/0!</v>
      </c>
      <c r="P45" s="5" t="e">
        <f t="shared" si="10"/>
        <v>#DIV/0!</v>
      </c>
      <c r="Q45" s="5">
        <f t="shared" si="0"/>
        <v>0</v>
      </c>
      <c r="R45" s="5">
        <f t="shared" si="1"/>
        <v>0</v>
      </c>
      <c r="S45" s="5">
        <f t="shared" si="2"/>
        <v>0</v>
      </c>
      <c r="T45" s="5">
        <f t="shared" si="3"/>
        <v>0</v>
      </c>
      <c r="U45" s="8">
        <f t="shared" si="4"/>
        <v>0</v>
      </c>
    </row>
    <row r="46" spans="1:21">
      <c r="A46" s="5">
        <v>44</v>
      </c>
      <c r="B46" s="5" t="s">
        <v>48</v>
      </c>
      <c r="C46" s="5">
        <v>10000</v>
      </c>
      <c r="D46" s="5">
        <v>10000</v>
      </c>
      <c r="E46" s="5">
        <v>10000</v>
      </c>
      <c r="F46" s="5">
        <v>10000</v>
      </c>
      <c r="G46" s="6">
        <v>10000</v>
      </c>
      <c r="H46" s="5">
        <v>10000</v>
      </c>
      <c r="I46" s="5">
        <v>10000</v>
      </c>
      <c r="J46" s="5">
        <v>10000</v>
      </c>
      <c r="K46" s="5">
        <f t="shared" si="5"/>
        <v>10000</v>
      </c>
      <c r="L46" s="5">
        <f t="shared" si="6"/>
        <v>10000</v>
      </c>
      <c r="M46" s="5">
        <f t="shared" si="7"/>
        <v>1</v>
      </c>
      <c r="N46" s="5">
        <f t="shared" si="8"/>
        <v>0</v>
      </c>
      <c r="O46" s="5" t="e">
        <f t="shared" si="9"/>
        <v>#DIV/0!</v>
      </c>
      <c r="P46" s="5" t="e">
        <f t="shared" si="10"/>
        <v>#DIV/0!</v>
      </c>
      <c r="Q46" s="5">
        <f t="shared" si="0"/>
        <v>0</v>
      </c>
      <c r="R46" s="5">
        <f t="shared" si="1"/>
        <v>0</v>
      </c>
      <c r="S46" s="5">
        <f t="shared" si="2"/>
        <v>0</v>
      </c>
      <c r="T46" s="5">
        <f t="shared" si="3"/>
        <v>0</v>
      </c>
      <c r="U46" s="8">
        <f t="shared" si="4"/>
        <v>0</v>
      </c>
    </row>
    <row r="47" spans="1:21">
      <c r="A47" s="5">
        <v>45</v>
      </c>
      <c r="B47" s="5" t="s">
        <v>49</v>
      </c>
      <c r="C47" s="5">
        <v>10000</v>
      </c>
      <c r="D47" s="5">
        <v>10000</v>
      </c>
      <c r="E47" s="5">
        <v>10000</v>
      </c>
      <c r="F47" s="5">
        <v>10000</v>
      </c>
      <c r="G47" s="6">
        <v>10000</v>
      </c>
      <c r="H47" s="5">
        <v>10000</v>
      </c>
      <c r="I47" s="5">
        <v>10000</v>
      </c>
      <c r="J47" s="5">
        <v>10000</v>
      </c>
      <c r="K47" s="5">
        <f t="shared" si="5"/>
        <v>10000</v>
      </c>
      <c r="L47" s="5">
        <f t="shared" si="6"/>
        <v>10000</v>
      </c>
      <c r="M47" s="5">
        <f t="shared" si="7"/>
        <v>1</v>
      </c>
      <c r="N47" s="5">
        <f t="shared" si="8"/>
        <v>0</v>
      </c>
      <c r="O47" s="5" t="e">
        <f t="shared" si="9"/>
        <v>#DIV/0!</v>
      </c>
      <c r="P47" s="5" t="e">
        <f t="shared" si="10"/>
        <v>#DIV/0!</v>
      </c>
      <c r="Q47" s="5">
        <f t="shared" si="0"/>
        <v>0</v>
      </c>
      <c r="R47" s="5">
        <f t="shared" si="1"/>
        <v>0</v>
      </c>
      <c r="S47" s="5">
        <f t="shared" si="2"/>
        <v>0</v>
      </c>
      <c r="T47" s="5">
        <f t="shared" si="3"/>
        <v>0</v>
      </c>
      <c r="U47" s="8">
        <f t="shared" si="4"/>
        <v>0</v>
      </c>
    </row>
    <row r="48" spans="1:21">
      <c r="A48" s="5">
        <v>46</v>
      </c>
      <c r="B48" s="5" t="s">
        <v>50</v>
      </c>
      <c r="C48" s="5">
        <v>10000</v>
      </c>
      <c r="D48" s="5">
        <v>10000</v>
      </c>
      <c r="E48" s="5">
        <v>10000</v>
      </c>
      <c r="F48" s="5">
        <v>10000</v>
      </c>
      <c r="G48" s="6">
        <v>10000</v>
      </c>
      <c r="H48" s="5">
        <v>10000</v>
      </c>
      <c r="I48" s="5">
        <v>10000</v>
      </c>
      <c r="J48" s="5">
        <v>10000</v>
      </c>
      <c r="K48" s="5">
        <f t="shared" si="5"/>
        <v>10000</v>
      </c>
      <c r="L48" s="5">
        <f t="shared" si="6"/>
        <v>10000</v>
      </c>
      <c r="M48" s="5">
        <f t="shared" si="7"/>
        <v>1</v>
      </c>
      <c r="N48" s="5">
        <f t="shared" si="8"/>
        <v>0</v>
      </c>
      <c r="O48" s="5" t="e">
        <f t="shared" si="9"/>
        <v>#DIV/0!</v>
      </c>
      <c r="P48" s="5" t="e">
        <f t="shared" si="10"/>
        <v>#DIV/0!</v>
      </c>
      <c r="Q48" s="5">
        <f t="shared" si="0"/>
        <v>0</v>
      </c>
      <c r="R48" s="5">
        <f t="shared" si="1"/>
        <v>0</v>
      </c>
      <c r="S48" s="5">
        <f t="shared" si="2"/>
        <v>0</v>
      </c>
      <c r="T48" s="5">
        <f t="shared" si="3"/>
        <v>0</v>
      </c>
      <c r="U48" s="8">
        <f t="shared" si="4"/>
        <v>0</v>
      </c>
    </row>
    <row r="49" spans="1:21">
      <c r="A49" s="5">
        <v>47</v>
      </c>
      <c r="B49" s="5" t="s">
        <v>51</v>
      </c>
      <c r="C49" s="5">
        <v>10000</v>
      </c>
      <c r="D49" s="5">
        <v>10000</v>
      </c>
      <c r="E49" s="5">
        <v>10000</v>
      </c>
      <c r="F49" s="5">
        <v>10000</v>
      </c>
      <c r="G49" s="6">
        <v>10000</v>
      </c>
      <c r="H49" s="5">
        <v>10000</v>
      </c>
      <c r="I49" s="5">
        <v>10000</v>
      </c>
      <c r="J49" s="5">
        <v>10000</v>
      </c>
      <c r="K49" s="5">
        <f t="shared" si="5"/>
        <v>10000</v>
      </c>
      <c r="L49" s="5">
        <f t="shared" si="6"/>
        <v>10000</v>
      </c>
      <c r="M49" s="5">
        <f t="shared" si="7"/>
        <v>1</v>
      </c>
      <c r="N49" s="5">
        <f t="shared" si="8"/>
        <v>0</v>
      </c>
      <c r="O49" s="5" t="e">
        <f t="shared" si="9"/>
        <v>#DIV/0!</v>
      </c>
      <c r="P49" s="5" t="e">
        <f t="shared" si="10"/>
        <v>#DIV/0!</v>
      </c>
      <c r="Q49" s="5">
        <f t="shared" si="0"/>
        <v>0</v>
      </c>
      <c r="R49" s="5">
        <f t="shared" si="1"/>
        <v>0</v>
      </c>
      <c r="S49" s="5">
        <f t="shared" si="2"/>
        <v>0</v>
      </c>
      <c r="T49" s="5">
        <f t="shared" si="3"/>
        <v>0</v>
      </c>
      <c r="U49" s="8">
        <f t="shared" si="4"/>
        <v>0</v>
      </c>
    </row>
    <row r="50" spans="1:21">
      <c r="A50" s="5">
        <v>48</v>
      </c>
      <c r="B50" s="5" t="s">
        <v>52</v>
      </c>
      <c r="C50" s="5">
        <v>10000</v>
      </c>
      <c r="D50" s="5">
        <v>10000</v>
      </c>
      <c r="E50" s="5">
        <v>10000</v>
      </c>
      <c r="F50" s="5">
        <v>10000</v>
      </c>
      <c r="G50" s="6">
        <v>10000</v>
      </c>
      <c r="H50" s="5">
        <v>10000</v>
      </c>
      <c r="I50" s="5">
        <v>10000</v>
      </c>
      <c r="J50" s="5">
        <v>10000</v>
      </c>
      <c r="K50" s="5">
        <f t="shared" si="5"/>
        <v>10000</v>
      </c>
      <c r="L50" s="5">
        <f t="shared" si="6"/>
        <v>10000</v>
      </c>
      <c r="M50" s="5">
        <f t="shared" si="7"/>
        <v>1</v>
      </c>
      <c r="N50" s="5">
        <f t="shared" si="8"/>
        <v>0</v>
      </c>
      <c r="O50" s="5" t="e">
        <f t="shared" si="9"/>
        <v>#DIV/0!</v>
      </c>
      <c r="P50" s="5" t="e">
        <f t="shared" si="10"/>
        <v>#DIV/0!</v>
      </c>
      <c r="Q50" s="5">
        <f t="shared" si="0"/>
        <v>0</v>
      </c>
      <c r="R50" s="5">
        <f t="shared" si="1"/>
        <v>0</v>
      </c>
      <c r="S50" s="5">
        <f t="shared" si="2"/>
        <v>0</v>
      </c>
      <c r="T50" s="5">
        <f t="shared" si="3"/>
        <v>0</v>
      </c>
      <c r="U50" s="8">
        <f t="shared" si="4"/>
        <v>0</v>
      </c>
    </row>
    <row r="51" spans="1:21">
      <c r="A51" s="5">
        <v>49</v>
      </c>
      <c r="B51" s="5" t="s">
        <v>53</v>
      </c>
      <c r="C51" s="5">
        <v>10000</v>
      </c>
      <c r="D51" s="5">
        <v>10000</v>
      </c>
      <c r="E51" s="5">
        <v>10000</v>
      </c>
      <c r="F51" s="5">
        <v>10000</v>
      </c>
      <c r="G51" s="6">
        <v>10000</v>
      </c>
      <c r="H51" s="5">
        <v>10000</v>
      </c>
      <c r="I51" s="5">
        <v>10000</v>
      </c>
      <c r="J51" s="5">
        <v>10000</v>
      </c>
      <c r="K51" s="5">
        <f t="shared" si="5"/>
        <v>10000</v>
      </c>
      <c r="L51" s="5">
        <f t="shared" si="6"/>
        <v>10000</v>
      </c>
      <c r="M51" s="5">
        <f t="shared" si="7"/>
        <v>1</v>
      </c>
      <c r="N51" s="5">
        <f t="shared" si="8"/>
        <v>0</v>
      </c>
      <c r="O51" s="5" t="e">
        <f t="shared" si="9"/>
        <v>#DIV/0!</v>
      </c>
      <c r="P51" s="5" t="e">
        <f t="shared" si="10"/>
        <v>#DIV/0!</v>
      </c>
      <c r="Q51" s="5">
        <f t="shared" si="0"/>
        <v>0</v>
      </c>
      <c r="R51" s="5">
        <f t="shared" si="1"/>
        <v>0</v>
      </c>
      <c r="S51" s="5">
        <f t="shared" si="2"/>
        <v>0</v>
      </c>
      <c r="T51" s="5">
        <f t="shared" si="3"/>
        <v>0</v>
      </c>
      <c r="U51" s="8">
        <f t="shared" si="4"/>
        <v>0</v>
      </c>
    </row>
    <row r="52" spans="1:21">
      <c r="A52" s="5">
        <v>50</v>
      </c>
      <c r="B52" s="5" t="s">
        <v>54</v>
      </c>
      <c r="C52" s="5">
        <v>10000</v>
      </c>
      <c r="D52" s="5">
        <v>10000</v>
      </c>
      <c r="E52" s="5">
        <v>10000</v>
      </c>
      <c r="F52" s="5">
        <v>10000</v>
      </c>
      <c r="G52" s="6">
        <v>10000</v>
      </c>
      <c r="H52" s="5">
        <v>10000</v>
      </c>
      <c r="I52" s="5">
        <v>10000</v>
      </c>
      <c r="J52" s="5">
        <v>10000</v>
      </c>
      <c r="K52" s="5">
        <f t="shared" si="5"/>
        <v>10000</v>
      </c>
      <c r="L52" s="5">
        <f t="shared" si="6"/>
        <v>10000</v>
      </c>
      <c r="M52" s="5">
        <f t="shared" si="7"/>
        <v>1</v>
      </c>
      <c r="N52" s="5">
        <f t="shared" si="8"/>
        <v>0</v>
      </c>
      <c r="O52" s="5" t="e">
        <f t="shared" si="9"/>
        <v>#DIV/0!</v>
      </c>
      <c r="P52" s="5" t="e">
        <f t="shared" si="10"/>
        <v>#DIV/0!</v>
      </c>
      <c r="Q52" s="5">
        <f t="shared" si="0"/>
        <v>0</v>
      </c>
      <c r="R52" s="5">
        <f t="shared" si="1"/>
        <v>0</v>
      </c>
      <c r="S52" s="5">
        <f t="shared" si="2"/>
        <v>0</v>
      </c>
      <c r="T52" s="5">
        <f t="shared" si="3"/>
        <v>0</v>
      </c>
      <c r="U52" s="8">
        <f t="shared" si="4"/>
        <v>0</v>
      </c>
    </row>
    <row r="53" spans="1:21">
      <c r="A53" s="5">
        <v>51</v>
      </c>
      <c r="B53" s="5" t="s">
        <v>55</v>
      </c>
      <c r="C53" s="5">
        <v>29514.5</v>
      </c>
      <c r="D53" s="5">
        <v>29514.5</v>
      </c>
      <c r="E53" s="5">
        <v>29514.5</v>
      </c>
      <c r="F53" s="5">
        <v>29514.5</v>
      </c>
      <c r="G53" s="6">
        <v>29514.5</v>
      </c>
      <c r="H53" s="5">
        <v>29514.5</v>
      </c>
      <c r="I53" s="5">
        <v>29514.5</v>
      </c>
      <c r="J53" s="5">
        <v>29514.5</v>
      </c>
      <c r="K53" s="5">
        <f t="shared" si="5"/>
        <v>29514.5</v>
      </c>
      <c r="L53" s="5">
        <f t="shared" si="6"/>
        <v>29514.5</v>
      </c>
      <c r="M53" s="5">
        <f t="shared" si="7"/>
        <v>1</v>
      </c>
      <c r="N53" s="5">
        <f t="shared" si="8"/>
        <v>0</v>
      </c>
      <c r="O53" s="5" t="e">
        <f t="shared" si="9"/>
        <v>#DIV/0!</v>
      </c>
      <c r="P53" s="5" t="e">
        <f t="shared" si="10"/>
        <v>#DIV/0!</v>
      </c>
      <c r="Q53" s="5">
        <f t="shared" si="0"/>
        <v>0</v>
      </c>
      <c r="R53" s="5">
        <f t="shared" si="1"/>
        <v>0</v>
      </c>
      <c r="S53" s="5">
        <f t="shared" si="2"/>
        <v>0</v>
      </c>
      <c r="T53" s="5">
        <f t="shared" si="3"/>
        <v>0</v>
      </c>
      <c r="U53" s="8">
        <f t="shared" si="4"/>
        <v>0</v>
      </c>
    </row>
    <row r="54" spans="1:21">
      <c r="A54" s="5">
        <v>52</v>
      </c>
      <c r="B54" s="5" t="s">
        <v>56</v>
      </c>
      <c r="C54" s="5">
        <v>10000</v>
      </c>
      <c r="D54" s="5">
        <v>10000</v>
      </c>
      <c r="E54" s="5">
        <v>10000</v>
      </c>
      <c r="F54" s="5">
        <v>10000</v>
      </c>
      <c r="G54" s="6">
        <v>10000</v>
      </c>
      <c r="H54" s="5">
        <v>10000</v>
      </c>
      <c r="I54" s="5">
        <v>10000</v>
      </c>
      <c r="J54" s="5">
        <v>10000</v>
      </c>
      <c r="K54" s="5">
        <f t="shared" si="5"/>
        <v>10000</v>
      </c>
      <c r="L54" s="5">
        <f t="shared" si="6"/>
        <v>10000</v>
      </c>
      <c r="M54" s="5">
        <f t="shared" si="7"/>
        <v>1</v>
      </c>
      <c r="N54" s="5">
        <f t="shared" si="8"/>
        <v>0</v>
      </c>
      <c r="O54" s="5" t="e">
        <f t="shared" si="9"/>
        <v>#DIV/0!</v>
      </c>
      <c r="P54" s="5" t="e">
        <f t="shared" si="10"/>
        <v>#DIV/0!</v>
      </c>
      <c r="Q54" s="5">
        <f t="shared" si="0"/>
        <v>0</v>
      </c>
      <c r="R54" s="5">
        <f t="shared" si="1"/>
        <v>0</v>
      </c>
      <c r="S54" s="5">
        <f t="shared" si="2"/>
        <v>0</v>
      </c>
      <c r="T54" s="5">
        <f t="shared" si="3"/>
        <v>0</v>
      </c>
      <c r="U54" s="8">
        <f t="shared" si="4"/>
        <v>0</v>
      </c>
    </row>
    <row r="55" spans="1:21">
      <c r="A55" s="5">
        <v>53</v>
      </c>
      <c r="B55" s="5" t="s">
        <v>57</v>
      </c>
      <c r="C55" s="5">
        <v>10000</v>
      </c>
      <c r="D55" s="5">
        <v>10000</v>
      </c>
      <c r="E55" s="5">
        <v>10000</v>
      </c>
      <c r="F55" s="5">
        <v>10000</v>
      </c>
      <c r="G55" s="6">
        <v>10000</v>
      </c>
      <c r="H55" s="5">
        <v>10000</v>
      </c>
      <c r="I55" s="5">
        <v>10000</v>
      </c>
      <c r="J55" s="5">
        <v>10000</v>
      </c>
      <c r="K55" s="5">
        <f t="shared" si="5"/>
        <v>10000</v>
      </c>
      <c r="L55" s="5">
        <f t="shared" si="6"/>
        <v>10000</v>
      </c>
      <c r="M55" s="5">
        <f t="shared" si="7"/>
        <v>1</v>
      </c>
      <c r="N55" s="5">
        <f t="shared" si="8"/>
        <v>0</v>
      </c>
      <c r="O55" s="5" t="e">
        <f t="shared" si="9"/>
        <v>#DIV/0!</v>
      </c>
      <c r="P55" s="5" t="e">
        <f t="shared" si="10"/>
        <v>#DIV/0!</v>
      </c>
      <c r="Q55" s="5">
        <f t="shared" si="0"/>
        <v>0</v>
      </c>
      <c r="R55" s="5">
        <f t="shared" si="1"/>
        <v>0</v>
      </c>
      <c r="S55" s="5">
        <f t="shared" si="2"/>
        <v>0</v>
      </c>
      <c r="T55" s="5">
        <f t="shared" si="3"/>
        <v>0</v>
      </c>
      <c r="U55" s="8">
        <f t="shared" si="4"/>
        <v>0</v>
      </c>
    </row>
    <row r="56" spans="1:21">
      <c r="A56" s="5">
        <v>54</v>
      </c>
      <c r="B56" s="5" t="s">
        <v>58</v>
      </c>
      <c r="C56" s="5">
        <v>10000</v>
      </c>
      <c r="D56" s="5">
        <v>10000</v>
      </c>
      <c r="E56" s="5">
        <v>10000</v>
      </c>
      <c r="F56" s="5">
        <v>10000</v>
      </c>
      <c r="G56" s="6">
        <v>10000</v>
      </c>
      <c r="H56" s="5">
        <v>10000</v>
      </c>
      <c r="I56" s="5">
        <v>10000</v>
      </c>
      <c r="J56" s="5">
        <v>10000</v>
      </c>
      <c r="K56" s="5">
        <f t="shared" si="5"/>
        <v>10000</v>
      </c>
      <c r="L56" s="5">
        <f t="shared" si="6"/>
        <v>10000</v>
      </c>
      <c r="M56" s="5">
        <f t="shared" si="7"/>
        <v>1</v>
      </c>
      <c r="N56" s="5">
        <f t="shared" si="8"/>
        <v>0</v>
      </c>
      <c r="O56" s="5" t="e">
        <f t="shared" si="9"/>
        <v>#DIV/0!</v>
      </c>
      <c r="P56" s="5" t="e">
        <f t="shared" si="10"/>
        <v>#DIV/0!</v>
      </c>
      <c r="Q56" s="5">
        <f t="shared" si="0"/>
        <v>0</v>
      </c>
      <c r="R56" s="5">
        <f t="shared" si="1"/>
        <v>0</v>
      </c>
      <c r="S56" s="5">
        <f t="shared" si="2"/>
        <v>0</v>
      </c>
      <c r="T56" s="5">
        <f t="shared" si="3"/>
        <v>0</v>
      </c>
      <c r="U56" s="8">
        <f t="shared" si="4"/>
        <v>0</v>
      </c>
    </row>
    <row r="57" spans="1:21">
      <c r="A57" s="5">
        <v>55</v>
      </c>
      <c r="B57" s="5" t="s">
        <v>59</v>
      </c>
      <c r="C57" s="5">
        <v>181123</v>
      </c>
      <c r="D57" s="5">
        <v>181123</v>
      </c>
      <c r="E57" s="5">
        <v>181123</v>
      </c>
      <c r="F57" s="5">
        <v>181123</v>
      </c>
      <c r="G57" s="6">
        <v>181123</v>
      </c>
      <c r="H57" s="5">
        <v>181123</v>
      </c>
      <c r="J57" s="5">
        <v>181123</v>
      </c>
      <c r="K57" s="5">
        <f t="shared" si="5"/>
        <v>181123</v>
      </c>
      <c r="L57" s="5">
        <f t="shared" si="6"/>
        <v>181123</v>
      </c>
      <c r="M57" s="5">
        <f t="shared" si="7"/>
        <v>1</v>
      </c>
      <c r="N57" s="5">
        <f t="shared" si="8"/>
        <v>0</v>
      </c>
      <c r="O57" s="5" t="e">
        <f t="shared" si="9"/>
        <v>#DIV/0!</v>
      </c>
      <c r="P57" s="5" t="e">
        <f t="shared" si="10"/>
        <v>#DIV/0!</v>
      </c>
      <c r="Q57" s="5">
        <f t="shared" si="0"/>
        <v>0</v>
      </c>
      <c r="R57" s="5">
        <f t="shared" si="1"/>
        <v>0</v>
      </c>
      <c r="S57" s="5">
        <f t="shared" si="2"/>
        <v>0</v>
      </c>
      <c r="T57" s="5">
        <f t="shared" si="3"/>
        <v>0</v>
      </c>
      <c r="U57" s="8">
        <f t="shared" si="4"/>
        <v>0</v>
      </c>
    </row>
    <row r="58" spans="1:21">
      <c r="A58" s="5">
        <v>56</v>
      </c>
      <c r="B58" s="5" t="s">
        <v>60</v>
      </c>
      <c r="C58" s="5">
        <v>30081.5</v>
      </c>
      <c r="D58" s="5">
        <v>30081.5</v>
      </c>
      <c r="E58" s="5">
        <v>30081.5</v>
      </c>
      <c r="F58" s="5">
        <v>30081.5</v>
      </c>
      <c r="G58" s="6">
        <v>30081.5</v>
      </c>
      <c r="H58" s="5">
        <v>30081.5</v>
      </c>
      <c r="I58" s="5">
        <v>30081.5</v>
      </c>
      <c r="J58" s="5">
        <v>30081.5</v>
      </c>
      <c r="K58" s="5">
        <f t="shared" si="5"/>
        <v>30081.5</v>
      </c>
      <c r="L58" s="5">
        <f t="shared" si="6"/>
        <v>30081.5</v>
      </c>
      <c r="M58" s="5">
        <f t="shared" si="7"/>
        <v>1</v>
      </c>
      <c r="N58" s="5">
        <f t="shared" si="8"/>
        <v>0</v>
      </c>
      <c r="O58" s="5" t="e">
        <f t="shared" si="9"/>
        <v>#DIV/0!</v>
      </c>
      <c r="P58" s="5" t="e">
        <f t="shared" si="10"/>
        <v>#DIV/0!</v>
      </c>
      <c r="Q58" s="5">
        <f t="shared" si="0"/>
        <v>0</v>
      </c>
      <c r="R58" s="5">
        <f t="shared" si="1"/>
        <v>0</v>
      </c>
      <c r="S58" s="5">
        <f t="shared" si="2"/>
        <v>0</v>
      </c>
      <c r="T58" s="5">
        <f t="shared" si="3"/>
        <v>0</v>
      </c>
      <c r="U58" s="8">
        <f t="shared" si="4"/>
        <v>0</v>
      </c>
    </row>
    <row r="59" spans="1:21">
      <c r="A59" s="5">
        <v>57</v>
      </c>
      <c r="B59" s="5" t="s">
        <v>61</v>
      </c>
      <c r="C59" s="5">
        <v>293325</v>
      </c>
      <c r="D59" s="5">
        <v>293325</v>
      </c>
      <c r="E59" s="5">
        <v>293325</v>
      </c>
      <c r="F59" s="5">
        <v>293325</v>
      </c>
      <c r="G59" s="6">
        <v>293325</v>
      </c>
      <c r="H59" s="5">
        <v>293325</v>
      </c>
      <c r="I59" s="5">
        <v>293325</v>
      </c>
      <c r="J59" s="5">
        <v>293325</v>
      </c>
      <c r="K59" s="5">
        <f t="shared" si="5"/>
        <v>293325</v>
      </c>
      <c r="L59" s="5">
        <f t="shared" si="6"/>
        <v>293325</v>
      </c>
      <c r="M59" s="5">
        <f t="shared" si="7"/>
        <v>1</v>
      </c>
      <c r="N59" s="5">
        <f t="shared" si="8"/>
        <v>0</v>
      </c>
      <c r="O59" s="5" t="e">
        <f t="shared" si="9"/>
        <v>#DIV/0!</v>
      </c>
      <c r="P59" s="5" t="e">
        <f t="shared" si="10"/>
        <v>#DIV/0!</v>
      </c>
      <c r="Q59" s="5">
        <f t="shared" si="0"/>
        <v>0</v>
      </c>
      <c r="R59" s="5">
        <f t="shared" si="1"/>
        <v>0</v>
      </c>
      <c r="S59" s="5">
        <f t="shared" si="2"/>
        <v>0</v>
      </c>
      <c r="T59" s="5">
        <f t="shared" si="3"/>
        <v>0</v>
      </c>
      <c r="U59" s="8">
        <f t="shared" si="4"/>
        <v>0</v>
      </c>
    </row>
    <row r="60" spans="1:21">
      <c r="A60" s="5">
        <v>58</v>
      </c>
      <c r="B60" s="5" t="s">
        <v>62</v>
      </c>
      <c r="C60" s="5">
        <v>139931.5</v>
      </c>
      <c r="D60" s="5">
        <v>139931.5</v>
      </c>
      <c r="E60" s="5">
        <v>139931.5</v>
      </c>
      <c r="F60" s="5">
        <v>139931.5</v>
      </c>
      <c r="G60" s="6">
        <v>139931.5</v>
      </c>
      <c r="H60" s="5">
        <v>139931.5</v>
      </c>
      <c r="I60" s="5">
        <v>139931.5</v>
      </c>
      <c r="J60" s="5">
        <v>139931.5</v>
      </c>
      <c r="K60" s="5">
        <f t="shared" si="5"/>
        <v>139931.5</v>
      </c>
      <c r="L60" s="5">
        <f t="shared" si="6"/>
        <v>139931.5</v>
      </c>
      <c r="M60" s="5">
        <f t="shared" si="7"/>
        <v>1</v>
      </c>
      <c r="N60" s="5">
        <f t="shared" si="8"/>
        <v>0</v>
      </c>
      <c r="O60" s="5" t="e">
        <f t="shared" si="9"/>
        <v>#DIV/0!</v>
      </c>
      <c r="P60" s="5" t="e">
        <f t="shared" si="10"/>
        <v>#DIV/0!</v>
      </c>
      <c r="Q60" s="5">
        <f t="shared" si="0"/>
        <v>0</v>
      </c>
      <c r="R60" s="5">
        <f t="shared" si="1"/>
        <v>0</v>
      </c>
      <c r="S60" s="5">
        <f t="shared" si="2"/>
        <v>0</v>
      </c>
      <c r="T60" s="5">
        <f t="shared" si="3"/>
        <v>0</v>
      </c>
      <c r="U60" s="8">
        <f t="shared" si="4"/>
        <v>0</v>
      </c>
    </row>
    <row r="61" spans="1:21">
      <c r="A61" s="5">
        <v>59</v>
      </c>
      <c r="B61" s="5" t="s">
        <v>63</v>
      </c>
      <c r="C61" s="5">
        <v>10000</v>
      </c>
      <c r="D61" s="5">
        <v>10000</v>
      </c>
      <c r="E61" s="5">
        <v>10000</v>
      </c>
      <c r="F61" s="5">
        <v>10000</v>
      </c>
      <c r="G61" s="6">
        <v>10000</v>
      </c>
      <c r="H61" s="5">
        <v>10000</v>
      </c>
      <c r="I61" s="5">
        <v>10000</v>
      </c>
      <c r="J61" s="5">
        <v>10000</v>
      </c>
      <c r="K61" s="5">
        <f t="shared" si="5"/>
        <v>10000</v>
      </c>
      <c r="L61" s="5">
        <f t="shared" si="6"/>
        <v>10000</v>
      </c>
      <c r="M61" s="5">
        <f t="shared" si="7"/>
        <v>1</v>
      </c>
      <c r="N61" s="5">
        <f t="shared" si="8"/>
        <v>0</v>
      </c>
      <c r="O61" s="5" t="e">
        <f t="shared" si="9"/>
        <v>#DIV/0!</v>
      </c>
      <c r="P61" s="5" t="e">
        <f t="shared" si="10"/>
        <v>#DIV/0!</v>
      </c>
      <c r="Q61" s="5">
        <f t="shared" si="0"/>
        <v>0</v>
      </c>
      <c r="R61" s="5">
        <f t="shared" si="1"/>
        <v>0</v>
      </c>
      <c r="S61" s="5">
        <f t="shared" si="2"/>
        <v>0</v>
      </c>
      <c r="T61" s="5">
        <f t="shared" si="3"/>
        <v>0</v>
      </c>
      <c r="U61" s="8">
        <f t="shared" si="4"/>
        <v>0</v>
      </c>
    </row>
    <row r="62" spans="1:21">
      <c r="A62" s="5">
        <v>60</v>
      </c>
      <c r="B62" s="5" t="s">
        <v>64</v>
      </c>
      <c r="C62" s="5">
        <v>19320</v>
      </c>
      <c r="D62" s="5">
        <v>19320</v>
      </c>
      <c r="E62" s="5">
        <v>19320</v>
      </c>
      <c r="F62" s="5">
        <v>19320</v>
      </c>
      <c r="G62" s="6">
        <v>19320</v>
      </c>
      <c r="H62" s="5">
        <v>19320</v>
      </c>
      <c r="I62" s="5">
        <v>19320</v>
      </c>
      <c r="J62" s="5">
        <v>19320</v>
      </c>
      <c r="K62" s="5">
        <f t="shared" si="5"/>
        <v>19320</v>
      </c>
      <c r="L62" s="5">
        <f t="shared" si="6"/>
        <v>19320</v>
      </c>
      <c r="M62" s="5">
        <f t="shared" si="7"/>
        <v>1</v>
      </c>
      <c r="N62" s="5">
        <f t="shared" si="8"/>
        <v>0</v>
      </c>
      <c r="O62" s="5" t="e">
        <f t="shared" si="9"/>
        <v>#DIV/0!</v>
      </c>
      <c r="P62" s="5" t="e">
        <f t="shared" si="10"/>
        <v>#DIV/0!</v>
      </c>
      <c r="Q62" s="5">
        <f t="shared" si="0"/>
        <v>0</v>
      </c>
      <c r="R62" s="5">
        <f t="shared" si="1"/>
        <v>0</v>
      </c>
      <c r="S62" s="5">
        <f t="shared" si="2"/>
        <v>0</v>
      </c>
      <c r="T62" s="5">
        <f t="shared" si="3"/>
        <v>0</v>
      </c>
      <c r="U62" s="8">
        <f t="shared" si="4"/>
        <v>0</v>
      </c>
    </row>
    <row r="63" spans="1:21">
      <c r="A63" s="5">
        <v>61</v>
      </c>
      <c r="B63" s="5" t="s">
        <v>65</v>
      </c>
      <c r="C63" s="5">
        <v>10000</v>
      </c>
      <c r="D63" s="5">
        <v>10000</v>
      </c>
      <c r="E63" s="5">
        <v>10000</v>
      </c>
      <c r="F63" s="5">
        <v>10000</v>
      </c>
      <c r="G63" s="6">
        <v>10000</v>
      </c>
      <c r="H63" s="5">
        <v>10000</v>
      </c>
      <c r="I63" s="5">
        <v>10000</v>
      </c>
      <c r="J63" s="5">
        <v>10000</v>
      </c>
      <c r="K63" s="5">
        <f t="shared" si="5"/>
        <v>10000</v>
      </c>
      <c r="L63" s="5">
        <f t="shared" si="6"/>
        <v>10000</v>
      </c>
      <c r="M63" s="5">
        <f t="shared" si="7"/>
        <v>1</v>
      </c>
      <c r="N63" s="5">
        <f t="shared" si="8"/>
        <v>0</v>
      </c>
      <c r="O63" s="5" t="e">
        <f t="shared" si="9"/>
        <v>#DIV/0!</v>
      </c>
      <c r="P63" s="5" t="e">
        <f t="shared" si="10"/>
        <v>#DIV/0!</v>
      </c>
      <c r="Q63" s="5">
        <f t="shared" si="0"/>
        <v>0</v>
      </c>
      <c r="R63" s="5">
        <f t="shared" si="1"/>
        <v>0</v>
      </c>
      <c r="S63" s="5">
        <f t="shared" si="2"/>
        <v>0</v>
      </c>
      <c r="T63" s="5">
        <f t="shared" si="3"/>
        <v>0</v>
      </c>
      <c r="U63" s="8">
        <f t="shared" si="4"/>
        <v>0</v>
      </c>
    </row>
    <row r="64" spans="1:21">
      <c r="A64" s="5">
        <v>62</v>
      </c>
      <c r="B64" s="5" t="s">
        <v>66</v>
      </c>
      <c r="C64" s="5">
        <v>10634.5</v>
      </c>
      <c r="D64" s="5">
        <v>10634.5</v>
      </c>
      <c r="E64" s="5">
        <v>10634.5</v>
      </c>
      <c r="F64" s="5">
        <v>10634.5</v>
      </c>
      <c r="G64" s="6">
        <v>10634.5</v>
      </c>
      <c r="H64" s="5">
        <v>10634.5</v>
      </c>
      <c r="I64" s="5">
        <v>10634.5</v>
      </c>
      <c r="J64" s="5">
        <v>10634.5</v>
      </c>
      <c r="K64" s="5">
        <f t="shared" si="5"/>
        <v>10634.5</v>
      </c>
      <c r="L64" s="5">
        <f t="shared" si="6"/>
        <v>10634.5</v>
      </c>
      <c r="M64" s="5">
        <f t="shared" si="7"/>
        <v>1</v>
      </c>
      <c r="N64" s="5">
        <f t="shared" si="8"/>
        <v>0</v>
      </c>
      <c r="O64" s="5" t="e">
        <f t="shared" si="9"/>
        <v>#DIV/0!</v>
      </c>
      <c r="P64" s="5" t="e">
        <f t="shared" si="10"/>
        <v>#DIV/0!</v>
      </c>
      <c r="Q64" s="5">
        <f t="shared" si="0"/>
        <v>0</v>
      </c>
      <c r="R64" s="5">
        <f t="shared" si="1"/>
        <v>0</v>
      </c>
      <c r="S64" s="5">
        <f t="shared" si="2"/>
        <v>0</v>
      </c>
      <c r="T64" s="5">
        <f t="shared" si="3"/>
        <v>0</v>
      </c>
      <c r="U64" s="8">
        <f t="shared" si="4"/>
        <v>0</v>
      </c>
    </row>
    <row r="65" spans="1:21">
      <c r="A65" s="5">
        <v>63</v>
      </c>
      <c r="B65" s="5" t="s">
        <v>67</v>
      </c>
      <c r="C65" s="5">
        <v>10000</v>
      </c>
      <c r="D65" s="5">
        <v>10000</v>
      </c>
      <c r="E65" s="5">
        <v>10000</v>
      </c>
      <c r="F65" s="5">
        <v>10000</v>
      </c>
      <c r="G65" s="6">
        <v>10000</v>
      </c>
      <c r="H65" s="5">
        <v>10000</v>
      </c>
      <c r="I65" s="5">
        <v>10000</v>
      </c>
      <c r="J65" s="5">
        <v>10000</v>
      </c>
      <c r="K65" s="5">
        <f t="shared" si="5"/>
        <v>10000</v>
      </c>
      <c r="L65" s="5">
        <f t="shared" si="6"/>
        <v>10000</v>
      </c>
      <c r="M65" s="5">
        <f t="shared" si="7"/>
        <v>1</v>
      </c>
      <c r="N65" s="5">
        <f t="shared" si="8"/>
        <v>0</v>
      </c>
      <c r="O65" s="5" t="e">
        <f t="shared" si="9"/>
        <v>#DIV/0!</v>
      </c>
      <c r="P65" s="5" t="e">
        <f t="shared" si="10"/>
        <v>#DIV/0!</v>
      </c>
      <c r="Q65" s="5">
        <f t="shared" si="0"/>
        <v>0</v>
      </c>
      <c r="R65" s="5">
        <f t="shared" si="1"/>
        <v>0</v>
      </c>
      <c r="S65" s="5">
        <f t="shared" si="2"/>
        <v>0</v>
      </c>
      <c r="T65" s="5">
        <f t="shared" si="3"/>
        <v>0</v>
      </c>
      <c r="U65" s="8">
        <f t="shared" si="4"/>
        <v>0</v>
      </c>
    </row>
    <row r="66" spans="1:21">
      <c r="A66" s="5">
        <v>64</v>
      </c>
      <c r="B66" s="5" t="s">
        <v>68</v>
      </c>
      <c r="C66" s="5">
        <v>281689</v>
      </c>
      <c r="D66" s="5">
        <v>251883</v>
      </c>
      <c r="E66" s="5">
        <v>256063</v>
      </c>
      <c r="F66" s="5">
        <v>317397</v>
      </c>
      <c r="G66" s="6">
        <v>260803</v>
      </c>
      <c r="H66" s="5">
        <v>223311</v>
      </c>
      <c r="I66" s="5">
        <v>228880</v>
      </c>
      <c r="J66" s="5">
        <v>290654</v>
      </c>
      <c r="K66" s="5">
        <f t="shared" si="5"/>
        <v>276758</v>
      </c>
      <c r="L66" s="5">
        <f t="shared" si="6"/>
        <v>250912</v>
      </c>
      <c r="M66" s="5">
        <f t="shared" si="7"/>
        <v>1.1030082259915828</v>
      </c>
      <c r="N66" s="5">
        <f t="shared" si="8"/>
        <v>0.1414435502701929</v>
      </c>
      <c r="O66" s="5">
        <f t="shared" si="9"/>
        <v>0.27847978716878735</v>
      </c>
      <c r="P66" s="5">
        <f t="shared" si="10"/>
        <v>0.5552063216379326</v>
      </c>
      <c r="Q66" s="5">
        <f t="shared" ref="Q66:Q129" si="11">STDEV(C66:F66)</f>
        <v>30126.907862131044</v>
      </c>
      <c r="R66" s="5">
        <f t="shared" ref="R66:R129" si="12">STDEV(G66:J66)</f>
        <v>31222.22856662648</v>
      </c>
      <c r="S66" s="5">
        <f t="shared" ref="S66:S129" si="13">M66*SQRT((Q66/K66)^2+(R66/L66)^2)</f>
        <v>0.18235965720617514</v>
      </c>
      <c r="T66" s="5">
        <f t="shared" ref="T66:T129" si="14">S66/SQRT(4)</f>
        <v>9.117982860308757E-2</v>
      </c>
      <c r="U66" s="8">
        <f t="shared" ref="U66:U129" si="15">(S66/(M66*LN(2)))/SQRT(4)</f>
        <v>0.11925993247831312</v>
      </c>
    </row>
    <row r="67" spans="1:21">
      <c r="A67" s="5">
        <v>65</v>
      </c>
      <c r="B67" s="5" t="s">
        <v>69</v>
      </c>
      <c r="C67" s="5">
        <v>16492</v>
      </c>
      <c r="D67" s="5">
        <v>16124</v>
      </c>
      <c r="E67" s="5">
        <v>12962</v>
      </c>
      <c r="F67" s="5">
        <v>17907</v>
      </c>
      <c r="G67" s="6">
        <v>21645</v>
      </c>
      <c r="H67" s="5">
        <v>15203</v>
      </c>
      <c r="I67" s="5">
        <v>19147</v>
      </c>
      <c r="J67" s="5">
        <v>16326</v>
      </c>
      <c r="K67" s="5">
        <f t="shared" ref="K67:K130" si="16">AVERAGE(C67:F67)</f>
        <v>15871.25</v>
      </c>
      <c r="L67" s="5">
        <f t="shared" ref="L67:L130" si="17">AVERAGE(G67:J67)</f>
        <v>18080.25</v>
      </c>
      <c r="M67" s="5">
        <f t="shared" ref="M67:M130" si="18">K67/L67</f>
        <v>0.87782248586164457</v>
      </c>
      <c r="N67" s="5">
        <f t="shared" ref="N67:N130" si="19">LOG(M67,2)</f>
        <v>-0.18799886886206119</v>
      </c>
      <c r="O67" s="5">
        <f t="shared" ref="O67:O130" si="20">TTEST(C67:F67, G67:J67, 2, 2)</f>
        <v>0.26225239508150844</v>
      </c>
      <c r="P67" s="5">
        <f t="shared" ref="P67:P130" si="21">-LOG(O67,10)</f>
        <v>0.58128053682007463</v>
      </c>
      <c r="Q67" s="5">
        <f t="shared" si="11"/>
        <v>2086.2427751023292</v>
      </c>
      <c r="R67" s="5">
        <f t="shared" si="12"/>
        <v>2898.3534837329048</v>
      </c>
      <c r="S67" s="5">
        <f t="shared" si="13"/>
        <v>0.18197882744284</v>
      </c>
      <c r="T67" s="5">
        <f t="shared" si="14"/>
        <v>9.0989413721419998E-2</v>
      </c>
      <c r="U67" s="8">
        <f t="shared" si="15"/>
        <v>0.14954045728326965</v>
      </c>
    </row>
    <row r="68" spans="1:21">
      <c r="A68" s="5">
        <v>66</v>
      </c>
      <c r="B68" s="5" t="s">
        <v>70</v>
      </c>
      <c r="C68" s="5">
        <v>10716.5</v>
      </c>
      <c r="D68" s="5">
        <v>10716.5</v>
      </c>
      <c r="E68" s="5">
        <v>10716.5</v>
      </c>
      <c r="F68" s="5">
        <v>10716.5</v>
      </c>
      <c r="G68" s="6">
        <v>10716.5</v>
      </c>
      <c r="H68" s="5">
        <v>10716.5</v>
      </c>
      <c r="I68" s="5">
        <v>10716.5</v>
      </c>
      <c r="J68" s="5">
        <v>10716.5</v>
      </c>
      <c r="K68" s="5">
        <f t="shared" si="16"/>
        <v>10716.5</v>
      </c>
      <c r="L68" s="5">
        <f t="shared" si="17"/>
        <v>10716.5</v>
      </c>
      <c r="M68" s="5">
        <f t="shared" si="18"/>
        <v>1</v>
      </c>
      <c r="N68" s="5">
        <f t="shared" si="19"/>
        <v>0</v>
      </c>
      <c r="O68" s="5" t="e">
        <f t="shared" si="20"/>
        <v>#DIV/0!</v>
      </c>
      <c r="P68" s="5" t="e">
        <f t="shared" si="21"/>
        <v>#DIV/0!</v>
      </c>
      <c r="Q68" s="5">
        <f t="shared" si="11"/>
        <v>0</v>
      </c>
      <c r="R68" s="5">
        <f t="shared" si="12"/>
        <v>0</v>
      </c>
      <c r="S68" s="5">
        <f t="shared" si="13"/>
        <v>0</v>
      </c>
      <c r="T68" s="5">
        <f t="shared" si="14"/>
        <v>0</v>
      </c>
      <c r="U68" s="8">
        <f t="shared" si="15"/>
        <v>0</v>
      </c>
    </row>
    <row r="69" spans="1:21">
      <c r="A69" s="5">
        <v>67</v>
      </c>
      <c r="B69" s="5" t="s">
        <v>71</v>
      </c>
      <c r="C69" s="5">
        <v>45520</v>
      </c>
      <c r="D69" s="5">
        <v>45520</v>
      </c>
      <c r="E69" s="5">
        <v>45520</v>
      </c>
      <c r="F69" s="5">
        <v>45520</v>
      </c>
      <c r="G69" s="6">
        <v>45520</v>
      </c>
      <c r="H69" s="5">
        <v>45520</v>
      </c>
      <c r="I69" s="5">
        <v>45520</v>
      </c>
      <c r="J69" s="5">
        <v>45520</v>
      </c>
      <c r="K69" s="5">
        <f t="shared" si="16"/>
        <v>45520</v>
      </c>
      <c r="L69" s="5">
        <f t="shared" si="17"/>
        <v>45520</v>
      </c>
      <c r="M69" s="5">
        <f t="shared" si="18"/>
        <v>1</v>
      </c>
      <c r="N69" s="5">
        <f t="shared" si="19"/>
        <v>0</v>
      </c>
      <c r="O69" s="5" t="e">
        <f t="shared" si="20"/>
        <v>#DIV/0!</v>
      </c>
      <c r="P69" s="5" t="e">
        <f t="shared" si="21"/>
        <v>#DIV/0!</v>
      </c>
      <c r="Q69" s="5">
        <f t="shared" si="11"/>
        <v>0</v>
      </c>
      <c r="R69" s="5">
        <f t="shared" si="12"/>
        <v>0</v>
      </c>
      <c r="S69" s="5">
        <f t="shared" si="13"/>
        <v>0</v>
      </c>
      <c r="T69" s="5">
        <f t="shared" si="14"/>
        <v>0</v>
      </c>
      <c r="U69" s="8">
        <f t="shared" si="15"/>
        <v>0</v>
      </c>
    </row>
    <row r="70" spans="1:21">
      <c r="A70" s="5">
        <v>68</v>
      </c>
      <c r="B70" s="5" t="s">
        <v>72</v>
      </c>
      <c r="C70" s="5">
        <v>446769</v>
      </c>
      <c r="D70" s="5">
        <v>446769</v>
      </c>
      <c r="E70" s="5">
        <v>446769</v>
      </c>
      <c r="F70" s="5">
        <v>446769</v>
      </c>
      <c r="G70" s="6">
        <v>446769</v>
      </c>
      <c r="H70" s="5">
        <v>446769</v>
      </c>
      <c r="J70" s="5">
        <v>446769</v>
      </c>
      <c r="K70" s="5">
        <f t="shared" si="16"/>
        <v>446769</v>
      </c>
      <c r="L70" s="5">
        <f t="shared" si="17"/>
        <v>446769</v>
      </c>
      <c r="M70" s="5">
        <f t="shared" si="18"/>
        <v>1</v>
      </c>
      <c r="N70" s="5">
        <f t="shared" si="19"/>
        <v>0</v>
      </c>
      <c r="O70" s="5" t="e">
        <f t="shared" si="20"/>
        <v>#DIV/0!</v>
      </c>
      <c r="P70" s="5" t="e">
        <f t="shared" si="21"/>
        <v>#DIV/0!</v>
      </c>
      <c r="Q70" s="5">
        <f t="shared" si="11"/>
        <v>0</v>
      </c>
      <c r="R70" s="5">
        <f t="shared" si="12"/>
        <v>0</v>
      </c>
      <c r="S70" s="5">
        <f t="shared" si="13"/>
        <v>0</v>
      </c>
      <c r="T70" s="5">
        <f t="shared" si="14"/>
        <v>0</v>
      </c>
      <c r="U70" s="8">
        <f t="shared" si="15"/>
        <v>0</v>
      </c>
    </row>
    <row r="71" spans="1:21">
      <c r="A71" s="5">
        <v>69</v>
      </c>
      <c r="B71" s="5" t="s">
        <v>73</v>
      </c>
      <c r="C71" s="5">
        <v>443935</v>
      </c>
      <c r="D71" s="5">
        <v>443935</v>
      </c>
      <c r="E71" s="5">
        <v>443935</v>
      </c>
      <c r="F71" s="5">
        <v>443935</v>
      </c>
      <c r="G71" s="6">
        <v>443935</v>
      </c>
      <c r="H71" s="5">
        <v>898024</v>
      </c>
      <c r="I71" s="5">
        <v>1360878</v>
      </c>
      <c r="J71" s="5">
        <v>443935</v>
      </c>
      <c r="K71" s="5">
        <f t="shared" si="16"/>
        <v>443935</v>
      </c>
      <c r="L71" s="5">
        <f t="shared" si="17"/>
        <v>786693</v>
      </c>
      <c r="M71" s="5">
        <f t="shared" si="18"/>
        <v>0.56430526266281766</v>
      </c>
      <c r="N71" s="5">
        <f t="shared" si="19"/>
        <v>-0.82545229079128335</v>
      </c>
      <c r="O71" s="5">
        <f t="shared" si="20"/>
        <v>0.16907133786614578</v>
      </c>
      <c r="P71" s="5">
        <f t="shared" si="21"/>
        <v>0.77193001074425494</v>
      </c>
      <c r="Q71" s="5">
        <f t="shared" si="11"/>
        <v>0</v>
      </c>
      <c r="R71" s="5">
        <f t="shared" si="12"/>
        <v>438576.90276392805</v>
      </c>
      <c r="S71" s="5">
        <f t="shared" si="13"/>
        <v>0.31459699566672578</v>
      </c>
      <c r="T71" s="5">
        <f t="shared" si="14"/>
        <v>0.15729849783336289</v>
      </c>
      <c r="U71" s="8">
        <f t="shared" si="15"/>
        <v>0.40214716710709275</v>
      </c>
    </row>
    <row r="72" spans="1:21">
      <c r="A72" s="5">
        <v>70</v>
      </c>
      <c r="B72" s="5" t="s">
        <v>74</v>
      </c>
      <c r="C72" s="5">
        <v>33742.5</v>
      </c>
      <c r="D72" s="5">
        <v>33742.5</v>
      </c>
      <c r="E72" s="5">
        <v>33742.5</v>
      </c>
      <c r="F72" s="5">
        <v>33742.5</v>
      </c>
      <c r="G72" s="6">
        <v>33742.5</v>
      </c>
      <c r="H72" s="5">
        <v>33742.5</v>
      </c>
      <c r="J72" s="5">
        <v>33742.5</v>
      </c>
      <c r="K72" s="5">
        <f t="shared" si="16"/>
        <v>33742.5</v>
      </c>
      <c r="L72" s="5">
        <f t="shared" si="17"/>
        <v>33742.5</v>
      </c>
      <c r="M72" s="5">
        <f t="shared" si="18"/>
        <v>1</v>
      </c>
      <c r="N72" s="5">
        <f t="shared" si="19"/>
        <v>0</v>
      </c>
      <c r="O72" s="5" t="e">
        <f t="shared" si="20"/>
        <v>#DIV/0!</v>
      </c>
      <c r="P72" s="5" t="e">
        <f t="shared" si="21"/>
        <v>#DIV/0!</v>
      </c>
      <c r="Q72" s="5">
        <f t="shared" si="11"/>
        <v>0</v>
      </c>
      <c r="R72" s="5">
        <f t="shared" si="12"/>
        <v>0</v>
      </c>
      <c r="S72" s="5">
        <f t="shared" si="13"/>
        <v>0</v>
      </c>
      <c r="T72" s="5">
        <f t="shared" si="14"/>
        <v>0</v>
      </c>
      <c r="U72" s="8">
        <f t="shared" si="15"/>
        <v>0</v>
      </c>
    </row>
    <row r="73" spans="1:21">
      <c r="A73" s="5">
        <v>71</v>
      </c>
      <c r="B73" s="5" t="s">
        <v>75</v>
      </c>
      <c r="C73" s="5">
        <v>52391.5</v>
      </c>
      <c r="D73" s="5">
        <v>52391.5</v>
      </c>
      <c r="E73" s="5">
        <v>52391.5</v>
      </c>
      <c r="F73" s="5">
        <v>52391.5</v>
      </c>
      <c r="G73" s="6">
        <v>52391.5</v>
      </c>
      <c r="H73" s="5">
        <v>52391.5</v>
      </c>
      <c r="J73" s="5">
        <v>52391.5</v>
      </c>
      <c r="K73" s="5">
        <f t="shared" si="16"/>
        <v>52391.5</v>
      </c>
      <c r="L73" s="5">
        <f t="shared" si="17"/>
        <v>52391.5</v>
      </c>
      <c r="M73" s="5">
        <f t="shared" si="18"/>
        <v>1</v>
      </c>
      <c r="N73" s="5">
        <f t="shared" si="19"/>
        <v>0</v>
      </c>
      <c r="O73" s="5" t="e">
        <f t="shared" si="20"/>
        <v>#DIV/0!</v>
      </c>
      <c r="P73" s="5" t="e">
        <f t="shared" si="21"/>
        <v>#DIV/0!</v>
      </c>
      <c r="Q73" s="5">
        <f t="shared" si="11"/>
        <v>0</v>
      </c>
      <c r="R73" s="5">
        <f t="shared" si="12"/>
        <v>0</v>
      </c>
      <c r="S73" s="5">
        <f t="shared" si="13"/>
        <v>0</v>
      </c>
      <c r="T73" s="5">
        <f t="shared" si="14"/>
        <v>0</v>
      </c>
      <c r="U73" s="8">
        <f t="shared" si="15"/>
        <v>0</v>
      </c>
    </row>
    <row r="74" spans="1:21">
      <c r="A74" s="5">
        <v>72</v>
      </c>
      <c r="B74" s="5" t="s">
        <v>76</v>
      </c>
      <c r="C74" s="5">
        <v>47819</v>
      </c>
      <c r="D74" s="5">
        <v>47819</v>
      </c>
      <c r="E74" s="5">
        <v>47819</v>
      </c>
      <c r="F74" s="5">
        <v>47819</v>
      </c>
      <c r="G74" s="6">
        <v>47819</v>
      </c>
      <c r="H74" s="5">
        <v>47819</v>
      </c>
      <c r="I74" s="5">
        <v>47819</v>
      </c>
      <c r="J74" s="5">
        <v>47819</v>
      </c>
      <c r="K74" s="5">
        <f t="shared" si="16"/>
        <v>47819</v>
      </c>
      <c r="L74" s="5">
        <f t="shared" si="17"/>
        <v>47819</v>
      </c>
      <c r="M74" s="5">
        <f t="shared" si="18"/>
        <v>1</v>
      </c>
      <c r="N74" s="5">
        <f t="shared" si="19"/>
        <v>0</v>
      </c>
      <c r="O74" s="5" t="e">
        <f t="shared" si="20"/>
        <v>#DIV/0!</v>
      </c>
      <c r="P74" s="5" t="e">
        <f t="shared" si="21"/>
        <v>#DIV/0!</v>
      </c>
      <c r="Q74" s="5">
        <f t="shared" si="11"/>
        <v>0</v>
      </c>
      <c r="R74" s="5">
        <f t="shared" si="12"/>
        <v>0</v>
      </c>
      <c r="S74" s="5">
        <f t="shared" si="13"/>
        <v>0</v>
      </c>
      <c r="T74" s="5">
        <f t="shared" si="14"/>
        <v>0</v>
      </c>
      <c r="U74" s="8">
        <f t="shared" si="15"/>
        <v>0</v>
      </c>
    </row>
    <row r="75" spans="1:21">
      <c r="A75" s="5">
        <v>73</v>
      </c>
      <c r="B75" s="5" t="s">
        <v>77</v>
      </c>
      <c r="C75" s="5">
        <v>10000</v>
      </c>
      <c r="D75" s="5">
        <v>10000</v>
      </c>
      <c r="E75" s="5">
        <v>10000</v>
      </c>
      <c r="F75" s="5">
        <v>10000</v>
      </c>
      <c r="G75" s="6">
        <v>10000</v>
      </c>
      <c r="H75" s="5">
        <v>10000</v>
      </c>
      <c r="I75" s="5">
        <v>10000</v>
      </c>
      <c r="J75" s="5">
        <v>10000</v>
      </c>
      <c r="K75" s="5">
        <f t="shared" si="16"/>
        <v>10000</v>
      </c>
      <c r="L75" s="5">
        <f t="shared" si="17"/>
        <v>10000</v>
      </c>
      <c r="M75" s="5">
        <f t="shared" si="18"/>
        <v>1</v>
      </c>
      <c r="N75" s="5">
        <f t="shared" si="19"/>
        <v>0</v>
      </c>
      <c r="O75" s="5" t="e">
        <f t="shared" si="20"/>
        <v>#DIV/0!</v>
      </c>
      <c r="P75" s="5" t="e">
        <f t="shared" si="21"/>
        <v>#DIV/0!</v>
      </c>
      <c r="Q75" s="5">
        <f t="shared" si="11"/>
        <v>0</v>
      </c>
      <c r="R75" s="5">
        <f t="shared" si="12"/>
        <v>0</v>
      </c>
      <c r="S75" s="5">
        <f t="shared" si="13"/>
        <v>0</v>
      </c>
      <c r="T75" s="5">
        <f t="shared" si="14"/>
        <v>0</v>
      </c>
      <c r="U75" s="8">
        <f t="shared" si="15"/>
        <v>0</v>
      </c>
    </row>
    <row r="76" spans="1:21">
      <c r="A76" s="5">
        <v>74</v>
      </c>
      <c r="B76" s="5" t="s">
        <v>78</v>
      </c>
      <c r="C76" s="5">
        <v>10000</v>
      </c>
      <c r="D76" s="5">
        <v>10000</v>
      </c>
      <c r="E76" s="5">
        <v>10000</v>
      </c>
      <c r="F76" s="5">
        <v>10000</v>
      </c>
      <c r="G76" s="6">
        <v>10000</v>
      </c>
      <c r="H76" s="5">
        <v>10000</v>
      </c>
      <c r="I76" s="5">
        <v>10000</v>
      </c>
      <c r="J76" s="5">
        <v>10000</v>
      </c>
      <c r="K76" s="5">
        <f t="shared" si="16"/>
        <v>10000</v>
      </c>
      <c r="L76" s="5">
        <f t="shared" si="17"/>
        <v>10000</v>
      </c>
      <c r="M76" s="5">
        <f t="shared" si="18"/>
        <v>1</v>
      </c>
      <c r="N76" s="5">
        <f t="shared" si="19"/>
        <v>0</v>
      </c>
      <c r="O76" s="5" t="e">
        <f t="shared" si="20"/>
        <v>#DIV/0!</v>
      </c>
      <c r="P76" s="5" t="e">
        <f t="shared" si="21"/>
        <v>#DIV/0!</v>
      </c>
      <c r="Q76" s="5">
        <f t="shared" si="11"/>
        <v>0</v>
      </c>
      <c r="R76" s="5">
        <f t="shared" si="12"/>
        <v>0</v>
      </c>
      <c r="S76" s="5">
        <f t="shared" si="13"/>
        <v>0</v>
      </c>
      <c r="T76" s="5">
        <f t="shared" si="14"/>
        <v>0</v>
      </c>
      <c r="U76" s="8">
        <f t="shared" si="15"/>
        <v>0</v>
      </c>
    </row>
    <row r="77" spans="1:21">
      <c r="A77" s="5">
        <v>75</v>
      </c>
      <c r="B77" s="5" t="s">
        <v>79</v>
      </c>
      <c r="C77" s="5">
        <v>10000</v>
      </c>
      <c r="D77" s="5">
        <v>10000</v>
      </c>
      <c r="E77" s="5">
        <v>10000</v>
      </c>
      <c r="F77" s="5">
        <v>10000</v>
      </c>
      <c r="G77" s="6">
        <v>10000</v>
      </c>
      <c r="H77" s="5">
        <v>10000</v>
      </c>
      <c r="I77" s="5">
        <v>10000</v>
      </c>
      <c r="J77" s="5">
        <v>10000</v>
      </c>
      <c r="K77" s="5">
        <f t="shared" si="16"/>
        <v>10000</v>
      </c>
      <c r="L77" s="5">
        <f t="shared" si="17"/>
        <v>10000</v>
      </c>
      <c r="M77" s="5">
        <f t="shared" si="18"/>
        <v>1</v>
      </c>
      <c r="N77" s="5">
        <f t="shared" si="19"/>
        <v>0</v>
      </c>
      <c r="O77" s="5" t="e">
        <f t="shared" si="20"/>
        <v>#DIV/0!</v>
      </c>
      <c r="P77" s="5" t="e">
        <f t="shared" si="21"/>
        <v>#DIV/0!</v>
      </c>
      <c r="Q77" s="5">
        <f t="shared" si="11"/>
        <v>0</v>
      </c>
      <c r="R77" s="5">
        <f t="shared" si="12"/>
        <v>0</v>
      </c>
      <c r="S77" s="5">
        <f t="shared" si="13"/>
        <v>0</v>
      </c>
      <c r="T77" s="5">
        <f t="shared" si="14"/>
        <v>0</v>
      </c>
      <c r="U77" s="8">
        <f t="shared" si="15"/>
        <v>0</v>
      </c>
    </row>
    <row r="78" spans="1:21">
      <c r="A78" s="5">
        <v>76</v>
      </c>
      <c r="B78" s="5" t="s">
        <v>80</v>
      </c>
      <c r="C78" s="5">
        <v>1141368</v>
      </c>
      <c r="D78" s="5">
        <v>881419</v>
      </c>
      <c r="E78" s="5">
        <v>1167132</v>
      </c>
      <c r="F78" s="5">
        <v>1769020</v>
      </c>
      <c r="H78" s="5">
        <v>548622</v>
      </c>
      <c r="I78" s="5">
        <v>548622</v>
      </c>
      <c r="J78" s="5">
        <v>548622</v>
      </c>
      <c r="K78" s="5">
        <f t="shared" si="16"/>
        <v>1239734.75</v>
      </c>
      <c r="L78" s="5">
        <f t="shared" si="17"/>
        <v>548622</v>
      </c>
      <c r="M78" s="5">
        <f t="shared" si="18"/>
        <v>2.2597248196390227</v>
      </c>
      <c r="N78" s="5">
        <f t="shared" si="19"/>
        <v>1.1761470976343664</v>
      </c>
      <c r="O78" s="5">
        <f t="shared" si="20"/>
        <v>2.657263334461598E-2</v>
      </c>
      <c r="P78" s="5">
        <f t="shared" si="21"/>
        <v>1.5755654049285948</v>
      </c>
      <c r="Q78" s="5">
        <f t="shared" si="11"/>
        <v>375712.75791431859</v>
      </c>
      <c r="R78" s="5">
        <f t="shared" si="12"/>
        <v>0</v>
      </c>
      <c r="S78" s="5">
        <f t="shared" si="13"/>
        <v>0.6848299155234725</v>
      </c>
      <c r="T78" s="5">
        <f t="shared" si="14"/>
        <v>0.34241495776173625</v>
      </c>
      <c r="U78" s="8">
        <f t="shared" si="15"/>
        <v>0.21861084907142558</v>
      </c>
    </row>
    <row r="79" spans="1:21">
      <c r="A79" s="5">
        <v>77</v>
      </c>
      <c r="B79" s="5" t="s">
        <v>81</v>
      </c>
      <c r="C79" s="5">
        <v>688918.5</v>
      </c>
      <c r="D79" s="5">
        <v>688918.5</v>
      </c>
      <c r="E79" s="5">
        <v>688918.5</v>
      </c>
      <c r="F79" s="5">
        <v>688918.5</v>
      </c>
      <c r="G79" s="6">
        <v>688918.5</v>
      </c>
      <c r="H79" s="5">
        <v>1186416</v>
      </c>
      <c r="J79" s="5">
        <v>688918.5</v>
      </c>
      <c r="K79" s="5">
        <f t="shared" si="16"/>
        <v>688918.5</v>
      </c>
      <c r="L79" s="5">
        <f t="shared" si="17"/>
        <v>854751</v>
      </c>
      <c r="M79" s="5">
        <f t="shared" si="18"/>
        <v>0.80598735772172247</v>
      </c>
      <c r="N79" s="5">
        <f t="shared" si="19"/>
        <v>-0.31117088528451536</v>
      </c>
      <c r="O79" s="5">
        <f t="shared" si="20"/>
        <v>0.28559094064520113</v>
      </c>
      <c r="P79" s="5">
        <f t="shared" si="21"/>
        <v>0.54425557312205686</v>
      </c>
      <c r="Q79" s="5">
        <f t="shared" si="11"/>
        <v>0</v>
      </c>
      <c r="R79" s="5">
        <f t="shared" si="12"/>
        <v>287230.31554616586</v>
      </c>
      <c r="S79" s="5">
        <f t="shared" si="13"/>
        <v>0.2708437932036708</v>
      </c>
      <c r="T79" s="5">
        <f t="shared" si="14"/>
        <v>0.1354218966018354</v>
      </c>
      <c r="U79" s="8">
        <f t="shared" si="15"/>
        <v>0.24240144312871564</v>
      </c>
    </row>
    <row r="80" spans="1:21">
      <c r="A80" s="5">
        <v>78</v>
      </c>
      <c r="B80" s="5" t="s">
        <v>82</v>
      </c>
      <c r="C80" s="5">
        <v>2133184</v>
      </c>
      <c r="D80" s="5">
        <v>2133184</v>
      </c>
      <c r="E80" s="5">
        <v>2133184</v>
      </c>
      <c r="F80" s="5">
        <v>2133184</v>
      </c>
      <c r="G80" s="6">
        <v>2133184</v>
      </c>
      <c r="H80" s="5">
        <v>2133184</v>
      </c>
      <c r="J80" s="5">
        <v>2133184</v>
      </c>
      <c r="K80" s="5">
        <f t="shared" si="16"/>
        <v>2133184</v>
      </c>
      <c r="L80" s="5">
        <f t="shared" si="17"/>
        <v>2133184</v>
      </c>
      <c r="M80" s="5">
        <f t="shared" si="18"/>
        <v>1</v>
      </c>
      <c r="N80" s="5">
        <f t="shared" si="19"/>
        <v>0</v>
      </c>
      <c r="O80" s="5" t="e">
        <f t="shared" si="20"/>
        <v>#DIV/0!</v>
      </c>
      <c r="P80" s="5" t="e">
        <f t="shared" si="21"/>
        <v>#DIV/0!</v>
      </c>
      <c r="Q80" s="5">
        <f t="shared" si="11"/>
        <v>0</v>
      </c>
      <c r="R80" s="5">
        <f t="shared" si="12"/>
        <v>0</v>
      </c>
      <c r="S80" s="5">
        <f t="shared" si="13"/>
        <v>0</v>
      </c>
      <c r="T80" s="5">
        <f t="shared" si="14"/>
        <v>0</v>
      </c>
      <c r="U80" s="8">
        <f t="shared" si="15"/>
        <v>0</v>
      </c>
    </row>
    <row r="81" spans="1:21">
      <c r="A81" s="5">
        <v>79</v>
      </c>
      <c r="B81" s="5" t="s">
        <v>83</v>
      </c>
      <c r="C81" s="5">
        <v>220922.5</v>
      </c>
      <c r="D81" s="5">
        <v>220922.5</v>
      </c>
      <c r="E81" s="5">
        <v>220922.5</v>
      </c>
      <c r="F81" s="5">
        <v>220922.5</v>
      </c>
      <c r="G81" s="6">
        <v>220922.5</v>
      </c>
      <c r="H81" s="5">
        <v>220922.5</v>
      </c>
      <c r="J81" s="5">
        <v>220922.5</v>
      </c>
      <c r="K81" s="5">
        <f t="shared" si="16"/>
        <v>220922.5</v>
      </c>
      <c r="L81" s="5">
        <f t="shared" si="17"/>
        <v>220922.5</v>
      </c>
      <c r="M81" s="5">
        <f t="shared" si="18"/>
        <v>1</v>
      </c>
      <c r="N81" s="5">
        <f t="shared" si="19"/>
        <v>0</v>
      </c>
      <c r="O81" s="5" t="e">
        <f t="shared" si="20"/>
        <v>#DIV/0!</v>
      </c>
      <c r="P81" s="5" t="e">
        <f t="shared" si="21"/>
        <v>#DIV/0!</v>
      </c>
      <c r="Q81" s="5">
        <f t="shared" si="11"/>
        <v>0</v>
      </c>
      <c r="R81" s="5">
        <f t="shared" si="12"/>
        <v>0</v>
      </c>
      <c r="S81" s="5">
        <f t="shared" si="13"/>
        <v>0</v>
      </c>
      <c r="T81" s="5">
        <f t="shared" si="14"/>
        <v>0</v>
      </c>
      <c r="U81" s="8">
        <f t="shared" si="15"/>
        <v>0</v>
      </c>
    </row>
    <row r="82" spans="1:21">
      <c r="A82" s="5">
        <v>80</v>
      </c>
      <c r="B82" s="5" t="s">
        <v>84</v>
      </c>
      <c r="C82" s="5">
        <v>11037.5</v>
      </c>
      <c r="D82" s="5">
        <v>11037.5</v>
      </c>
      <c r="E82" s="5">
        <v>11037.5</v>
      </c>
      <c r="F82" s="5">
        <v>11037.5</v>
      </c>
      <c r="G82" s="6">
        <v>11037.5</v>
      </c>
      <c r="H82" s="5">
        <v>11037.5</v>
      </c>
      <c r="I82" s="5">
        <v>11037.5</v>
      </c>
      <c r="J82" s="5">
        <v>11037.5</v>
      </c>
      <c r="K82" s="5">
        <f t="shared" si="16"/>
        <v>11037.5</v>
      </c>
      <c r="L82" s="5">
        <f t="shared" si="17"/>
        <v>11037.5</v>
      </c>
      <c r="M82" s="5">
        <f t="shared" si="18"/>
        <v>1</v>
      </c>
      <c r="N82" s="5">
        <f t="shared" si="19"/>
        <v>0</v>
      </c>
      <c r="O82" s="5" t="e">
        <f t="shared" si="20"/>
        <v>#DIV/0!</v>
      </c>
      <c r="P82" s="5" t="e">
        <f t="shared" si="21"/>
        <v>#DIV/0!</v>
      </c>
      <c r="Q82" s="5">
        <f t="shared" si="11"/>
        <v>0</v>
      </c>
      <c r="R82" s="5">
        <f t="shared" si="12"/>
        <v>0</v>
      </c>
      <c r="S82" s="5">
        <f t="shared" si="13"/>
        <v>0</v>
      </c>
      <c r="T82" s="5">
        <f t="shared" si="14"/>
        <v>0</v>
      </c>
      <c r="U82" s="8">
        <f t="shared" si="15"/>
        <v>0</v>
      </c>
    </row>
    <row r="83" spans="1:21">
      <c r="A83" s="5">
        <v>81</v>
      </c>
      <c r="B83" s="5" t="s">
        <v>85</v>
      </c>
      <c r="C83" s="5">
        <v>4344502</v>
      </c>
      <c r="D83" s="5">
        <v>4344502</v>
      </c>
      <c r="E83" s="5">
        <v>4344502</v>
      </c>
      <c r="F83" s="5">
        <v>4344502</v>
      </c>
      <c r="G83" s="6">
        <v>4344502</v>
      </c>
      <c r="H83" s="5">
        <v>4344502</v>
      </c>
      <c r="I83" s="5">
        <v>4344502</v>
      </c>
      <c r="J83" s="5">
        <v>4344502</v>
      </c>
      <c r="K83" s="5">
        <f t="shared" si="16"/>
        <v>4344502</v>
      </c>
      <c r="L83" s="5">
        <f t="shared" si="17"/>
        <v>4344502</v>
      </c>
      <c r="M83" s="5">
        <f t="shared" si="18"/>
        <v>1</v>
      </c>
      <c r="N83" s="5">
        <f t="shared" si="19"/>
        <v>0</v>
      </c>
      <c r="O83" s="5" t="e">
        <f t="shared" si="20"/>
        <v>#DIV/0!</v>
      </c>
      <c r="P83" s="5" t="e">
        <f t="shared" si="21"/>
        <v>#DIV/0!</v>
      </c>
      <c r="Q83" s="5">
        <f t="shared" si="11"/>
        <v>0</v>
      </c>
      <c r="R83" s="5">
        <f t="shared" si="12"/>
        <v>0</v>
      </c>
      <c r="S83" s="5">
        <f t="shared" si="13"/>
        <v>0</v>
      </c>
      <c r="T83" s="5">
        <f t="shared" si="14"/>
        <v>0</v>
      </c>
      <c r="U83" s="8">
        <f t="shared" si="15"/>
        <v>0</v>
      </c>
    </row>
    <row r="84" spans="1:21">
      <c r="A84" s="5">
        <v>82</v>
      </c>
      <c r="B84" s="5" t="s">
        <v>86</v>
      </c>
      <c r="C84" s="5">
        <v>580183</v>
      </c>
      <c r="D84" s="5">
        <v>580183</v>
      </c>
      <c r="E84" s="5">
        <v>580183</v>
      </c>
      <c r="F84" s="5">
        <v>580183</v>
      </c>
      <c r="G84" s="6">
        <v>580183</v>
      </c>
      <c r="H84" s="5">
        <v>580183</v>
      </c>
      <c r="J84" s="5">
        <v>606880</v>
      </c>
      <c r="K84" s="5">
        <f t="shared" si="16"/>
        <v>580183</v>
      </c>
      <c r="L84" s="5">
        <f t="shared" si="17"/>
        <v>589082</v>
      </c>
      <c r="M84" s="5">
        <f t="shared" si="18"/>
        <v>0.98489344437616499</v>
      </c>
      <c r="N84" s="5">
        <f t="shared" si="19"/>
        <v>-2.1960447055061675E-2</v>
      </c>
      <c r="O84" s="5">
        <f t="shared" si="20"/>
        <v>0.28559094064520113</v>
      </c>
      <c r="P84" s="5">
        <f t="shared" si="21"/>
        <v>0.54425557312205686</v>
      </c>
      <c r="Q84" s="5">
        <f t="shared" si="11"/>
        <v>0</v>
      </c>
      <c r="R84" s="5">
        <f t="shared" si="12"/>
        <v>15413.520136555439</v>
      </c>
      <c r="S84" s="5">
        <f t="shared" si="13"/>
        <v>2.5770053977635481E-2</v>
      </c>
      <c r="T84" s="5">
        <f t="shared" si="14"/>
        <v>1.288502698881774E-2</v>
      </c>
      <c r="U84" s="8">
        <f t="shared" si="15"/>
        <v>1.8874290051003693E-2</v>
      </c>
    </row>
    <row r="85" spans="1:21">
      <c r="A85" s="5">
        <v>83</v>
      </c>
      <c r="B85" s="5" t="s">
        <v>87</v>
      </c>
      <c r="C85" s="5">
        <v>39540</v>
      </c>
      <c r="D85" s="5">
        <v>39540</v>
      </c>
      <c r="E85" s="5">
        <v>39540</v>
      </c>
      <c r="F85" s="5">
        <v>39540</v>
      </c>
      <c r="G85" s="6">
        <v>39540</v>
      </c>
      <c r="H85" s="5">
        <v>39540</v>
      </c>
      <c r="I85" s="5">
        <v>46222</v>
      </c>
      <c r="J85" s="5">
        <v>39540</v>
      </c>
      <c r="K85" s="5">
        <f t="shared" si="16"/>
        <v>39540</v>
      </c>
      <c r="L85" s="5">
        <f t="shared" si="17"/>
        <v>41210.5</v>
      </c>
      <c r="M85" s="5">
        <f t="shared" si="18"/>
        <v>0.95946421421725048</v>
      </c>
      <c r="N85" s="5">
        <f t="shared" si="19"/>
        <v>-5.969909663147669E-2</v>
      </c>
      <c r="O85" s="5">
        <f t="shared" si="20"/>
        <v>0.35591768374958205</v>
      </c>
      <c r="P85" s="5">
        <f t="shared" si="21"/>
        <v>0.44865043356381173</v>
      </c>
      <c r="Q85" s="5">
        <f t="shared" si="11"/>
        <v>0</v>
      </c>
      <c r="R85" s="5">
        <f t="shared" si="12"/>
        <v>3341</v>
      </c>
      <c r="S85" s="5">
        <f t="shared" si="13"/>
        <v>7.7785271707449172E-2</v>
      </c>
      <c r="T85" s="5">
        <f t="shared" si="14"/>
        <v>3.8892635853724586E-2</v>
      </c>
      <c r="U85" s="8">
        <f t="shared" si="15"/>
        <v>5.8480777127310112E-2</v>
      </c>
    </row>
    <row r="86" spans="1:21">
      <c r="A86" s="5">
        <v>84</v>
      </c>
      <c r="B86" s="5" t="s">
        <v>88</v>
      </c>
      <c r="C86" s="5">
        <v>76009</v>
      </c>
      <c r="D86" s="5">
        <v>76009</v>
      </c>
      <c r="E86" s="5">
        <v>76009</v>
      </c>
      <c r="F86" s="5">
        <v>76009</v>
      </c>
      <c r="G86" s="6">
        <v>76009</v>
      </c>
      <c r="H86" s="5">
        <v>76009</v>
      </c>
      <c r="I86" s="5">
        <v>76009</v>
      </c>
      <c r="J86" s="5">
        <v>76009</v>
      </c>
      <c r="K86" s="5">
        <f t="shared" si="16"/>
        <v>76009</v>
      </c>
      <c r="L86" s="5">
        <f t="shared" si="17"/>
        <v>76009</v>
      </c>
      <c r="M86" s="5">
        <f t="shared" si="18"/>
        <v>1</v>
      </c>
      <c r="N86" s="5">
        <f t="shared" si="19"/>
        <v>0</v>
      </c>
      <c r="O86" s="5" t="e">
        <f t="shared" si="20"/>
        <v>#DIV/0!</v>
      </c>
      <c r="P86" s="5" t="e">
        <f t="shared" si="21"/>
        <v>#DIV/0!</v>
      </c>
      <c r="Q86" s="5">
        <f t="shared" si="11"/>
        <v>0</v>
      </c>
      <c r="R86" s="5">
        <f t="shared" si="12"/>
        <v>0</v>
      </c>
      <c r="S86" s="5">
        <f t="shared" si="13"/>
        <v>0</v>
      </c>
      <c r="T86" s="5">
        <f t="shared" si="14"/>
        <v>0</v>
      </c>
      <c r="U86" s="8">
        <f t="shared" si="15"/>
        <v>0</v>
      </c>
    </row>
    <row r="87" spans="1:21">
      <c r="A87" s="5">
        <v>85</v>
      </c>
      <c r="B87" s="5" t="s">
        <v>89</v>
      </c>
      <c r="C87" s="5">
        <v>39888.5</v>
      </c>
      <c r="D87" s="5">
        <v>39888.5</v>
      </c>
      <c r="E87" s="5">
        <v>39888.5</v>
      </c>
      <c r="F87" s="5">
        <v>39888.5</v>
      </c>
      <c r="G87" s="6">
        <v>39888.5</v>
      </c>
      <c r="H87" s="5">
        <v>39888.5</v>
      </c>
      <c r="I87" s="5">
        <v>84518</v>
      </c>
      <c r="J87" s="5">
        <v>58471</v>
      </c>
      <c r="K87" s="5">
        <f t="shared" si="16"/>
        <v>39888.5</v>
      </c>
      <c r="L87" s="5">
        <f t="shared" si="17"/>
        <v>55691.5</v>
      </c>
      <c r="M87" s="5">
        <f t="shared" si="18"/>
        <v>0.71624035983947276</v>
      </c>
      <c r="N87" s="5">
        <f t="shared" si="19"/>
        <v>-0.48148427868676358</v>
      </c>
      <c r="O87" s="5">
        <f t="shared" si="20"/>
        <v>0.18516241952787957</v>
      </c>
      <c r="P87" s="5">
        <f t="shared" si="21"/>
        <v>0.73244715290142426</v>
      </c>
      <c r="Q87" s="5">
        <f t="shared" si="11"/>
        <v>0</v>
      </c>
      <c r="R87" s="5">
        <f t="shared" si="12"/>
        <v>21119.993217328458</v>
      </c>
      <c r="S87" s="5">
        <f t="shared" si="13"/>
        <v>0.27162119069851876</v>
      </c>
      <c r="T87" s="5">
        <f t="shared" si="14"/>
        <v>0.13581059534925938</v>
      </c>
      <c r="U87" s="8">
        <f t="shared" si="15"/>
        <v>0.2735579889053833</v>
      </c>
    </row>
    <row r="88" spans="1:21">
      <c r="A88" s="5">
        <v>86</v>
      </c>
      <c r="B88" s="5" t="s">
        <v>90</v>
      </c>
      <c r="C88" s="5">
        <v>154087</v>
      </c>
      <c r="D88" s="5">
        <v>154087</v>
      </c>
      <c r="E88" s="5">
        <v>154087</v>
      </c>
      <c r="F88" s="5">
        <v>154087</v>
      </c>
      <c r="G88" s="6">
        <v>154087</v>
      </c>
      <c r="H88" s="5">
        <v>154087</v>
      </c>
      <c r="I88" s="5">
        <v>441914</v>
      </c>
      <c r="J88" s="5">
        <v>329138</v>
      </c>
      <c r="K88" s="5">
        <f t="shared" si="16"/>
        <v>154087</v>
      </c>
      <c r="L88" s="5">
        <f t="shared" si="17"/>
        <v>269806.5</v>
      </c>
      <c r="M88" s="5">
        <f t="shared" si="18"/>
        <v>0.57110188227488956</v>
      </c>
      <c r="N88" s="5">
        <f t="shared" si="19"/>
        <v>-0.8081799553567095</v>
      </c>
      <c r="O88" s="5">
        <f t="shared" si="20"/>
        <v>0.15262575634785006</v>
      </c>
      <c r="P88" s="5">
        <f t="shared" si="21"/>
        <v>0.81637217086436631</v>
      </c>
      <c r="Q88" s="5">
        <f t="shared" si="11"/>
        <v>0</v>
      </c>
      <c r="R88" s="5">
        <f t="shared" si="12"/>
        <v>141330.84566482058</v>
      </c>
      <c r="S88" s="5">
        <f t="shared" si="13"/>
        <v>0.29915629157444668</v>
      </c>
      <c r="T88" s="5">
        <f t="shared" si="14"/>
        <v>0.14957814578722334</v>
      </c>
      <c r="U88" s="8">
        <f t="shared" si="15"/>
        <v>0.37785840994431213</v>
      </c>
    </row>
    <row r="89" spans="1:21">
      <c r="A89" s="5">
        <v>87</v>
      </c>
      <c r="B89" s="5" t="s">
        <v>91</v>
      </c>
      <c r="C89" s="5">
        <v>2885634.5</v>
      </c>
      <c r="D89" s="5">
        <v>2885634.5</v>
      </c>
      <c r="E89" s="5">
        <v>2885634.5</v>
      </c>
      <c r="F89" s="5">
        <v>2885634.5</v>
      </c>
      <c r="G89" s="6">
        <v>2885634.5</v>
      </c>
      <c r="H89" s="5">
        <v>2885634.5</v>
      </c>
      <c r="J89" s="5">
        <v>2885634.5</v>
      </c>
      <c r="K89" s="5">
        <f t="shared" si="16"/>
        <v>2885634.5</v>
      </c>
      <c r="L89" s="5">
        <f t="shared" si="17"/>
        <v>2885634.5</v>
      </c>
      <c r="M89" s="5">
        <f t="shared" si="18"/>
        <v>1</v>
      </c>
      <c r="N89" s="5">
        <f t="shared" si="19"/>
        <v>0</v>
      </c>
      <c r="O89" s="5" t="e">
        <f t="shared" si="20"/>
        <v>#DIV/0!</v>
      </c>
      <c r="P89" s="5" t="e">
        <f t="shared" si="21"/>
        <v>#DIV/0!</v>
      </c>
      <c r="Q89" s="5">
        <f t="shared" si="11"/>
        <v>0</v>
      </c>
      <c r="R89" s="5">
        <f t="shared" si="12"/>
        <v>0</v>
      </c>
      <c r="S89" s="5">
        <f t="shared" si="13"/>
        <v>0</v>
      </c>
      <c r="T89" s="5">
        <f t="shared" si="14"/>
        <v>0</v>
      </c>
      <c r="U89" s="8">
        <f t="shared" si="15"/>
        <v>0</v>
      </c>
    </row>
    <row r="90" spans="1:21">
      <c r="A90" s="5">
        <v>88</v>
      </c>
      <c r="B90" s="5" t="s">
        <v>92</v>
      </c>
      <c r="C90" s="5">
        <v>535717.5</v>
      </c>
      <c r="D90" s="5">
        <v>535717.5</v>
      </c>
      <c r="E90" s="5">
        <v>535717.5</v>
      </c>
      <c r="F90" s="5">
        <v>535717.5</v>
      </c>
      <c r="G90" s="6">
        <v>535717.5</v>
      </c>
      <c r="H90" s="5">
        <v>629856</v>
      </c>
      <c r="I90" s="5">
        <v>1578978</v>
      </c>
      <c r="J90" s="5">
        <v>535717.5</v>
      </c>
      <c r="K90" s="5">
        <f t="shared" si="16"/>
        <v>535717.5</v>
      </c>
      <c r="L90" s="5">
        <f t="shared" si="17"/>
        <v>820067.25</v>
      </c>
      <c r="M90" s="5">
        <f t="shared" si="18"/>
        <v>0.65326044906682956</v>
      </c>
      <c r="N90" s="5">
        <f t="shared" si="19"/>
        <v>-0.61426979888384425</v>
      </c>
      <c r="O90" s="5">
        <f t="shared" si="20"/>
        <v>0.30563380167442777</v>
      </c>
      <c r="P90" s="5">
        <f t="shared" si="21"/>
        <v>0.51479861649395908</v>
      </c>
      <c r="Q90" s="5">
        <f t="shared" si="11"/>
        <v>0</v>
      </c>
      <c r="R90" s="5">
        <f t="shared" si="12"/>
        <v>507882.99398655788</v>
      </c>
      <c r="S90" s="5">
        <f t="shared" si="13"/>
        <v>0.40457642068387034</v>
      </c>
      <c r="T90" s="5">
        <f t="shared" si="14"/>
        <v>0.20228821034193517</v>
      </c>
      <c r="U90" s="8">
        <f t="shared" si="15"/>
        <v>0.44674401811329878</v>
      </c>
    </row>
    <row r="91" spans="1:21">
      <c r="A91" s="5">
        <v>89</v>
      </c>
      <c r="B91" s="5" t="s">
        <v>93</v>
      </c>
      <c r="C91" s="5">
        <v>67276.5</v>
      </c>
      <c r="D91" s="5">
        <v>67276.5</v>
      </c>
      <c r="E91" s="5">
        <v>67276.5</v>
      </c>
      <c r="F91" s="5">
        <v>67276.5</v>
      </c>
      <c r="G91" s="6">
        <v>67276.5</v>
      </c>
      <c r="H91" s="5">
        <v>67276.5</v>
      </c>
      <c r="I91" s="5">
        <v>67276.5</v>
      </c>
      <c r="J91" s="5">
        <v>67276.5</v>
      </c>
      <c r="K91" s="5">
        <f t="shared" si="16"/>
        <v>67276.5</v>
      </c>
      <c r="L91" s="5">
        <f t="shared" si="17"/>
        <v>67276.5</v>
      </c>
      <c r="M91" s="5">
        <f t="shared" si="18"/>
        <v>1</v>
      </c>
      <c r="N91" s="5">
        <f t="shared" si="19"/>
        <v>0</v>
      </c>
      <c r="O91" s="5" t="e">
        <f t="shared" si="20"/>
        <v>#DIV/0!</v>
      </c>
      <c r="P91" s="5" t="e">
        <f t="shared" si="21"/>
        <v>#DIV/0!</v>
      </c>
      <c r="Q91" s="5">
        <f t="shared" si="11"/>
        <v>0</v>
      </c>
      <c r="R91" s="5">
        <f t="shared" si="12"/>
        <v>0</v>
      </c>
      <c r="S91" s="5">
        <f t="shared" si="13"/>
        <v>0</v>
      </c>
      <c r="T91" s="5">
        <f t="shared" si="14"/>
        <v>0</v>
      </c>
      <c r="U91" s="8">
        <f t="shared" si="15"/>
        <v>0</v>
      </c>
    </row>
    <row r="92" spans="1:21">
      <c r="A92" s="5">
        <v>90</v>
      </c>
      <c r="B92" s="5" t="s">
        <v>94</v>
      </c>
      <c r="C92" s="5">
        <v>44009.5</v>
      </c>
      <c r="D92" s="5">
        <v>44009.5</v>
      </c>
      <c r="E92" s="5">
        <v>44009.5</v>
      </c>
      <c r="F92" s="5">
        <v>44009.5</v>
      </c>
      <c r="G92" s="6">
        <v>44009.5</v>
      </c>
      <c r="H92" s="5">
        <v>44009.5</v>
      </c>
      <c r="J92" s="5">
        <v>44009.5</v>
      </c>
      <c r="K92" s="5">
        <f t="shared" si="16"/>
        <v>44009.5</v>
      </c>
      <c r="L92" s="5">
        <f t="shared" si="17"/>
        <v>44009.5</v>
      </c>
      <c r="M92" s="5">
        <f t="shared" si="18"/>
        <v>1</v>
      </c>
      <c r="N92" s="5">
        <f t="shared" si="19"/>
        <v>0</v>
      </c>
      <c r="O92" s="5" t="e">
        <f t="shared" si="20"/>
        <v>#DIV/0!</v>
      </c>
      <c r="P92" s="5" t="e">
        <f t="shared" si="21"/>
        <v>#DIV/0!</v>
      </c>
      <c r="Q92" s="5">
        <f t="shared" si="11"/>
        <v>0</v>
      </c>
      <c r="R92" s="5">
        <f t="shared" si="12"/>
        <v>0</v>
      </c>
      <c r="S92" s="5">
        <f t="shared" si="13"/>
        <v>0</v>
      </c>
      <c r="T92" s="5">
        <f t="shared" si="14"/>
        <v>0</v>
      </c>
      <c r="U92" s="8">
        <f t="shared" si="15"/>
        <v>0</v>
      </c>
    </row>
    <row r="93" spans="1:21">
      <c r="A93" s="5">
        <v>91</v>
      </c>
      <c r="B93" s="5" t="s">
        <v>95</v>
      </c>
      <c r="C93" s="5">
        <v>79513.5</v>
      </c>
      <c r="D93" s="5">
        <v>79513.5</v>
      </c>
      <c r="E93" s="5">
        <v>79513.5</v>
      </c>
      <c r="F93" s="5">
        <v>79513.5</v>
      </c>
      <c r="G93" s="6">
        <v>79513.5</v>
      </c>
      <c r="H93" s="5">
        <v>79513.5</v>
      </c>
      <c r="J93" s="5">
        <v>79513.5</v>
      </c>
      <c r="K93" s="5">
        <f t="shared" si="16"/>
        <v>79513.5</v>
      </c>
      <c r="L93" s="5">
        <f t="shared" si="17"/>
        <v>79513.5</v>
      </c>
      <c r="M93" s="5">
        <f t="shared" si="18"/>
        <v>1</v>
      </c>
      <c r="N93" s="5">
        <f t="shared" si="19"/>
        <v>0</v>
      </c>
      <c r="O93" s="5" t="e">
        <f t="shared" si="20"/>
        <v>#DIV/0!</v>
      </c>
      <c r="P93" s="5" t="e">
        <f t="shared" si="21"/>
        <v>#DIV/0!</v>
      </c>
      <c r="Q93" s="5">
        <f t="shared" si="11"/>
        <v>0</v>
      </c>
      <c r="R93" s="5">
        <f t="shared" si="12"/>
        <v>0</v>
      </c>
      <c r="S93" s="5">
        <f t="shared" si="13"/>
        <v>0</v>
      </c>
      <c r="T93" s="5">
        <f t="shared" si="14"/>
        <v>0</v>
      </c>
      <c r="U93" s="8">
        <f t="shared" si="15"/>
        <v>0</v>
      </c>
    </row>
    <row r="94" spans="1:21">
      <c r="A94" s="5">
        <v>92</v>
      </c>
      <c r="B94" s="5" t="s">
        <v>96</v>
      </c>
      <c r="C94" s="5">
        <v>572394.5</v>
      </c>
      <c r="D94" s="5">
        <v>572394.5</v>
      </c>
      <c r="E94" s="5">
        <v>572394.5</v>
      </c>
      <c r="F94" s="5">
        <v>572394.5</v>
      </c>
      <c r="G94" s="6">
        <v>572394.5</v>
      </c>
      <c r="H94" s="5">
        <v>572394.5</v>
      </c>
      <c r="J94" s="5">
        <v>622664</v>
      </c>
      <c r="K94" s="5">
        <f t="shared" si="16"/>
        <v>572394.5</v>
      </c>
      <c r="L94" s="5">
        <f t="shared" si="17"/>
        <v>589151</v>
      </c>
      <c r="M94" s="5">
        <f t="shared" si="18"/>
        <v>0.97155822531065894</v>
      </c>
      <c r="N94" s="5">
        <f t="shared" si="19"/>
        <v>-4.1627636030115482E-2</v>
      </c>
      <c r="O94" s="5">
        <f t="shared" si="20"/>
        <v>0.28559094064520113</v>
      </c>
      <c r="P94" s="5">
        <f t="shared" si="21"/>
        <v>0.54425557312205686</v>
      </c>
      <c r="Q94" s="5">
        <f t="shared" si="11"/>
        <v>0</v>
      </c>
      <c r="R94" s="5">
        <f t="shared" si="12"/>
        <v>29023.109357027894</v>
      </c>
      <c r="S94" s="5">
        <f t="shared" si="13"/>
        <v>4.7861483083133531E-2</v>
      </c>
      <c r="T94" s="5">
        <f t="shared" si="14"/>
        <v>2.3930741541566766E-2</v>
      </c>
      <c r="U94" s="8">
        <f t="shared" si="15"/>
        <v>3.5535453509000427E-2</v>
      </c>
    </row>
    <row r="95" spans="1:21">
      <c r="A95" s="5">
        <v>93</v>
      </c>
      <c r="B95" s="5" t="s">
        <v>97</v>
      </c>
      <c r="C95" s="5">
        <v>332631.5</v>
      </c>
      <c r="D95" s="5">
        <v>332631.5</v>
      </c>
      <c r="E95" s="5">
        <v>332631.5</v>
      </c>
      <c r="F95" s="5">
        <v>332631.5</v>
      </c>
      <c r="G95" s="6">
        <v>332631.5</v>
      </c>
      <c r="H95" s="5">
        <v>332631.5</v>
      </c>
      <c r="I95" s="5">
        <v>332631.5</v>
      </c>
      <c r="J95" s="5">
        <v>332631.5</v>
      </c>
      <c r="K95" s="5">
        <f t="shared" si="16"/>
        <v>332631.5</v>
      </c>
      <c r="L95" s="5">
        <f t="shared" si="17"/>
        <v>332631.5</v>
      </c>
      <c r="M95" s="5">
        <f t="shared" si="18"/>
        <v>1</v>
      </c>
      <c r="N95" s="5">
        <f t="shared" si="19"/>
        <v>0</v>
      </c>
      <c r="O95" s="5" t="e">
        <f t="shared" si="20"/>
        <v>#DIV/0!</v>
      </c>
      <c r="P95" s="5" t="e">
        <f t="shared" si="21"/>
        <v>#DIV/0!</v>
      </c>
      <c r="Q95" s="5">
        <f t="shared" si="11"/>
        <v>0</v>
      </c>
      <c r="R95" s="5">
        <f t="shared" si="12"/>
        <v>0</v>
      </c>
      <c r="S95" s="5">
        <f t="shared" si="13"/>
        <v>0</v>
      </c>
      <c r="T95" s="5">
        <f t="shared" si="14"/>
        <v>0</v>
      </c>
      <c r="U95" s="8">
        <f t="shared" si="15"/>
        <v>0</v>
      </c>
    </row>
    <row r="96" spans="1:21">
      <c r="A96" s="5">
        <v>94</v>
      </c>
      <c r="B96" s="5" t="s">
        <v>98</v>
      </c>
      <c r="C96" s="5">
        <v>15692</v>
      </c>
      <c r="D96" s="5">
        <v>15692</v>
      </c>
      <c r="E96" s="5">
        <v>15692</v>
      </c>
      <c r="F96" s="5">
        <v>15692</v>
      </c>
      <c r="G96" s="6">
        <v>15692</v>
      </c>
      <c r="H96" s="5">
        <v>15692</v>
      </c>
      <c r="I96" s="5">
        <v>15692</v>
      </c>
      <c r="J96" s="5">
        <v>15692</v>
      </c>
      <c r="K96" s="5">
        <f t="shared" si="16"/>
        <v>15692</v>
      </c>
      <c r="L96" s="5">
        <f t="shared" si="17"/>
        <v>15692</v>
      </c>
      <c r="M96" s="5">
        <f t="shared" si="18"/>
        <v>1</v>
      </c>
      <c r="N96" s="5">
        <f t="shared" si="19"/>
        <v>0</v>
      </c>
      <c r="O96" s="5" t="e">
        <f t="shared" si="20"/>
        <v>#DIV/0!</v>
      </c>
      <c r="P96" s="5" t="e">
        <f t="shared" si="21"/>
        <v>#DIV/0!</v>
      </c>
      <c r="Q96" s="5">
        <f t="shared" si="11"/>
        <v>0</v>
      </c>
      <c r="R96" s="5">
        <f t="shared" si="12"/>
        <v>0</v>
      </c>
      <c r="S96" s="5">
        <f t="shared" si="13"/>
        <v>0</v>
      </c>
      <c r="T96" s="5">
        <f t="shared" si="14"/>
        <v>0</v>
      </c>
      <c r="U96" s="8">
        <f t="shared" si="15"/>
        <v>0</v>
      </c>
    </row>
    <row r="97" spans="1:21">
      <c r="A97" s="5">
        <v>95</v>
      </c>
      <c r="B97" s="5" t="s">
        <v>99</v>
      </c>
      <c r="C97" s="5">
        <v>19425</v>
      </c>
      <c r="D97" s="5">
        <v>19425</v>
      </c>
      <c r="E97" s="5">
        <v>19425</v>
      </c>
      <c r="F97" s="5">
        <v>19425</v>
      </c>
      <c r="G97" s="6">
        <v>19425</v>
      </c>
      <c r="H97" s="5">
        <v>19425</v>
      </c>
      <c r="I97" s="5">
        <v>19425</v>
      </c>
      <c r="J97" s="5">
        <v>19425</v>
      </c>
      <c r="K97" s="5">
        <f t="shared" si="16"/>
        <v>19425</v>
      </c>
      <c r="L97" s="5">
        <f t="shared" si="17"/>
        <v>19425</v>
      </c>
      <c r="M97" s="5">
        <f t="shared" si="18"/>
        <v>1</v>
      </c>
      <c r="N97" s="5">
        <f t="shared" si="19"/>
        <v>0</v>
      </c>
      <c r="O97" s="5" t="e">
        <f t="shared" si="20"/>
        <v>#DIV/0!</v>
      </c>
      <c r="P97" s="5" t="e">
        <f t="shared" si="21"/>
        <v>#DIV/0!</v>
      </c>
      <c r="Q97" s="5">
        <f t="shared" si="11"/>
        <v>0</v>
      </c>
      <c r="R97" s="5">
        <f t="shared" si="12"/>
        <v>0</v>
      </c>
      <c r="S97" s="5">
        <f t="shared" si="13"/>
        <v>0</v>
      </c>
      <c r="T97" s="5">
        <f t="shared" si="14"/>
        <v>0</v>
      </c>
      <c r="U97" s="8">
        <f t="shared" si="15"/>
        <v>0</v>
      </c>
    </row>
    <row r="98" spans="1:21">
      <c r="A98" s="5">
        <v>96</v>
      </c>
      <c r="B98" s="5" t="s">
        <v>100</v>
      </c>
      <c r="C98" s="5">
        <v>50906</v>
      </c>
      <c r="D98" s="5">
        <v>50906</v>
      </c>
      <c r="E98" s="5">
        <v>50906</v>
      </c>
      <c r="F98" s="5">
        <v>50906</v>
      </c>
      <c r="G98" s="6">
        <v>50906</v>
      </c>
      <c r="H98" s="5">
        <v>50906</v>
      </c>
      <c r="I98" s="5">
        <v>50906</v>
      </c>
      <c r="J98" s="5">
        <v>50906</v>
      </c>
      <c r="K98" s="5">
        <f t="shared" si="16"/>
        <v>50906</v>
      </c>
      <c r="L98" s="5">
        <f t="shared" si="17"/>
        <v>50906</v>
      </c>
      <c r="M98" s="5">
        <f t="shared" si="18"/>
        <v>1</v>
      </c>
      <c r="N98" s="5">
        <f t="shared" si="19"/>
        <v>0</v>
      </c>
      <c r="O98" s="5" t="e">
        <f t="shared" si="20"/>
        <v>#DIV/0!</v>
      </c>
      <c r="P98" s="5" t="e">
        <f t="shared" si="21"/>
        <v>#DIV/0!</v>
      </c>
      <c r="Q98" s="5">
        <f t="shared" si="11"/>
        <v>0</v>
      </c>
      <c r="R98" s="5">
        <f t="shared" si="12"/>
        <v>0</v>
      </c>
      <c r="S98" s="5">
        <f t="shared" si="13"/>
        <v>0</v>
      </c>
      <c r="T98" s="5">
        <f t="shared" si="14"/>
        <v>0</v>
      </c>
      <c r="U98" s="8">
        <f t="shared" si="15"/>
        <v>0</v>
      </c>
    </row>
    <row r="99" spans="1:21">
      <c r="A99" s="5">
        <v>97</v>
      </c>
      <c r="B99" s="5" t="s">
        <v>101</v>
      </c>
      <c r="C99" s="5">
        <v>10000</v>
      </c>
      <c r="D99" s="5">
        <v>10000</v>
      </c>
      <c r="E99" s="5">
        <v>10000</v>
      </c>
      <c r="F99" s="5">
        <v>10000</v>
      </c>
      <c r="G99" s="6">
        <v>10000</v>
      </c>
      <c r="H99" s="5">
        <v>10000</v>
      </c>
      <c r="I99" s="5">
        <v>10000</v>
      </c>
      <c r="J99" s="5">
        <v>10000</v>
      </c>
      <c r="K99" s="5">
        <f t="shared" si="16"/>
        <v>10000</v>
      </c>
      <c r="L99" s="5">
        <f t="shared" si="17"/>
        <v>10000</v>
      </c>
      <c r="M99" s="5">
        <f t="shared" si="18"/>
        <v>1</v>
      </c>
      <c r="N99" s="5">
        <f t="shared" si="19"/>
        <v>0</v>
      </c>
      <c r="O99" s="5" t="e">
        <f t="shared" si="20"/>
        <v>#DIV/0!</v>
      </c>
      <c r="P99" s="5" t="e">
        <f t="shared" si="21"/>
        <v>#DIV/0!</v>
      </c>
      <c r="Q99" s="5">
        <f t="shared" si="11"/>
        <v>0</v>
      </c>
      <c r="R99" s="5">
        <f t="shared" si="12"/>
        <v>0</v>
      </c>
      <c r="S99" s="5">
        <f t="shared" si="13"/>
        <v>0</v>
      </c>
      <c r="T99" s="5">
        <f t="shared" si="14"/>
        <v>0</v>
      </c>
      <c r="U99" s="8">
        <f t="shared" si="15"/>
        <v>0</v>
      </c>
    </row>
    <row r="100" spans="1:21">
      <c r="A100" s="5">
        <v>98</v>
      </c>
      <c r="B100" s="5" t="s">
        <v>102</v>
      </c>
      <c r="C100" s="5">
        <v>86087.5</v>
      </c>
      <c r="D100" s="5">
        <v>86087.5</v>
      </c>
      <c r="E100" s="5">
        <v>86087.5</v>
      </c>
      <c r="F100" s="5">
        <v>86087.5</v>
      </c>
      <c r="G100" s="6">
        <v>86087.5</v>
      </c>
      <c r="H100" s="5">
        <v>86087.5</v>
      </c>
      <c r="I100" s="5">
        <v>86087.5</v>
      </c>
      <c r="J100" s="5">
        <v>86087.5</v>
      </c>
      <c r="K100" s="5">
        <f t="shared" si="16"/>
        <v>86087.5</v>
      </c>
      <c r="L100" s="5">
        <f t="shared" si="17"/>
        <v>86087.5</v>
      </c>
      <c r="M100" s="5">
        <f t="shared" si="18"/>
        <v>1</v>
      </c>
      <c r="N100" s="5">
        <f t="shared" si="19"/>
        <v>0</v>
      </c>
      <c r="O100" s="5" t="e">
        <f t="shared" si="20"/>
        <v>#DIV/0!</v>
      </c>
      <c r="P100" s="5" t="e">
        <f t="shared" si="21"/>
        <v>#DIV/0!</v>
      </c>
      <c r="Q100" s="5">
        <f t="shared" si="11"/>
        <v>0</v>
      </c>
      <c r="R100" s="5">
        <f t="shared" si="12"/>
        <v>0</v>
      </c>
      <c r="S100" s="5">
        <f t="shared" si="13"/>
        <v>0</v>
      </c>
      <c r="T100" s="5">
        <f t="shared" si="14"/>
        <v>0</v>
      </c>
      <c r="U100" s="8">
        <f t="shared" si="15"/>
        <v>0</v>
      </c>
    </row>
    <row r="101" spans="1:21">
      <c r="A101" s="5">
        <v>99</v>
      </c>
      <c r="B101" s="5" t="s">
        <v>103</v>
      </c>
      <c r="C101" s="5">
        <v>23301.5</v>
      </c>
      <c r="D101" s="5">
        <v>23301.5</v>
      </c>
      <c r="E101" s="5">
        <v>23301.5</v>
      </c>
      <c r="F101" s="5">
        <v>23301.5</v>
      </c>
      <c r="G101" s="6">
        <v>23301.5</v>
      </c>
      <c r="H101" s="5">
        <v>23301.5</v>
      </c>
      <c r="I101" s="5">
        <v>23301.5</v>
      </c>
      <c r="J101" s="5">
        <v>23301.5</v>
      </c>
      <c r="K101" s="5">
        <f t="shared" si="16"/>
        <v>23301.5</v>
      </c>
      <c r="L101" s="5">
        <f t="shared" si="17"/>
        <v>23301.5</v>
      </c>
      <c r="M101" s="5">
        <f t="shared" si="18"/>
        <v>1</v>
      </c>
      <c r="N101" s="5">
        <f t="shared" si="19"/>
        <v>0</v>
      </c>
      <c r="O101" s="5" t="e">
        <f t="shared" si="20"/>
        <v>#DIV/0!</v>
      </c>
      <c r="P101" s="5" t="e">
        <f t="shared" si="21"/>
        <v>#DIV/0!</v>
      </c>
      <c r="Q101" s="5">
        <f t="shared" si="11"/>
        <v>0</v>
      </c>
      <c r="R101" s="5">
        <f t="shared" si="12"/>
        <v>0</v>
      </c>
      <c r="S101" s="5">
        <f t="shared" si="13"/>
        <v>0</v>
      </c>
      <c r="T101" s="5">
        <f t="shared" si="14"/>
        <v>0</v>
      </c>
      <c r="U101" s="8">
        <f t="shared" si="15"/>
        <v>0</v>
      </c>
    </row>
    <row r="102" spans="1:21">
      <c r="A102" s="5">
        <v>100</v>
      </c>
      <c r="B102" s="5" t="s">
        <v>104</v>
      </c>
      <c r="C102" s="5">
        <v>33216</v>
      </c>
      <c r="D102" s="5">
        <v>33216</v>
      </c>
      <c r="E102" s="5">
        <v>33216</v>
      </c>
      <c r="F102" s="5">
        <v>33216</v>
      </c>
      <c r="G102" s="6">
        <v>33216</v>
      </c>
      <c r="H102" s="5">
        <v>33216</v>
      </c>
      <c r="I102" s="5">
        <v>33216</v>
      </c>
      <c r="J102" s="5">
        <v>33216</v>
      </c>
      <c r="K102" s="5">
        <f t="shared" si="16"/>
        <v>33216</v>
      </c>
      <c r="L102" s="5">
        <f t="shared" si="17"/>
        <v>33216</v>
      </c>
      <c r="M102" s="5">
        <f t="shared" si="18"/>
        <v>1</v>
      </c>
      <c r="N102" s="5">
        <f t="shared" si="19"/>
        <v>0</v>
      </c>
      <c r="O102" s="5" t="e">
        <f t="shared" si="20"/>
        <v>#DIV/0!</v>
      </c>
      <c r="P102" s="5" t="e">
        <f t="shared" si="21"/>
        <v>#DIV/0!</v>
      </c>
      <c r="Q102" s="5">
        <f t="shared" si="11"/>
        <v>0</v>
      </c>
      <c r="R102" s="5">
        <f t="shared" si="12"/>
        <v>0</v>
      </c>
      <c r="S102" s="5">
        <f t="shared" si="13"/>
        <v>0</v>
      </c>
      <c r="T102" s="5">
        <f t="shared" si="14"/>
        <v>0</v>
      </c>
      <c r="U102" s="8">
        <f t="shared" si="15"/>
        <v>0</v>
      </c>
    </row>
    <row r="103" spans="1:21">
      <c r="A103" s="5">
        <v>101</v>
      </c>
      <c r="B103" s="5" t="s">
        <v>105</v>
      </c>
      <c r="C103" s="5">
        <v>10000</v>
      </c>
      <c r="D103" s="5">
        <v>10000</v>
      </c>
      <c r="E103" s="5">
        <v>10000</v>
      </c>
      <c r="F103" s="5">
        <v>10000</v>
      </c>
      <c r="G103" s="6">
        <v>10000</v>
      </c>
      <c r="H103" s="5">
        <v>10000</v>
      </c>
      <c r="I103" s="5">
        <v>10000</v>
      </c>
      <c r="J103" s="5">
        <v>10000</v>
      </c>
      <c r="K103" s="5">
        <f t="shared" si="16"/>
        <v>10000</v>
      </c>
      <c r="L103" s="5">
        <f t="shared" si="17"/>
        <v>10000</v>
      </c>
      <c r="M103" s="5">
        <f t="shared" si="18"/>
        <v>1</v>
      </c>
      <c r="N103" s="5">
        <f t="shared" si="19"/>
        <v>0</v>
      </c>
      <c r="O103" s="5" t="e">
        <f t="shared" si="20"/>
        <v>#DIV/0!</v>
      </c>
      <c r="P103" s="5" t="e">
        <f t="shared" si="21"/>
        <v>#DIV/0!</v>
      </c>
      <c r="Q103" s="5">
        <f t="shared" si="11"/>
        <v>0</v>
      </c>
      <c r="R103" s="5">
        <f t="shared" si="12"/>
        <v>0</v>
      </c>
      <c r="S103" s="5">
        <f t="shared" si="13"/>
        <v>0</v>
      </c>
      <c r="T103" s="5">
        <f t="shared" si="14"/>
        <v>0</v>
      </c>
      <c r="U103" s="8">
        <f t="shared" si="15"/>
        <v>0</v>
      </c>
    </row>
    <row r="104" spans="1:21">
      <c r="A104" s="5">
        <v>102</v>
      </c>
      <c r="B104" s="5" t="s">
        <v>106</v>
      </c>
      <c r="C104" s="5">
        <v>10000</v>
      </c>
      <c r="D104" s="5">
        <v>10000</v>
      </c>
      <c r="E104" s="5">
        <v>10000</v>
      </c>
      <c r="F104" s="5">
        <v>10000</v>
      </c>
      <c r="G104" s="6">
        <v>10000</v>
      </c>
      <c r="H104" s="5">
        <v>10000</v>
      </c>
      <c r="I104" s="5">
        <v>10000</v>
      </c>
      <c r="J104" s="5">
        <v>10000</v>
      </c>
      <c r="K104" s="5">
        <f t="shared" si="16"/>
        <v>10000</v>
      </c>
      <c r="L104" s="5">
        <f t="shared" si="17"/>
        <v>10000</v>
      </c>
      <c r="M104" s="5">
        <f t="shared" si="18"/>
        <v>1</v>
      </c>
      <c r="N104" s="5">
        <f t="shared" si="19"/>
        <v>0</v>
      </c>
      <c r="O104" s="5" t="e">
        <f t="shared" si="20"/>
        <v>#DIV/0!</v>
      </c>
      <c r="P104" s="5" t="e">
        <f t="shared" si="21"/>
        <v>#DIV/0!</v>
      </c>
      <c r="Q104" s="5">
        <f t="shared" si="11"/>
        <v>0</v>
      </c>
      <c r="R104" s="5">
        <f t="shared" si="12"/>
        <v>0</v>
      </c>
      <c r="S104" s="5">
        <f t="shared" si="13"/>
        <v>0</v>
      </c>
      <c r="T104" s="5">
        <f t="shared" si="14"/>
        <v>0</v>
      </c>
      <c r="U104" s="8">
        <f t="shared" si="15"/>
        <v>0</v>
      </c>
    </row>
    <row r="105" spans="1:21">
      <c r="A105" s="5">
        <v>103</v>
      </c>
      <c r="B105" s="5" t="s">
        <v>107</v>
      </c>
      <c r="C105" s="5">
        <v>10000</v>
      </c>
      <c r="D105" s="5">
        <v>10000</v>
      </c>
      <c r="E105" s="5">
        <v>10000</v>
      </c>
      <c r="F105" s="5">
        <v>10000</v>
      </c>
      <c r="G105" s="6">
        <v>10000</v>
      </c>
      <c r="H105" s="5">
        <v>10000</v>
      </c>
      <c r="I105" s="5">
        <v>10000</v>
      </c>
      <c r="J105" s="5">
        <v>10000</v>
      </c>
      <c r="K105" s="5">
        <f t="shared" si="16"/>
        <v>10000</v>
      </c>
      <c r="L105" s="5">
        <f t="shared" si="17"/>
        <v>10000</v>
      </c>
      <c r="M105" s="5">
        <f t="shared" si="18"/>
        <v>1</v>
      </c>
      <c r="N105" s="5">
        <f t="shared" si="19"/>
        <v>0</v>
      </c>
      <c r="O105" s="5" t="e">
        <f t="shared" si="20"/>
        <v>#DIV/0!</v>
      </c>
      <c r="P105" s="5" t="e">
        <f t="shared" si="21"/>
        <v>#DIV/0!</v>
      </c>
      <c r="Q105" s="5">
        <f t="shared" si="11"/>
        <v>0</v>
      </c>
      <c r="R105" s="5">
        <f t="shared" si="12"/>
        <v>0</v>
      </c>
      <c r="S105" s="5">
        <f t="shared" si="13"/>
        <v>0</v>
      </c>
      <c r="T105" s="5">
        <f t="shared" si="14"/>
        <v>0</v>
      </c>
      <c r="U105" s="8">
        <f t="shared" si="15"/>
        <v>0</v>
      </c>
    </row>
    <row r="106" spans="1:21">
      <c r="A106" s="5">
        <v>104</v>
      </c>
      <c r="B106" s="5" t="s">
        <v>108</v>
      </c>
      <c r="C106" s="5">
        <v>11212</v>
      </c>
      <c r="D106" s="5">
        <v>11212</v>
      </c>
      <c r="E106" s="5">
        <v>11212</v>
      </c>
      <c r="F106" s="5">
        <v>11212</v>
      </c>
      <c r="G106" s="6">
        <v>11212</v>
      </c>
      <c r="H106" s="5">
        <v>11212</v>
      </c>
      <c r="I106" s="5">
        <v>11212</v>
      </c>
      <c r="J106" s="5">
        <v>11212</v>
      </c>
      <c r="K106" s="5">
        <f t="shared" si="16"/>
        <v>11212</v>
      </c>
      <c r="L106" s="5">
        <f t="shared" si="17"/>
        <v>11212</v>
      </c>
      <c r="M106" s="5">
        <f t="shared" si="18"/>
        <v>1</v>
      </c>
      <c r="N106" s="5">
        <f t="shared" si="19"/>
        <v>0</v>
      </c>
      <c r="O106" s="5" t="e">
        <f t="shared" si="20"/>
        <v>#DIV/0!</v>
      </c>
      <c r="P106" s="5" t="e">
        <f t="shared" si="21"/>
        <v>#DIV/0!</v>
      </c>
      <c r="Q106" s="5">
        <f t="shared" si="11"/>
        <v>0</v>
      </c>
      <c r="R106" s="5">
        <f t="shared" si="12"/>
        <v>0</v>
      </c>
      <c r="S106" s="5">
        <f t="shared" si="13"/>
        <v>0</v>
      </c>
      <c r="T106" s="5">
        <f t="shared" si="14"/>
        <v>0</v>
      </c>
      <c r="U106" s="8">
        <f t="shared" si="15"/>
        <v>0</v>
      </c>
    </row>
    <row r="107" spans="1:21">
      <c r="A107" s="5">
        <v>105</v>
      </c>
      <c r="B107" s="5" t="s">
        <v>109</v>
      </c>
      <c r="C107" s="5">
        <v>57269.5</v>
      </c>
      <c r="D107" s="5">
        <v>57269.5</v>
      </c>
      <c r="E107" s="5">
        <v>57269.5</v>
      </c>
      <c r="F107" s="5">
        <v>57269.5</v>
      </c>
      <c r="G107" s="6">
        <v>57269.5</v>
      </c>
      <c r="H107" s="5">
        <v>57269.5</v>
      </c>
      <c r="J107" s="5">
        <v>57269.5</v>
      </c>
      <c r="K107" s="5">
        <f t="shared" si="16"/>
        <v>57269.5</v>
      </c>
      <c r="L107" s="5">
        <f t="shared" si="17"/>
        <v>57269.5</v>
      </c>
      <c r="M107" s="5">
        <f t="shared" si="18"/>
        <v>1</v>
      </c>
      <c r="N107" s="5">
        <f t="shared" si="19"/>
        <v>0</v>
      </c>
      <c r="O107" s="5" t="e">
        <f t="shared" si="20"/>
        <v>#DIV/0!</v>
      </c>
      <c r="P107" s="5" t="e">
        <f t="shared" si="21"/>
        <v>#DIV/0!</v>
      </c>
      <c r="Q107" s="5">
        <f t="shared" si="11"/>
        <v>0</v>
      </c>
      <c r="R107" s="5">
        <f t="shared" si="12"/>
        <v>0</v>
      </c>
      <c r="S107" s="5">
        <f t="shared" si="13"/>
        <v>0</v>
      </c>
      <c r="T107" s="5">
        <f t="shared" si="14"/>
        <v>0</v>
      </c>
      <c r="U107" s="8">
        <f t="shared" si="15"/>
        <v>0</v>
      </c>
    </row>
    <row r="108" spans="1:21">
      <c r="A108" s="5">
        <v>106</v>
      </c>
      <c r="B108" s="5" t="s">
        <v>110</v>
      </c>
      <c r="C108" s="5">
        <v>24837</v>
      </c>
      <c r="D108" s="5">
        <v>24837</v>
      </c>
      <c r="E108" s="5">
        <v>24837</v>
      </c>
      <c r="F108" s="5">
        <v>24837</v>
      </c>
      <c r="G108" s="6">
        <v>24837</v>
      </c>
      <c r="H108" s="5">
        <v>24837</v>
      </c>
      <c r="I108" s="5">
        <v>24837</v>
      </c>
      <c r="J108" s="5">
        <v>24837</v>
      </c>
      <c r="K108" s="5">
        <f t="shared" si="16"/>
        <v>24837</v>
      </c>
      <c r="L108" s="5">
        <f t="shared" si="17"/>
        <v>24837</v>
      </c>
      <c r="M108" s="5">
        <f t="shared" si="18"/>
        <v>1</v>
      </c>
      <c r="N108" s="5">
        <f t="shared" si="19"/>
        <v>0</v>
      </c>
      <c r="O108" s="5" t="e">
        <f t="shared" si="20"/>
        <v>#DIV/0!</v>
      </c>
      <c r="P108" s="5" t="e">
        <f t="shared" si="21"/>
        <v>#DIV/0!</v>
      </c>
      <c r="Q108" s="5">
        <f t="shared" si="11"/>
        <v>0</v>
      </c>
      <c r="R108" s="5">
        <f t="shared" si="12"/>
        <v>0</v>
      </c>
      <c r="S108" s="5">
        <f t="shared" si="13"/>
        <v>0</v>
      </c>
      <c r="T108" s="5">
        <f t="shared" si="14"/>
        <v>0</v>
      </c>
      <c r="U108" s="8">
        <f t="shared" si="15"/>
        <v>0</v>
      </c>
    </row>
    <row r="109" spans="1:21">
      <c r="A109" s="5">
        <v>107</v>
      </c>
      <c r="B109" s="5" t="s">
        <v>111</v>
      </c>
      <c r="C109" s="5">
        <v>10689</v>
      </c>
      <c r="D109" s="5">
        <v>10689</v>
      </c>
      <c r="E109" s="5">
        <v>10689</v>
      </c>
      <c r="F109" s="5">
        <v>10689</v>
      </c>
      <c r="G109" s="6">
        <v>10689</v>
      </c>
      <c r="H109" s="5">
        <v>10689</v>
      </c>
      <c r="I109" s="5">
        <v>10689</v>
      </c>
      <c r="J109" s="5">
        <v>10689</v>
      </c>
      <c r="K109" s="5">
        <f t="shared" si="16"/>
        <v>10689</v>
      </c>
      <c r="L109" s="5">
        <f t="shared" si="17"/>
        <v>10689</v>
      </c>
      <c r="M109" s="5">
        <f t="shared" si="18"/>
        <v>1</v>
      </c>
      <c r="N109" s="5">
        <f t="shared" si="19"/>
        <v>0</v>
      </c>
      <c r="O109" s="5" t="e">
        <f t="shared" si="20"/>
        <v>#DIV/0!</v>
      </c>
      <c r="P109" s="5" t="e">
        <f t="shared" si="21"/>
        <v>#DIV/0!</v>
      </c>
      <c r="Q109" s="5">
        <f t="shared" si="11"/>
        <v>0</v>
      </c>
      <c r="R109" s="5">
        <f t="shared" si="12"/>
        <v>0</v>
      </c>
      <c r="S109" s="5">
        <f t="shared" si="13"/>
        <v>0</v>
      </c>
      <c r="T109" s="5">
        <f t="shared" si="14"/>
        <v>0</v>
      </c>
      <c r="U109" s="8">
        <f t="shared" si="15"/>
        <v>0</v>
      </c>
    </row>
    <row r="110" spans="1:21">
      <c r="A110" s="5">
        <v>108</v>
      </c>
      <c r="B110" s="5" t="s">
        <v>112</v>
      </c>
      <c r="C110" s="5">
        <v>184700</v>
      </c>
      <c r="D110" s="5">
        <v>184700</v>
      </c>
      <c r="E110" s="5">
        <v>184700</v>
      </c>
      <c r="F110" s="5">
        <v>184700</v>
      </c>
      <c r="G110" s="6">
        <v>184700</v>
      </c>
      <c r="H110" s="5">
        <v>279741</v>
      </c>
      <c r="I110" s="5">
        <v>494366</v>
      </c>
      <c r="J110" s="5">
        <v>299792</v>
      </c>
      <c r="K110" s="5">
        <f t="shared" si="16"/>
        <v>184700</v>
      </c>
      <c r="L110" s="5">
        <f t="shared" si="17"/>
        <v>314649.75</v>
      </c>
      <c r="M110" s="5">
        <f t="shared" si="18"/>
        <v>0.58700189655323098</v>
      </c>
      <c r="N110" s="5">
        <f t="shared" si="19"/>
        <v>-0.76856293031946077</v>
      </c>
      <c r="O110" s="5">
        <f t="shared" si="20"/>
        <v>9.2333855542012705E-2</v>
      </c>
      <c r="P110" s="5">
        <f t="shared" si="21"/>
        <v>1.0346390294273453</v>
      </c>
      <c r="Q110" s="5">
        <f t="shared" si="11"/>
        <v>0</v>
      </c>
      <c r="R110" s="5">
        <f t="shared" si="12"/>
        <v>129902.83753733018</v>
      </c>
      <c r="S110" s="5">
        <f t="shared" si="13"/>
        <v>0.2423431513994817</v>
      </c>
      <c r="T110" s="5">
        <f t="shared" si="14"/>
        <v>0.12117157569974085</v>
      </c>
      <c r="U110" s="8">
        <f t="shared" si="15"/>
        <v>0.29780760911539095</v>
      </c>
    </row>
    <row r="111" spans="1:21">
      <c r="A111" s="5">
        <v>109</v>
      </c>
      <c r="B111" s="5" t="s">
        <v>113</v>
      </c>
      <c r="C111" s="5">
        <v>13542</v>
      </c>
      <c r="D111" s="5">
        <v>13542</v>
      </c>
      <c r="E111" s="5">
        <v>13542</v>
      </c>
      <c r="F111" s="5">
        <v>13542</v>
      </c>
      <c r="G111" s="6">
        <v>13542</v>
      </c>
      <c r="H111" s="5">
        <v>13542</v>
      </c>
      <c r="I111" s="5">
        <v>13542</v>
      </c>
      <c r="J111" s="5">
        <v>13542</v>
      </c>
      <c r="K111" s="5">
        <f t="shared" si="16"/>
        <v>13542</v>
      </c>
      <c r="L111" s="5">
        <f t="shared" si="17"/>
        <v>13542</v>
      </c>
      <c r="M111" s="5">
        <f t="shared" si="18"/>
        <v>1</v>
      </c>
      <c r="N111" s="5">
        <f t="shared" si="19"/>
        <v>0</v>
      </c>
      <c r="O111" s="5" t="e">
        <f t="shared" si="20"/>
        <v>#DIV/0!</v>
      </c>
      <c r="P111" s="5" t="e">
        <f t="shared" si="21"/>
        <v>#DIV/0!</v>
      </c>
      <c r="Q111" s="5">
        <f t="shared" si="11"/>
        <v>0</v>
      </c>
      <c r="R111" s="5">
        <f t="shared" si="12"/>
        <v>0</v>
      </c>
      <c r="S111" s="5">
        <f t="shared" si="13"/>
        <v>0</v>
      </c>
      <c r="T111" s="5">
        <f t="shared" si="14"/>
        <v>0</v>
      </c>
      <c r="U111" s="8">
        <f t="shared" si="15"/>
        <v>0</v>
      </c>
    </row>
    <row r="112" spans="1:21">
      <c r="A112" s="5">
        <v>110</v>
      </c>
      <c r="B112" s="5" t="s">
        <v>114</v>
      </c>
      <c r="C112" s="5">
        <v>10000</v>
      </c>
      <c r="D112" s="5">
        <v>10000</v>
      </c>
      <c r="E112" s="5">
        <v>10000</v>
      </c>
      <c r="F112" s="5">
        <v>10000</v>
      </c>
      <c r="G112" s="6">
        <v>10000</v>
      </c>
      <c r="H112" s="5">
        <v>10000</v>
      </c>
      <c r="I112" s="5">
        <v>10000</v>
      </c>
      <c r="J112" s="5">
        <v>10000</v>
      </c>
      <c r="K112" s="5">
        <f t="shared" si="16"/>
        <v>10000</v>
      </c>
      <c r="L112" s="5">
        <f t="shared" si="17"/>
        <v>10000</v>
      </c>
      <c r="M112" s="5">
        <f t="shared" si="18"/>
        <v>1</v>
      </c>
      <c r="N112" s="5">
        <f t="shared" si="19"/>
        <v>0</v>
      </c>
      <c r="O112" s="5" t="e">
        <f t="shared" si="20"/>
        <v>#DIV/0!</v>
      </c>
      <c r="P112" s="5" t="e">
        <f t="shared" si="21"/>
        <v>#DIV/0!</v>
      </c>
      <c r="Q112" s="5">
        <f t="shared" si="11"/>
        <v>0</v>
      </c>
      <c r="R112" s="5">
        <f t="shared" si="12"/>
        <v>0</v>
      </c>
      <c r="S112" s="5">
        <f t="shared" si="13"/>
        <v>0</v>
      </c>
      <c r="T112" s="5">
        <f t="shared" si="14"/>
        <v>0</v>
      </c>
      <c r="U112" s="8">
        <f t="shared" si="15"/>
        <v>0</v>
      </c>
    </row>
    <row r="113" spans="1:21">
      <c r="A113" s="5">
        <v>111</v>
      </c>
      <c r="B113" s="5" t="s">
        <v>115</v>
      </c>
      <c r="C113" s="5">
        <v>10000</v>
      </c>
      <c r="D113" s="5">
        <v>10000</v>
      </c>
      <c r="E113" s="5">
        <v>10000</v>
      </c>
      <c r="F113" s="5">
        <v>10000</v>
      </c>
      <c r="G113" s="6">
        <v>10000</v>
      </c>
      <c r="H113" s="5">
        <v>10000</v>
      </c>
      <c r="I113" s="5">
        <v>10000</v>
      </c>
      <c r="J113" s="5">
        <v>10000</v>
      </c>
      <c r="K113" s="5">
        <f t="shared" si="16"/>
        <v>10000</v>
      </c>
      <c r="L113" s="5">
        <f t="shared" si="17"/>
        <v>10000</v>
      </c>
      <c r="M113" s="5">
        <f t="shared" si="18"/>
        <v>1</v>
      </c>
      <c r="N113" s="5">
        <f t="shared" si="19"/>
        <v>0</v>
      </c>
      <c r="O113" s="5" t="e">
        <f t="shared" si="20"/>
        <v>#DIV/0!</v>
      </c>
      <c r="P113" s="5" t="e">
        <f t="shared" si="21"/>
        <v>#DIV/0!</v>
      </c>
      <c r="Q113" s="5">
        <f t="shared" si="11"/>
        <v>0</v>
      </c>
      <c r="R113" s="5">
        <f t="shared" si="12"/>
        <v>0</v>
      </c>
      <c r="S113" s="5">
        <f t="shared" si="13"/>
        <v>0</v>
      </c>
      <c r="T113" s="5">
        <f t="shared" si="14"/>
        <v>0</v>
      </c>
      <c r="U113" s="8">
        <f t="shared" si="15"/>
        <v>0</v>
      </c>
    </row>
    <row r="114" spans="1:21">
      <c r="A114" s="5">
        <v>112</v>
      </c>
      <c r="B114" s="5" t="s">
        <v>116</v>
      </c>
      <c r="C114" s="5">
        <v>17228</v>
      </c>
      <c r="D114" s="5">
        <v>17228</v>
      </c>
      <c r="E114" s="5">
        <v>17228</v>
      </c>
      <c r="F114" s="5">
        <v>17228</v>
      </c>
      <c r="G114" s="6">
        <v>17228</v>
      </c>
      <c r="H114" s="5">
        <v>17228</v>
      </c>
      <c r="I114" s="5">
        <v>17228</v>
      </c>
      <c r="J114" s="5">
        <v>17228</v>
      </c>
      <c r="K114" s="5">
        <f t="shared" si="16"/>
        <v>17228</v>
      </c>
      <c r="L114" s="5">
        <f t="shared" si="17"/>
        <v>17228</v>
      </c>
      <c r="M114" s="5">
        <f t="shared" si="18"/>
        <v>1</v>
      </c>
      <c r="N114" s="5">
        <f t="shared" si="19"/>
        <v>0</v>
      </c>
      <c r="O114" s="5" t="e">
        <f t="shared" si="20"/>
        <v>#DIV/0!</v>
      </c>
      <c r="P114" s="5" t="e">
        <f t="shared" si="21"/>
        <v>#DIV/0!</v>
      </c>
      <c r="Q114" s="5">
        <f t="shared" si="11"/>
        <v>0</v>
      </c>
      <c r="R114" s="5">
        <f t="shared" si="12"/>
        <v>0</v>
      </c>
      <c r="S114" s="5">
        <f t="shared" si="13"/>
        <v>0</v>
      </c>
      <c r="T114" s="5">
        <f t="shared" si="14"/>
        <v>0</v>
      </c>
      <c r="U114" s="8">
        <f t="shared" si="15"/>
        <v>0</v>
      </c>
    </row>
    <row r="115" spans="1:21">
      <c r="A115" s="5">
        <v>113</v>
      </c>
      <c r="B115" s="5" t="s">
        <v>117</v>
      </c>
      <c r="C115" s="5">
        <v>32159.5</v>
      </c>
      <c r="D115" s="5">
        <v>32159.5</v>
      </c>
      <c r="E115" s="5">
        <v>32159.5</v>
      </c>
      <c r="F115" s="5">
        <v>32159.5</v>
      </c>
      <c r="G115" s="6">
        <v>32159.5</v>
      </c>
      <c r="H115" s="5">
        <v>32159.5</v>
      </c>
      <c r="I115" s="5">
        <v>32159.5</v>
      </c>
      <c r="J115" s="5">
        <v>32159.5</v>
      </c>
      <c r="K115" s="5">
        <f t="shared" si="16"/>
        <v>32159.5</v>
      </c>
      <c r="L115" s="5">
        <f t="shared" si="17"/>
        <v>32159.5</v>
      </c>
      <c r="M115" s="5">
        <f t="shared" si="18"/>
        <v>1</v>
      </c>
      <c r="N115" s="5">
        <f t="shared" si="19"/>
        <v>0</v>
      </c>
      <c r="O115" s="5" t="e">
        <f t="shared" si="20"/>
        <v>#DIV/0!</v>
      </c>
      <c r="P115" s="5" t="e">
        <f t="shared" si="21"/>
        <v>#DIV/0!</v>
      </c>
      <c r="Q115" s="5">
        <f t="shared" si="11"/>
        <v>0</v>
      </c>
      <c r="R115" s="5">
        <f t="shared" si="12"/>
        <v>0</v>
      </c>
      <c r="S115" s="5">
        <f t="shared" si="13"/>
        <v>0</v>
      </c>
      <c r="T115" s="5">
        <f t="shared" si="14"/>
        <v>0</v>
      </c>
      <c r="U115" s="8">
        <f t="shared" si="15"/>
        <v>0</v>
      </c>
    </row>
    <row r="116" spans="1:21">
      <c r="A116" s="5">
        <v>114</v>
      </c>
      <c r="B116" s="5" t="s">
        <v>118</v>
      </c>
      <c r="C116" s="5">
        <v>104348902</v>
      </c>
      <c r="D116" s="5">
        <v>104348902</v>
      </c>
      <c r="E116" s="5">
        <v>104348902</v>
      </c>
      <c r="F116" s="5">
        <v>104348902</v>
      </c>
      <c r="G116" s="6">
        <v>104348902</v>
      </c>
      <c r="H116" s="5">
        <v>104348902</v>
      </c>
      <c r="I116" s="5">
        <v>104348902</v>
      </c>
      <c r="J116" s="5">
        <v>104348902</v>
      </c>
      <c r="K116" s="5">
        <f t="shared" si="16"/>
        <v>104348902</v>
      </c>
      <c r="L116" s="5">
        <f t="shared" si="17"/>
        <v>104348902</v>
      </c>
      <c r="M116" s="5">
        <f t="shared" si="18"/>
        <v>1</v>
      </c>
      <c r="N116" s="5">
        <f t="shared" si="19"/>
        <v>0</v>
      </c>
      <c r="O116" s="5" t="e">
        <f t="shared" si="20"/>
        <v>#DIV/0!</v>
      </c>
      <c r="P116" s="5" t="e">
        <f t="shared" si="21"/>
        <v>#DIV/0!</v>
      </c>
      <c r="Q116" s="5">
        <f t="shared" si="11"/>
        <v>0</v>
      </c>
      <c r="R116" s="5">
        <f t="shared" si="12"/>
        <v>0</v>
      </c>
      <c r="S116" s="5">
        <f t="shared" si="13"/>
        <v>0</v>
      </c>
      <c r="T116" s="5">
        <f t="shared" si="14"/>
        <v>0</v>
      </c>
      <c r="U116" s="8">
        <f t="shared" si="15"/>
        <v>0</v>
      </c>
    </row>
    <row r="117" spans="1:21">
      <c r="A117" s="5">
        <v>115</v>
      </c>
      <c r="B117" s="5" t="s">
        <v>119</v>
      </c>
      <c r="C117" s="5">
        <v>34428</v>
      </c>
      <c r="D117" s="5">
        <v>34428</v>
      </c>
      <c r="E117" s="5">
        <v>34501</v>
      </c>
      <c r="F117" s="5">
        <v>34428</v>
      </c>
      <c r="G117" s="6">
        <v>34428</v>
      </c>
      <c r="H117" s="5">
        <v>34428</v>
      </c>
      <c r="I117" s="5">
        <v>34428</v>
      </c>
      <c r="J117" s="5">
        <v>67200</v>
      </c>
      <c r="K117" s="5">
        <f t="shared" si="16"/>
        <v>34446.25</v>
      </c>
      <c r="L117" s="5">
        <f t="shared" si="17"/>
        <v>42621</v>
      </c>
      <c r="M117" s="5">
        <f t="shared" si="18"/>
        <v>0.80819900987775983</v>
      </c>
      <c r="N117" s="5">
        <f t="shared" si="19"/>
        <v>-0.30721751080637705</v>
      </c>
      <c r="O117" s="5">
        <f t="shared" si="20"/>
        <v>0.3569140022985598</v>
      </c>
      <c r="P117" s="5">
        <f t="shared" si="21"/>
        <v>0.44743641365344311</v>
      </c>
      <c r="Q117" s="5">
        <f t="shared" si="11"/>
        <v>36.5</v>
      </c>
      <c r="R117" s="5">
        <f t="shared" si="12"/>
        <v>16386</v>
      </c>
      <c r="S117" s="5">
        <f t="shared" si="13"/>
        <v>0.31072005057023966</v>
      </c>
      <c r="T117" s="5">
        <f t="shared" si="14"/>
        <v>0.15536002528511983</v>
      </c>
      <c r="U117" s="8">
        <f t="shared" si="15"/>
        <v>0.27732914207000464</v>
      </c>
    </row>
    <row r="118" spans="1:21">
      <c r="A118" s="5">
        <v>116</v>
      </c>
      <c r="B118" s="5" t="s">
        <v>120</v>
      </c>
      <c r="C118" s="5">
        <v>1539065</v>
      </c>
      <c r="D118" s="5">
        <v>1539065</v>
      </c>
      <c r="E118" s="5">
        <v>1539065</v>
      </c>
      <c r="F118" s="5">
        <v>1539065</v>
      </c>
      <c r="G118" s="6">
        <v>1539065</v>
      </c>
      <c r="H118" s="5">
        <v>1539065</v>
      </c>
      <c r="I118" s="5">
        <v>1539065</v>
      </c>
      <c r="J118" s="5">
        <v>1539065</v>
      </c>
      <c r="K118" s="5">
        <f t="shared" si="16"/>
        <v>1539065</v>
      </c>
      <c r="L118" s="5">
        <f t="shared" si="17"/>
        <v>1539065</v>
      </c>
      <c r="M118" s="5">
        <f t="shared" si="18"/>
        <v>1</v>
      </c>
      <c r="N118" s="5">
        <f t="shared" si="19"/>
        <v>0</v>
      </c>
      <c r="O118" s="5" t="e">
        <f t="shared" si="20"/>
        <v>#DIV/0!</v>
      </c>
      <c r="P118" s="5" t="e">
        <f t="shared" si="21"/>
        <v>#DIV/0!</v>
      </c>
      <c r="Q118" s="5">
        <f t="shared" si="11"/>
        <v>0</v>
      </c>
      <c r="R118" s="5">
        <f t="shared" si="12"/>
        <v>0</v>
      </c>
      <c r="S118" s="5">
        <f t="shared" si="13"/>
        <v>0</v>
      </c>
      <c r="T118" s="5">
        <f t="shared" si="14"/>
        <v>0</v>
      </c>
      <c r="U118" s="8">
        <f t="shared" si="15"/>
        <v>0</v>
      </c>
    </row>
    <row r="119" spans="1:21">
      <c r="A119" s="5">
        <v>117</v>
      </c>
      <c r="B119" s="5" t="s">
        <v>121</v>
      </c>
      <c r="C119" s="5">
        <v>10000</v>
      </c>
      <c r="D119" s="5">
        <v>10000</v>
      </c>
      <c r="E119" s="5">
        <v>10000</v>
      </c>
      <c r="F119" s="5">
        <v>10000</v>
      </c>
      <c r="G119" s="6">
        <v>10000</v>
      </c>
      <c r="H119" s="5">
        <v>10000</v>
      </c>
      <c r="I119" s="5">
        <v>10000</v>
      </c>
      <c r="J119" s="5">
        <v>10000</v>
      </c>
      <c r="K119" s="5">
        <f t="shared" si="16"/>
        <v>10000</v>
      </c>
      <c r="L119" s="5">
        <f t="shared" si="17"/>
        <v>10000</v>
      </c>
      <c r="M119" s="5">
        <f t="shared" si="18"/>
        <v>1</v>
      </c>
      <c r="N119" s="5">
        <f t="shared" si="19"/>
        <v>0</v>
      </c>
      <c r="O119" s="5" t="e">
        <f t="shared" si="20"/>
        <v>#DIV/0!</v>
      </c>
      <c r="P119" s="5" t="e">
        <f t="shared" si="21"/>
        <v>#DIV/0!</v>
      </c>
      <c r="Q119" s="5">
        <f t="shared" si="11"/>
        <v>0</v>
      </c>
      <c r="R119" s="5">
        <f t="shared" si="12"/>
        <v>0</v>
      </c>
      <c r="S119" s="5">
        <f t="shared" si="13"/>
        <v>0</v>
      </c>
      <c r="T119" s="5">
        <f t="shared" si="14"/>
        <v>0</v>
      </c>
      <c r="U119" s="8">
        <f t="shared" si="15"/>
        <v>0</v>
      </c>
    </row>
    <row r="120" spans="1:21">
      <c r="A120" s="5">
        <v>118</v>
      </c>
      <c r="B120" s="5" t="s">
        <v>122</v>
      </c>
      <c r="C120" s="5">
        <v>10000</v>
      </c>
      <c r="D120" s="5">
        <v>10000</v>
      </c>
      <c r="E120" s="5">
        <v>10000</v>
      </c>
      <c r="F120" s="5">
        <v>10000</v>
      </c>
      <c r="G120" s="6">
        <v>10000</v>
      </c>
      <c r="H120" s="5">
        <v>10000</v>
      </c>
      <c r="I120" s="5">
        <v>10000</v>
      </c>
      <c r="J120" s="5">
        <v>10000</v>
      </c>
      <c r="K120" s="5">
        <f t="shared" si="16"/>
        <v>10000</v>
      </c>
      <c r="L120" s="5">
        <f t="shared" si="17"/>
        <v>10000</v>
      </c>
      <c r="M120" s="5">
        <f t="shared" si="18"/>
        <v>1</v>
      </c>
      <c r="N120" s="5">
        <f t="shared" si="19"/>
        <v>0</v>
      </c>
      <c r="O120" s="5" t="e">
        <f t="shared" si="20"/>
        <v>#DIV/0!</v>
      </c>
      <c r="P120" s="5" t="e">
        <f t="shared" si="21"/>
        <v>#DIV/0!</v>
      </c>
      <c r="Q120" s="5">
        <f t="shared" si="11"/>
        <v>0</v>
      </c>
      <c r="R120" s="5">
        <f t="shared" si="12"/>
        <v>0</v>
      </c>
      <c r="S120" s="5">
        <f t="shared" si="13"/>
        <v>0</v>
      </c>
      <c r="T120" s="5">
        <f t="shared" si="14"/>
        <v>0</v>
      </c>
      <c r="U120" s="8">
        <f t="shared" si="15"/>
        <v>0</v>
      </c>
    </row>
    <row r="121" spans="1:21">
      <c r="A121" s="5">
        <v>119</v>
      </c>
      <c r="B121" s="5" t="s">
        <v>123</v>
      </c>
      <c r="C121" s="5">
        <v>10000</v>
      </c>
      <c r="D121" s="5">
        <v>10000</v>
      </c>
      <c r="E121" s="5">
        <v>10000</v>
      </c>
      <c r="F121" s="5">
        <v>10000</v>
      </c>
      <c r="G121" s="6">
        <v>10000</v>
      </c>
      <c r="H121" s="5">
        <v>10000</v>
      </c>
      <c r="I121" s="5">
        <v>10000</v>
      </c>
      <c r="J121" s="5">
        <v>10000</v>
      </c>
      <c r="K121" s="5">
        <f t="shared" si="16"/>
        <v>10000</v>
      </c>
      <c r="L121" s="5">
        <f t="shared" si="17"/>
        <v>10000</v>
      </c>
      <c r="M121" s="5">
        <f t="shared" si="18"/>
        <v>1</v>
      </c>
      <c r="N121" s="5">
        <f t="shared" si="19"/>
        <v>0</v>
      </c>
      <c r="O121" s="5" t="e">
        <f t="shared" si="20"/>
        <v>#DIV/0!</v>
      </c>
      <c r="P121" s="5" t="e">
        <f t="shared" si="21"/>
        <v>#DIV/0!</v>
      </c>
      <c r="Q121" s="5">
        <f t="shared" si="11"/>
        <v>0</v>
      </c>
      <c r="R121" s="5">
        <f t="shared" si="12"/>
        <v>0</v>
      </c>
      <c r="S121" s="5">
        <f t="shared" si="13"/>
        <v>0</v>
      </c>
      <c r="T121" s="5">
        <f t="shared" si="14"/>
        <v>0</v>
      </c>
      <c r="U121" s="8">
        <f t="shared" si="15"/>
        <v>0</v>
      </c>
    </row>
    <row r="122" spans="1:21">
      <c r="A122" s="5">
        <v>120</v>
      </c>
      <c r="B122" s="5" t="s">
        <v>124</v>
      </c>
      <c r="C122" s="5">
        <v>11174</v>
      </c>
      <c r="D122" s="5">
        <v>11174</v>
      </c>
      <c r="E122" s="5">
        <v>11174</v>
      </c>
      <c r="F122" s="5">
        <v>11174</v>
      </c>
      <c r="G122" s="6">
        <v>11174</v>
      </c>
      <c r="H122" s="5">
        <v>11174</v>
      </c>
      <c r="I122" s="5">
        <v>11174</v>
      </c>
      <c r="J122" s="5">
        <v>11174</v>
      </c>
      <c r="K122" s="5">
        <f t="shared" si="16"/>
        <v>11174</v>
      </c>
      <c r="L122" s="5">
        <f t="shared" si="17"/>
        <v>11174</v>
      </c>
      <c r="M122" s="5">
        <f t="shared" si="18"/>
        <v>1</v>
      </c>
      <c r="N122" s="5">
        <f t="shared" si="19"/>
        <v>0</v>
      </c>
      <c r="O122" s="5" t="e">
        <f t="shared" si="20"/>
        <v>#DIV/0!</v>
      </c>
      <c r="P122" s="5" t="e">
        <f t="shared" si="21"/>
        <v>#DIV/0!</v>
      </c>
      <c r="Q122" s="5">
        <f t="shared" si="11"/>
        <v>0</v>
      </c>
      <c r="R122" s="5">
        <f t="shared" si="12"/>
        <v>0</v>
      </c>
      <c r="S122" s="5">
        <f t="shared" si="13"/>
        <v>0</v>
      </c>
      <c r="T122" s="5">
        <f t="shared" si="14"/>
        <v>0</v>
      </c>
      <c r="U122" s="8">
        <f t="shared" si="15"/>
        <v>0</v>
      </c>
    </row>
    <row r="123" spans="1:21">
      <c r="A123" s="5">
        <v>121</v>
      </c>
      <c r="B123" s="5" t="s">
        <v>125</v>
      </c>
      <c r="C123" s="5">
        <v>10000</v>
      </c>
      <c r="D123" s="5">
        <v>10000</v>
      </c>
      <c r="E123" s="5">
        <v>10000</v>
      </c>
      <c r="F123" s="5">
        <v>10000</v>
      </c>
      <c r="G123" s="6">
        <v>10000</v>
      </c>
      <c r="H123" s="5">
        <v>10000</v>
      </c>
      <c r="I123" s="5">
        <v>10000</v>
      </c>
      <c r="J123" s="5">
        <v>10000</v>
      </c>
      <c r="K123" s="5">
        <f t="shared" si="16"/>
        <v>10000</v>
      </c>
      <c r="L123" s="5">
        <f t="shared" si="17"/>
        <v>10000</v>
      </c>
      <c r="M123" s="5">
        <f t="shared" si="18"/>
        <v>1</v>
      </c>
      <c r="N123" s="5">
        <f t="shared" si="19"/>
        <v>0</v>
      </c>
      <c r="O123" s="5" t="e">
        <f t="shared" si="20"/>
        <v>#DIV/0!</v>
      </c>
      <c r="P123" s="5" t="e">
        <f t="shared" si="21"/>
        <v>#DIV/0!</v>
      </c>
      <c r="Q123" s="5">
        <f t="shared" si="11"/>
        <v>0</v>
      </c>
      <c r="R123" s="5">
        <f t="shared" si="12"/>
        <v>0</v>
      </c>
      <c r="S123" s="5">
        <f t="shared" si="13"/>
        <v>0</v>
      </c>
      <c r="T123" s="5">
        <f t="shared" si="14"/>
        <v>0</v>
      </c>
      <c r="U123" s="8">
        <f t="shared" si="15"/>
        <v>0</v>
      </c>
    </row>
    <row r="124" spans="1:21">
      <c r="A124" s="5">
        <v>122</v>
      </c>
      <c r="B124" s="5" t="s">
        <v>126</v>
      </c>
      <c r="C124" s="5">
        <v>133236.5</v>
      </c>
      <c r="D124" s="5">
        <v>133236.5</v>
      </c>
      <c r="E124" s="5">
        <v>133236.5</v>
      </c>
      <c r="F124" s="5">
        <v>133236.5</v>
      </c>
      <c r="G124" s="6">
        <v>133236.5</v>
      </c>
      <c r="H124" s="5">
        <v>133236.5</v>
      </c>
      <c r="I124" s="5">
        <v>133236.5</v>
      </c>
      <c r="J124" s="5">
        <v>133236.5</v>
      </c>
      <c r="K124" s="5">
        <f t="shared" si="16"/>
        <v>133236.5</v>
      </c>
      <c r="L124" s="5">
        <f t="shared" si="17"/>
        <v>133236.5</v>
      </c>
      <c r="M124" s="5">
        <f t="shared" si="18"/>
        <v>1</v>
      </c>
      <c r="N124" s="5">
        <f t="shared" si="19"/>
        <v>0</v>
      </c>
      <c r="O124" s="5" t="e">
        <f t="shared" si="20"/>
        <v>#DIV/0!</v>
      </c>
      <c r="P124" s="5" t="e">
        <f t="shared" si="21"/>
        <v>#DIV/0!</v>
      </c>
      <c r="Q124" s="5">
        <f t="shared" si="11"/>
        <v>0</v>
      </c>
      <c r="R124" s="5">
        <f t="shared" si="12"/>
        <v>0</v>
      </c>
      <c r="S124" s="5">
        <f t="shared" si="13"/>
        <v>0</v>
      </c>
      <c r="T124" s="5">
        <f t="shared" si="14"/>
        <v>0</v>
      </c>
      <c r="U124" s="8">
        <f t="shared" si="15"/>
        <v>0</v>
      </c>
    </row>
    <row r="125" spans="1:21">
      <c r="A125" s="5">
        <v>123</v>
      </c>
      <c r="B125" s="5" t="s">
        <v>127</v>
      </c>
      <c r="C125" s="5">
        <v>96693.5</v>
      </c>
      <c r="D125" s="5">
        <v>96693.5</v>
      </c>
      <c r="E125" s="5">
        <v>96693.5</v>
      </c>
      <c r="F125" s="5">
        <v>96693.5</v>
      </c>
      <c r="G125" s="6">
        <v>96693.5</v>
      </c>
      <c r="H125" s="5">
        <v>96693.5</v>
      </c>
      <c r="I125" s="5">
        <v>96693.5</v>
      </c>
      <c r="J125" s="5">
        <v>96693.5</v>
      </c>
      <c r="K125" s="5">
        <f t="shared" si="16"/>
        <v>96693.5</v>
      </c>
      <c r="L125" s="5">
        <f t="shared" si="17"/>
        <v>96693.5</v>
      </c>
      <c r="M125" s="5">
        <f t="shared" si="18"/>
        <v>1</v>
      </c>
      <c r="N125" s="5">
        <f t="shared" si="19"/>
        <v>0</v>
      </c>
      <c r="O125" s="5" t="e">
        <f t="shared" si="20"/>
        <v>#DIV/0!</v>
      </c>
      <c r="P125" s="5" t="e">
        <f t="shared" si="21"/>
        <v>#DIV/0!</v>
      </c>
      <c r="Q125" s="5">
        <f t="shared" si="11"/>
        <v>0</v>
      </c>
      <c r="R125" s="5">
        <f t="shared" si="12"/>
        <v>0</v>
      </c>
      <c r="S125" s="5">
        <f t="shared" si="13"/>
        <v>0</v>
      </c>
      <c r="T125" s="5">
        <f t="shared" si="14"/>
        <v>0</v>
      </c>
      <c r="U125" s="8">
        <f t="shared" si="15"/>
        <v>0</v>
      </c>
    </row>
    <row r="126" spans="1:21">
      <c r="A126" s="5">
        <v>124</v>
      </c>
      <c r="B126" s="5" t="s">
        <v>128</v>
      </c>
      <c r="C126" s="5">
        <v>104280</v>
      </c>
      <c r="D126" s="5">
        <v>104280</v>
      </c>
      <c r="E126" s="5">
        <v>104280</v>
      </c>
      <c r="F126" s="5">
        <v>104280</v>
      </c>
      <c r="G126" s="6">
        <v>104280</v>
      </c>
      <c r="H126" s="5">
        <v>104280</v>
      </c>
      <c r="I126" s="5">
        <v>104280</v>
      </c>
      <c r="J126" s="5">
        <v>104280</v>
      </c>
      <c r="K126" s="5">
        <f t="shared" si="16"/>
        <v>104280</v>
      </c>
      <c r="L126" s="5">
        <f t="shared" si="17"/>
        <v>104280</v>
      </c>
      <c r="M126" s="5">
        <f t="shared" si="18"/>
        <v>1</v>
      </c>
      <c r="N126" s="5">
        <f t="shared" si="19"/>
        <v>0</v>
      </c>
      <c r="O126" s="5" t="e">
        <f t="shared" si="20"/>
        <v>#DIV/0!</v>
      </c>
      <c r="P126" s="5" t="e">
        <f t="shared" si="21"/>
        <v>#DIV/0!</v>
      </c>
      <c r="Q126" s="5">
        <f t="shared" si="11"/>
        <v>0</v>
      </c>
      <c r="R126" s="5">
        <f t="shared" si="12"/>
        <v>0</v>
      </c>
      <c r="S126" s="5">
        <f t="shared" si="13"/>
        <v>0</v>
      </c>
      <c r="T126" s="5">
        <f t="shared" si="14"/>
        <v>0</v>
      </c>
      <c r="U126" s="8">
        <f t="shared" si="15"/>
        <v>0</v>
      </c>
    </row>
    <row r="127" spans="1:21">
      <c r="A127" s="5">
        <v>125</v>
      </c>
      <c r="B127" s="5" t="s">
        <v>129</v>
      </c>
      <c r="C127" s="5">
        <v>10000</v>
      </c>
      <c r="D127" s="5">
        <v>10000</v>
      </c>
      <c r="E127" s="5">
        <v>10000</v>
      </c>
      <c r="F127" s="5">
        <v>10000</v>
      </c>
      <c r="G127" s="6">
        <v>10000</v>
      </c>
      <c r="H127" s="5">
        <v>10000</v>
      </c>
      <c r="I127" s="5">
        <v>10000</v>
      </c>
      <c r="J127" s="5">
        <v>10000</v>
      </c>
      <c r="K127" s="5">
        <f t="shared" si="16"/>
        <v>10000</v>
      </c>
      <c r="L127" s="5">
        <f t="shared" si="17"/>
        <v>10000</v>
      </c>
      <c r="M127" s="5">
        <f t="shared" si="18"/>
        <v>1</v>
      </c>
      <c r="N127" s="5">
        <f t="shared" si="19"/>
        <v>0</v>
      </c>
      <c r="O127" s="5" t="e">
        <f t="shared" si="20"/>
        <v>#DIV/0!</v>
      </c>
      <c r="P127" s="5" t="e">
        <f t="shared" si="21"/>
        <v>#DIV/0!</v>
      </c>
      <c r="Q127" s="5">
        <f t="shared" si="11"/>
        <v>0</v>
      </c>
      <c r="R127" s="5">
        <f t="shared" si="12"/>
        <v>0</v>
      </c>
      <c r="S127" s="5">
        <f t="shared" si="13"/>
        <v>0</v>
      </c>
      <c r="T127" s="5">
        <f t="shared" si="14"/>
        <v>0</v>
      </c>
      <c r="U127" s="8">
        <f t="shared" si="15"/>
        <v>0</v>
      </c>
    </row>
    <row r="128" spans="1:21">
      <c r="A128" s="5">
        <v>126</v>
      </c>
      <c r="B128" s="5" t="s">
        <v>130</v>
      </c>
      <c r="C128" s="5">
        <v>10000</v>
      </c>
      <c r="D128" s="5">
        <v>10000</v>
      </c>
      <c r="E128" s="5">
        <v>10000</v>
      </c>
      <c r="F128" s="5">
        <v>10000</v>
      </c>
      <c r="G128" s="6">
        <v>10000</v>
      </c>
      <c r="H128" s="5">
        <v>10000</v>
      </c>
      <c r="I128" s="5">
        <v>10000</v>
      </c>
      <c r="J128" s="5">
        <v>10000</v>
      </c>
      <c r="K128" s="5">
        <f t="shared" si="16"/>
        <v>10000</v>
      </c>
      <c r="L128" s="5">
        <f t="shared" si="17"/>
        <v>10000</v>
      </c>
      <c r="M128" s="5">
        <f t="shared" si="18"/>
        <v>1</v>
      </c>
      <c r="N128" s="5">
        <f t="shared" si="19"/>
        <v>0</v>
      </c>
      <c r="O128" s="5" t="e">
        <f t="shared" si="20"/>
        <v>#DIV/0!</v>
      </c>
      <c r="P128" s="5" t="e">
        <f t="shared" si="21"/>
        <v>#DIV/0!</v>
      </c>
      <c r="Q128" s="5">
        <f t="shared" si="11"/>
        <v>0</v>
      </c>
      <c r="R128" s="5">
        <f t="shared" si="12"/>
        <v>0</v>
      </c>
      <c r="S128" s="5">
        <f t="shared" si="13"/>
        <v>0</v>
      </c>
      <c r="T128" s="5">
        <f t="shared" si="14"/>
        <v>0</v>
      </c>
      <c r="U128" s="8">
        <f t="shared" si="15"/>
        <v>0</v>
      </c>
    </row>
    <row r="129" spans="1:21">
      <c r="A129" s="5">
        <v>127</v>
      </c>
      <c r="B129" s="5" t="s">
        <v>131</v>
      </c>
      <c r="C129" s="5">
        <v>10000</v>
      </c>
      <c r="D129" s="5">
        <v>10000</v>
      </c>
      <c r="E129" s="5">
        <v>10000</v>
      </c>
      <c r="F129" s="5">
        <v>10000</v>
      </c>
      <c r="G129" s="6">
        <v>10000</v>
      </c>
      <c r="H129" s="5">
        <v>10000</v>
      </c>
      <c r="I129" s="5">
        <v>10000</v>
      </c>
      <c r="J129" s="5">
        <v>10000</v>
      </c>
      <c r="K129" s="5">
        <f t="shared" si="16"/>
        <v>10000</v>
      </c>
      <c r="L129" s="5">
        <f t="shared" si="17"/>
        <v>10000</v>
      </c>
      <c r="M129" s="5">
        <f t="shared" si="18"/>
        <v>1</v>
      </c>
      <c r="N129" s="5">
        <f t="shared" si="19"/>
        <v>0</v>
      </c>
      <c r="O129" s="5" t="e">
        <f t="shared" si="20"/>
        <v>#DIV/0!</v>
      </c>
      <c r="P129" s="5" t="e">
        <f t="shared" si="21"/>
        <v>#DIV/0!</v>
      </c>
      <c r="Q129" s="5">
        <f t="shared" si="11"/>
        <v>0</v>
      </c>
      <c r="R129" s="5">
        <f t="shared" si="12"/>
        <v>0</v>
      </c>
      <c r="S129" s="5">
        <f t="shared" si="13"/>
        <v>0</v>
      </c>
      <c r="T129" s="5">
        <f t="shared" si="14"/>
        <v>0</v>
      </c>
      <c r="U129" s="8">
        <f t="shared" si="15"/>
        <v>0</v>
      </c>
    </row>
    <row r="130" spans="1:21">
      <c r="A130" s="5">
        <v>128</v>
      </c>
      <c r="B130" s="5" t="s">
        <v>132</v>
      </c>
      <c r="C130" s="5">
        <v>10000</v>
      </c>
      <c r="D130" s="5">
        <v>10000</v>
      </c>
      <c r="E130" s="5">
        <v>10000</v>
      </c>
      <c r="F130" s="5">
        <v>10000</v>
      </c>
      <c r="G130" s="6">
        <v>10000</v>
      </c>
      <c r="H130" s="5">
        <v>10000</v>
      </c>
      <c r="I130" s="5">
        <v>10000</v>
      </c>
      <c r="J130" s="5">
        <v>10000</v>
      </c>
      <c r="K130" s="5">
        <f t="shared" si="16"/>
        <v>10000</v>
      </c>
      <c r="L130" s="5">
        <f t="shared" si="17"/>
        <v>10000</v>
      </c>
      <c r="M130" s="5">
        <f t="shared" si="18"/>
        <v>1</v>
      </c>
      <c r="N130" s="5">
        <f t="shared" si="19"/>
        <v>0</v>
      </c>
      <c r="O130" s="5" t="e">
        <f t="shared" si="20"/>
        <v>#DIV/0!</v>
      </c>
      <c r="P130" s="5" t="e">
        <f t="shared" si="21"/>
        <v>#DIV/0!</v>
      </c>
      <c r="Q130" s="5">
        <f t="shared" ref="Q130:Q154" si="22">STDEV(C130:F130)</f>
        <v>0</v>
      </c>
      <c r="R130" s="5">
        <f t="shared" ref="R130:R154" si="23">STDEV(G130:J130)</f>
        <v>0</v>
      </c>
      <c r="S130" s="5">
        <f t="shared" ref="S130:S154" si="24">M130*SQRT((Q130/K130)^2+(R130/L130)^2)</f>
        <v>0</v>
      </c>
      <c r="T130" s="5">
        <f t="shared" ref="T130:T154" si="25">S130/SQRT(4)</f>
        <v>0</v>
      </c>
      <c r="U130" s="8">
        <f t="shared" ref="U130:U154" si="26">(S130/(M130*LN(2)))/SQRT(4)</f>
        <v>0</v>
      </c>
    </row>
    <row r="131" spans="1:21">
      <c r="A131" s="5">
        <v>129</v>
      </c>
      <c r="B131" s="5" t="s">
        <v>133</v>
      </c>
      <c r="C131" s="5">
        <v>315843</v>
      </c>
      <c r="D131" s="5">
        <v>315843</v>
      </c>
      <c r="E131" s="5">
        <v>315843</v>
      </c>
      <c r="F131" s="5">
        <v>315843</v>
      </c>
      <c r="G131" s="6">
        <v>315843</v>
      </c>
      <c r="H131" s="5">
        <v>315843</v>
      </c>
      <c r="J131" s="5">
        <v>315843</v>
      </c>
      <c r="K131" s="5">
        <f t="shared" ref="K131:K154" si="27">AVERAGE(C131:F131)</f>
        <v>315843</v>
      </c>
      <c r="L131" s="5">
        <f t="shared" ref="L131:L154" si="28">AVERAGE(G131:J131)</f>
        <v>315843</v>
      </c>
      <c r="M131" s="5">
        <f t="shared" ref="M131:M154" si="29">K131/L131</f>
        <v>1</v>
      </c>
      <c r="N131" s="5">
        <f t="shared" ref="N131:N154" si="30">LOG(M131,2)</f>
        <v>0</v>
      </c>
      <c r="O131" s="5" t="e">
        <f t="shared" ref="O131:O154" si="31">TTEST(C131:F131, G131:J131, 2, 2)</f>
        <v>#DIV/0!</v>
      </c>
      <c r="P131" s="5" t="e">
        <f t="shared" ref="P131:P154" si="32">-LOG(O131,10)</f>
        <v>#DIV/0!</v>
      </c>
      <c r="Q131" s="5">
        <f t="shared" si="22"/>
        <v>0</v>
      </c>
      <c r="R131" s="5">
        <f t="shared" si="23"/>
        <v>0</v>
      </c>
      <c r="S131" s="5">
        <f t="shared" si="24"/>
        <v>0</v>
      </c>
      <c r="T131" s="5">
        <f t="shared" si="25"/>
        <v>0</v>
      </c>
      <c r="U131" s="8">
        <f t="shared" si="26"/>
        <v>0</v>
      </c>
    </row>
    <row r="132" spans="1:21">
      <c r="A132" s="5">
        <v>130</v>
      </c>
      <c r="B132" s="5" t="s">
        <v>134</v>
      </c>
      <c r="C132" s="5">
        <v>212745</v>
      </c>
      <c r="D132" s="5">
        <v>212745</v>
      </c>
      <c r="E132" s="5">
        <v>212745</v>
      </c>
      <c r="F132" s="5">
        <v>212745</v>
      </c>
      <c r="G132" s="6">
        <v>212745</v>
      </c>
      <c r="H132" s="5">
        <v>212745</v>
      </c>
      <c r="I132" s="5">
        <v>212745</v>
      </c>
      <c r="J132" s="5">
        <v>212745</v>
      </c>
      <c r="K132" s="5">
        <f t="shared" si="27"/>
        <v>212745</v>
      </c>
      <c r="L132" s="5">
        <f t="shared" si="28"/>
        <v>212745</v>
      </c>
      <c r="M132" s="5">
        <f t="shared" si="29"/>
        <v>1</v>
      </c>
      <c r="N132" s="5">
        <f t="shared" si="30"/>
        <v>0</v>
      </c>
      <c r="O132" s="5" t="e">
        <f t="shared" si="31"/>
        <v>#DIV/0!</v>
      </c>
      <c r="P132" s="5" t="e">
        <f t="shared" si="32"/>
        <v>#DIV/0!</v>
      </c>
      <c r="Q132" s="5">
        <f t="shared" si="22"/>
        <v>0</v>
      </c>
      <c r="R132" s="5">
        <f t="shared" si="23"/>
        <v>0</v>
      </c>
      <c r="S132" s="5">
        <f t="shared" si="24"/>
        <v>0</v>
      </c>
      <c r="T132" s="5">
        <f t="shared" si="25"/>
        <v>0</v>
      </c>
      <c r="U132" s="8">
        <f t="shared" si="26"/>
        <v>0</v>
      </c>
    </row>
    <row r="133" spans="1:21">
      <c r="A133" s="5">
        <v>131</v>
      </c>
      <c r="B133" s="5" t="s">
        <v>135</v>
      </c>
      <c r="C133" s="5">
        <v>14912</v>
      </c>
      <c r="D133" s="5">
        <v>14912</v>
      </c>
      <c r="E133" s="5">
        <v>14912</v>
      </c>
      <c r="F133" s="5">
        <v>14912</v>
      </c>
      <c r="G133" s="6">
        <v>14912</v>
      </c>
      <c r="H133" s="5">
        <v>14912</v>
      </c>
      <c r="I133" s="5">
        <v>14912</v>
      </c>
      <c r="J133" s="5">
        <v>14912</v>
      </c>
      <c r="K133" s="5">
        <f t="shared" si="27"/>
        <v>14912</v>
      </c>
      <c r="L133" s="5">
        <f t="shared" si="28"/>
        <v>14912</v>
      </c>
      <c r="M133" s="5">
        <f t="shared" si="29"/>
        <v>1</v>
      </c>
      <c r="N133" s="5">
        <f t="shared" si="30"/>
        <v>0</v>
      </c>
      <c r="O133" s="5" t="e">
        <f t="shared" si="31"/>
        <v>#DIV/0!</v>
      </c>
      <c r="P133" s="5" t="e">
        <f t="shared" si="32"/>
        <v>#DIV/0!</v>
      </c>
      <c r="Q133" s="5">
        <f t="shared" si="22"/>
        <v>0</v>
      </c>
      <c r="R133" s="5">
        <f t="shared" si="23"/>
        <v>0</v>
      </c>
      <c r="S133" s="5">
        <f t="shared" si="24"/>
        <v>0</v>
      </c>
      <c r="T133" s="5">
        <f t="shared" si="25"/>
        <v>0</v>
      </c>
      <c r="U133" s="8">
        <f t="shared" si="26"/>
        <v>0</v>
      </c>
    </row>
    <row r="134" spans="1:21">
      <c r="A134" s="5">
        <v>132</v>
      </c>
      <c r="B134" s="5" t="s">
        <v>136</v>
      </c>
      <c r="C134" s="5">
        <v>130152.5</v>
      </c>
      <c r="D134" s="5">
        <v>130152.5</v>
      </c>
      <c r="E134" s="5">
        <v>130152.5</v>
      </c>
      <c r="F134" s="5">
        <v>130152.5</v>
      </c>
      <c r="G134" s="6">
        <v>130152.5</v>
      </c>
      <c r="H134" s="5">
        <v>130152.5</v>
      </c>
      <c r="I134" s="5">
        <v>130152.5</v>
      </c>
      <c r="J134" s="5">
        <v>130152.5</v>
      </c>
      <c r="K134" s="5">
        <f t="shared" si="27"/>
        <v>130152.5</v>
      </c>
      <c r="L134" s="5">
        <f t="shared" si="28"/>
        <v>130152.5</v>
      </c>
      <c r="M134" s="5">
        <f t="shared" si="29"/>
        <v>1</v>
      </c>
      <c r="N134" s="5">
        <f t="shared" si="30"/>
        <v>0</v>
      </c>
      <c r="O134" s="5" t="e">
        <f t="shared" si="31"/>
        <v>#DIV/0!</v>
      </c>
      <c r="P134" s="5" t="e">
        <f t="shared" si="32"/>
        <v>#DIV/0!</v>
      </c>
      <c r="Q134" s="5">
        <f t="shared" si="22"/>
        <v>0</v>
      </c>
      <c r="R134" s="5">
        <f t="shared" si="23"/>
        <v>0</v>
      </c>
      <c r="S134" s="5">
        <f t="shared" si="24"/>
        <v>0</v>
      </c>
      <c r="T134" s="5">
        <f t="shared" si="25"/>
        <v>0</v>
      </c>
      <c r="U134" s="8">
        <f t="shared" si="26"/>
        <v>0</v>
      </c>
    </row>
    <row r="135" spans="1:21">
      <c r="A135" s="5">
        <v>133</v>
      </c>
      <c r="B135" s="5" t="s">
        <v>137</v>
      </c>
      <c r="C135" s="5">
        <v>15623.5</v>
      </c>
      <c r="D135" s="5">
        <v>15623.5</v>
      </c>
      <c r="E135" s="5">
        <v>15623.5</v>
      </c>
      <c r="F135" s="5">
        <v>15623.5</v>
      </c>
      <c r="G135" s="6">
        <v>15623.5</v>
      </c>
      <c r="H135" s="5">
        <v>15623.5</v>
      </c>
      <c r="I135" s="5">
        <v>15623.5</v>
      </c>
      <c r="J135" s="5">
        <v>15623.5</v>
      </c>
      <c r="K135" s="5">
        <f t="shared" si="27"/>
        <v>15623.5</v>
      </c>
      <c r="L135" s="5">
        <f t="shared" si="28"/>
        <v>15623.5</v>
      </c>
      <c r="M135" s="5">
        <f t="shared" si="29"/>
        <v>1</v>
      </c>
      <c r="N135" s="5">
        <f t="shared" si="30"/>
        <v>0</v>
      </c>
      <c r="O135" s="5" t="e">
        <f t="shared" si="31"/>
        <v>#DIV/0!</v>
      </c>
      <c r="P135" s="5" t="e">
        <f t="shared" si="32"/>
        <v>#DIV/0!</v>
      </c>
      <c r="Q135" s="5">
        <f t="shared" si="22"/>
        <v>0</v>
      </c>
      <c r="R135" s="5">
        <f t="shared" si="23"/>
        <v>0</v>
      </c>
      <c r="S135" s="5">
        <f t="shared" si="24"/>
        <v>0</v>
      </c>
      <c r="T135" s="5">
        <f t="shared" si="25"/>
        <v>0</v>
      </c>
      <c r="U135" s="8">
        <f t="shared" si="26"/>
        <v>0</v>
      </c>
    </row>
    <row r="136" spans="1:21">
      <c r="A136" s="5">
        <v>134</v>
      </c>
      <c r="B136" s="5" t="s">
        <v>138</v>
      </c>
      <c r="C136" s="5">
        <v>23618</v>
      </c>
      <c r="D136" s="5">
        <v>23618</v>
      </c>
      <c r="E136" s="5">
        <v>23618</v>
      </c>
      <c r="F136" s="5">
        <v>23618</v>
      </c>
      <c r="G136" s="6">
        <v>23618</v>
      </c>
      <c r="H136" s="5">
        <v>23618</v>
      </c>
      <c r="I136" s="5">
        <v>23618</v>
      </c>
      <c r="J136" s="5">
        <v>23618</v>
      </c>
      <c r="K136" s="5">
        <f t="shared" si="27"/>
        <v>23618</v>
      </c>
      <c r="L136" s="5">
        <f t="shared" si="28"/>
        <v>23618</v>
      </c>
      <c r="M136" s="5">
        <f t="shared" si="29"/>
        <v>1</v>
      </c>
      <c r="N136" s="5">
        <f t="shared" si="30"/>
        <v>0</v>
      </c>
      <c r="O136" s="5" t="e">
        <f t="shared" si="31"/>
        <v>#DIV/0!</v>
      </c>
      <c r="P136" s="5" t="e">
        <f t="shared" si="32"/>
        <v>#DIV/0!</v>
      </c>
      <c r="Q136" s="5">
        <f t="shared" si="22"/>
        <v>0</v>
      </c>
      <c r="R136" s="5">
        <f t="shared" si="23"/>
        <v>0</v>
      </c>
      <c r="S136" s="5">
        <f t="shared" si="24"/>
        <v>0</v>
      </c>
      <c r="T136" s="5">
        <f t="shared" si="25"/>
        <v>0</v>
      </c>
      <c r="U136" s="8">
        <f t="shared" si="26"/>
        <v>0</v>
      </c>
    </row>
    <row r="137" spans="1:21">
      <c r="A137" s="5">
        <v>135</v>
      </c>
      <c r="B137" s="5" t="s">
        <v>139</v>
      </c>
      <c r="C137" s="5">
        <v>10000</v>
      </c>
      <c r="D137" s="5">
        <v>10000</v>
      </c>
      <c r="E137" s="5">
        <v>10000</v>
      </c>
      <c r="F137" s="5">
        <v>10000</v>
      </c>
      <c r="G137" s="6">
        <v>10000</v>
      </c>
      <c r="H137" s="5">
        <v>10000</v>
      </c>
      <c r="I137" s="5">
        <v>10000</v>
      </c>
      <c r="J137" s="5">
        <v>10000</v>
      </c>
      <c r="K137" s="5">
        <f t="shared" si="27"/>
        <v>10000</v>
      </c>
      <c r="L137" s="5">
        <f t="shared" si="28"/>
        <v>10000</v>
      </c>
      <c r="M137" s="5">
        <f t="shared" si="29"/>
        <v>1</v>
      </c>
      <c r="N137" s="5">
        <f t="shared" si="30"/>
        <v>0</v>
      </c>
      <c r="O137" s="5" t="e">
        <f t="shared" si="31"/>
        <v>#DIV/0!</v>
      </c>
      <c r="P137" s="5" t="e">
        <f t="shared" si="32"/>
        <v>#DIV/0!</v>
      </c>
      <c r="Q137" s="5">
        <f t="shared" si="22"/>
        <v>0</v>
      </c>
      <c r="R137" s="5">
        <f t="shared" si="23"/>
        <v>0</v>
      </c>
      <c r="S137" s="5">
        <f t="shared" si="24"/>
        <v>0</v>
      </c>
      <c r="T137" s="5">
        <f t="shared" si="25"/>
        <v>0</v>
      </c>
      <c r="U137" s="8">
        <f t="shared" si="26"/>
        <v>0</v>
      </c>
    </row>
    <row r="138" spans="1:21">
      <c r="A138" s="5">
        <v>136</v>
      </c>
      <c r="B138" s="5" t="s">
        <v>140</v>
      </c>
      <c r="C138" s="5">
        <v>10000</v>
      </c>
      <c r="D138" s="5">
        <v>10000</v>
      </c>
      <c r="E138" s="5">
        <v>10000</v>
      </c>
      <c r="F138" s="5">
        <v>13403</v>
      </c>
      <c r="G138" s="6">
        <v>10000</v>
      </c>
      <c r="H138" s="5">
        <v>10000</v>
      </c>
      <c r="I138" s="5">
        <v>10000</v>
      </c>
      <c r="J138" s="5">
        <v>10000</v>
      </c>
      <c r="K138" s="5">
        <f t="shared" si="27"/>
        <v>10850.75</v>
      </c>
      <c r="L138" s="5">
        <f t="shared" si="28"/>
        <v>10000</v>
      </c>
      <c r="M138" s="5">
        <f t="shared" si="29"/>
        <v>1.085075</v>
      </c>
      <c r="N138" s="5">
        <f t="shared" si="30"/>
        <v>0.11779476468683678</v>
      </c>
      <c r="O138" s="5">
        <f t="shared" si="31"/>
        <v>0.35591768374958205</v>
      </c>
      <c r="P138" s="5">
        <f t="shared" si="32"/>
        <v>0.44865043356381173</v>
      </c>
      <c r="Q138" s="5">
        <f t="shared" si="22"/>
        <v>1701.5</v>
      </c>
      <c r="R138" s="5">
        <f t="shared" si="23"/>
        <v>0</v>
      </c>
      <c r="S138" s="5">
        <f t="shared" si="24"/>
        <v>0.17015000000000002</v>
      </c>
      <c r="T138" s="5">
        <f t="shared" si="25"/>
        <v>8.5075000000000012E-2</v>
      </c>
      <c r="U138" s="8">
        <f t="shared" si="26"/>
        <v>0.11311409866011896</v>
      </c>
    </row>
    <row r="139" spans="1:21">
      <c r="A139" s="5">
        <v>137</v>
      </c>
      <c r="B139" s="5" t="s">
        <v>141</v>
      </c>
      <c r="C139" s="5">
        <v>38603</v>
      </c>
      <c r="D139" s="5">
        <v>38603</v>
      </c>
      <c r="E139" s="5">
        <v>38603</v>
      </c>
      <c r="F139" s="5">
        <v>38603</v>
      </c>
      <c r="G139" s="6">
        <v>38603</v>
      </c>
      <c r="H139" s="5">
        <v>38603</v>
      </c>
      <c r="I139" s="5">
        <v>38603</v>
      </c>
      <c r="J139" s="5">
        <v>38603</v>
      </c>
      <c r="K139" s="5">
        <f t="shared" si="27"/>
        <v>38603</v>
      </c>
      <c r="L139" s="5">
        <f t="shared" si="28"/>
        <v>38603</v>
      </c>
      <c r="M139" s="5">
        <f t="shared" si="29"/>
        <v>1</v>
      </c>
      <c r="N139" s="5">
        <f t="shared" si="30"/>
        <v>0</v>
      </c>
      <c r="O139" s="5" t="e">
        <f t="shared" si="31"/>
        <v>#DIV/0!</v>
      </c>
      <c r="P139" s="5" t="e">
        <f t="shared" si="32"/>
        <v>#DIV/0!</v>
      </c>
      <c r="Q139" s="5">
        <f t="shared" si="22"/>
        <v>0</v>
      </c>
      <c r="R139" s="5">
        <f t="shared" si="23"/>
        <v>0</v>
      </c>
      <c r="S139" s="5">
        <f t="shared" si="24"/>
        <v>0</v>
      </c>
      <c r="T139" s="5">
        <f t="shared" si="25"/>
        <v>0</v>
      </c>
      <c r="U139" s="8">
        <f t="shared" si="26"/>
        <v>0</v>
      </c>
    </row>
    <row r="140" spans="1:21">
      <c r="A140" s="5">
        <v>138</v>
      </c>
      <c r="B140" s="5" t="s">
        <v>142</v>
      </c>
      <c r="C140" s="5">
        <v>10000</v>
      </c>
      <c r="D140" s="5">
        <v>10000</v>
      </c>
      <c r="E140" s="5">
        <v>10000</v>
      </c>
      <c r="F140" s="5">
        <v>10000</v>
      </c>
      <c r="G140" s="6">
        <v>10000</v>
      </c>
      <c r="H140" s="5">
        <v>10000</v>
      </c>
      <c r="I140" s="5">
        <v>10000</v>
      </c>
      <c r="J140" s="5">
        <v>10000</v>
      </c>
      <c r="K140" s="5">
        <f t="shared" si="27"/>
        <v>10000</v>
      </c>
      <c r="L140" s="5">
        <f t="shared" si="28"/>
        <v>10000</v>
      </c>
      <c r="M140" s="5">
        <f t="shared" si="29"/>
        <v>1</v>
      </c>
      <c r="N140" s="5">
        <f t="shared" si="30"/>
        <v>0</v>
      </c>
      <c r="O140" s="5" t="e">
        <f t="shared" si="31"/>
        <v>#DIV/0!</v>
      </c>
      <c r="P140" s="5" t="e">
        <f t="shared" si="32"/>
        <v>#DIV/0!</v>
      </c>
      <c r="Q140" s="5">
        <f t="shared" si="22"/>
        <v>0</v>
      </c>
      <c r="R140" s="5">
        <f t="shared" si="23"/>
        <v>0</v>
      </c>
      <c r="S140" s="5">
        <f t="shared" si="24"/>
        <v>0</v>
      </c>
      <c r="T140" s="5">
        <f t="shared" si="25"/>
        <v>0</v>
      </c>
      <c r="U140" s="8">
        <f t="shared" si="26"/>
        <v>0</v>
      </c>
    </row>
    <row r="141" spans="1:21">
      <c r="A141" s="5">
        <v>139</v>
      </c>
      <c r="B141" s="5" t="s">
        <v>143</v>
      </c>
      <c r="C141" s="5">
        <v>15663.5</v>
      </c>
      <c r="D141" s="5">
        <v>15663.5</v>
      </c>
      <c r="E141" s="5">
        <v>15663.5</v>
      </c>
      <c r="F141" s="5">
        <v>15663.5</v>
      </c>
      <c r="G141" s="6">
        <v>15663.5</v>
      </c>
      <c r="H141" s="5">
        <v>15663.5</v>
      </c>
      <c r="I141" s="5">
        <v>15663.5</v>
      </c>
      <c r="J141" s="5">
        <v>15663.5</v>
      </c>
      <c r="K141" s="5">
        <f t="shared" si="27"/>
        <v>15663.5</v>
      </c>
      <c r="L141" s="5">
        <f t="shared" si="28"/>
        <v>15663.5</v>
      </c>
      <c r="M141" s="5">
        <f t="shared" si="29"/>
        <v>1</v>
      </c>
      <c r="N141" s="5">
        <f t="shared" si="30"/>
        <v>0</v>
      </c>
      <c r="O141" s="5" t="e">
        <f t="shared" si="31"/>
        <v>#DIV/0!</v>
      </c>
      <c r="P141" s="5" t="e">
        <f t="shared" si="32"/>
        <v>#DIV/0!</v>
      </c>
      <c r="Q141" s="5">
        <f t="shared" si="22"/>
        <v>0</v>
      </c>
      <c r="R141" s="5">
        <f t="shared" si="23"/>
        <v>0</v>
      </c>
      <c r="S141" s="5">
        <f t="shared" si="24"/>
        <v>0</v>
      </c>
      <c r="T141" s="5">
        <f t="shared" si="25"/>
        <v>0</v>
      </c>
      <c r="U141" s="8">
        <f t="shared" si="26"/>
        <v>0</v>
      </c>
    </row>
    <row r="142" spans="1:21">
      <c r="A142" s="5">
        <v>140</v>
      </c>
      <c r="B142" s="5" t="s">
        <v>144</v>
      </c>
      <c r="C142" s="5">
        <v>10000</v>
      </c>
      <c r="D142" s="5">
        <v>10000</v>
      </c>
      <c r="E142" s="5">
        <v>10000</v>
      </c>
      <c r="F142" s="5">
        <v>10000</v>
      </c>
      <c r="G142" s="6">
        <v>10000</v>
      </c>
      <c r="H142" s="5">
        <v>10000</v>
      </c>
      <c r="I142" s="5">
        <v>10000</v>
      </c>
      <c r="J142" s="5">
        <v>10000</v>
      </c>
      <c r="K142" s="5">
        <f t="shared" si="27"/>
        <v>10000</v>
      </c>
      <c r="L142" s="5">
        <f t="shared" si="28"/>
        <v>10000</v>
      </c>
      <c r="M142" s="5">
        <f t="shared" si="29"/>
        <v>1</v>
      </c>
      <c r="N142" s="5">
        <f t="shared" si="30"/>
        <v>0</v>
      </c>
      <c r="O142" s="5" t="e">
        <f t="shared" si="31"/>
        <v>#DIV/0!</v>
      </c>
      <c r="P142" s="5" t="e">
        <f t="shared" si="32"/>
        <v>#DIV/0!</v>
      </c>
      <c r="Q142" s="5">
        <f t="shared" si="22"/>
        <v>0</v>
      </c>
      <c r="R142" s="5">
        <f t="shared" si="23"/>
        <v>0</v>
      </c>
      <c r="S142" s="5">
        <f t="shared" si="24"/>
        <v>0</v>
      </c>
      <c r="T142" s="5">
        <f t="shared" si="25"/>
        <v>0</v>
      </c>
      <c r="U142" s="8">
        <f t="shared" si="26"/>
        <v>0</v>
      </c>
    </row>
    <row r="143" spans="1:21">
      <c r="A143" s="5">
        <v>141</v>
      </c>
      <c r="B143" s="5" t="s">
        <v>145</v>
      </c>
      <c r="C143" s="5">
        <v>10000</v>
      </c>
      <c r="D143" s="5">
        <v>10000</v>
      </c>
      <c r="E143" s="5">
        <v>10000</v>
      </c>
      <c r="F143" s="5">
        <v>10000</v>
      </c>
      <c r="G143" s="6">
        <v>10000</v>
      </c>
      <c r="H143" s="5">
        <v>10000</v>
      </c>
      <c r="I143" s="5">
        <v>10000</v>
      </c>
      <c r="J143" s="5">
        <v>10000</v>
      </c>
      <c r="K143" s="5">
        <f t="shared" si="27"/>
        <v>10000</v>
      </c>
      <c r="L143" s="5">
        <f t="shared" si="28"/>
        <v>10000</v>
      </c>
      <c r="M143" s="5">
        <f t="shared" si="29"/>
        <v>1</v>
      </c>
      <c r="N143" s="5">
        <f t="shared" si="30"/>
        <v>0</v>
      </c>
      <c r="O143" s="5" t="e">
        <f t="shared" si="31"/>
        <v>#DIV/0!</v>
      </c>
      <c r="P143" s="5" t="e">
        <f t="shared" si="32"/>
        <v>#DIV/0!</v>
      </c>
      <c r="Q143" s="5">
        <f t="shared" si="22"/>
        <v>0</v>
      </c>
      <c r="R143" s="5">
        <f t="shared" si="23"/>
        <v>0</v>
      </c>
      <c r="S143" s="5">
        <f t="shared" si="24"/>
        <v>0</v>
      </c>
      <c r="T143" s="5">
        <f t="shared" si="25"/>
        <v>0</v>
      </c>
      <c r="U143" s="8">
        <f t="shared" si="26"/>
        <v>0</v>
      </c>
    </row>
    <row r="144" spans="1:21">
      <c r="A144" s="5">
        <v>142</v>
      </c>
      <c r="B144" s="5" t="s">
        <v>146</v>
      </c>
      <c r="C144" s="5">
        <v>10000</v>
      </c>
      <c r="D144" s="5">
        <v>10000</v>
      </c>
      <c r="E144" s="5">
        <v>10000</v>
      </c>
      <c r="F144" s="5">
        <v>10000</v>
      </c>
      <c r="G144" s="6">
        <v>10000</v>
      </c>
      <c r="H144" s="5">
        <v>10000</v>
      </c>
      <c r="I144" s="5">
        <v>10000</v>
      </c>
      <c r="J144" s="5">
        <v>10000</v>
      </c>
      <c r="K144" s="5">
        <f t="shared" si="27"/>
        <v>10000</v>
      </c>
      <c r="L144" s="5">
        <f t="shared" si="28"/>
        <v>10000</v>
      </c>
      <c r="M144" s="5">
        <f t="shared" si="29"/>
        <v>1</v>
      </c>
      <c r="N144" s="5">
        <f t="shared" si="30"/>
        <v>0</v>
      </c>
      <c r="O144" s="5" t="e">
        <f t="shared" si="31"/>
        <v>#DIV/0!</v>
      </c>
      <c r="P144" s="5" t="e">
        <f t="shared" si="32"/>
        <v>#DIV/0!</v>
      </c>
      <c r="Q144" s="5">
        <f t="shared" si="22"/>
        <v>0</v>
      </c>
      <c r="R144" s="5">
        <f t="shared" si="23"/>
        <v>0</v>
      </c>
      <c r="S144" s="5">
        <f t="shared" si="24"/>
        <v>0</v>
      </c>
      <c r="T144" s="5">
        <f t="shared" si="25"/>
        <v>0</v>
      </c>
      <c r="U144" s="8">
        <f t="shared" si="26"/>
        <v>0</v>
      </c>
    </row>
    <row r="145" spans="1:21">
      <c r="A145" s="5">
        <v>143</v>
      </c>
      <c r="B145" s="5" t="s">
        <v>147</v>
      </c>
      <c r="C145" s="5">
        <v>35052</v>
      </c>
      <c r="D145" s="5">
        <v>35052</v>
      </c>
      <c r="E145" s="5">
        <v>35052</v>
      </c>
      <c r="F145" s="5">
        <v>35052</v>
      </c>
      <c r="G145" s="6">
        <v>35052</v>
      </c>
      <c r="H145" s="5">
        <v>35052</v>
      </c>
      <c r="I145" s="5">
        <v>35052</v>
      </c>
      <c r="J145" s="5">
        <v>35052</v>
      </c>
      <c r="K145" s="5">
        <f t="shared" si="27"/>
        <v>35052</v>
      </c>
      <c r="L145" s="5">
        <f t="shared" si="28"/>
        <v>35052</v>
      </c>
      <c r="M145" s="5">
        <f t="shared" si="29"/>
        <v>1</v>
      </c>
      <c r="N145" s="5">
        <f t="shared" si="30"/>
        <v>0</v>
      </c>
      <c r="O145" s="5" t="e">
        <f t="shared" si="31"/>
        <v>#DIV/0!</v>
      </c>
      <c r="P145" s="5" t="e">
        <f t="shared" si="32"/>
        <v>#DIV/0!</v>
      </c>
      <c r="Q145" s="5">
        <f t="shared" si="22"/>
        <v>0</v>
      </c>
      <c r="R145" s="5">
        <f t="shared" si="23"/>
        <v>0</v>
      </c>
      <c r="S145" s="5">
        <f t="shared" si="24"/>
        <v>0</v>
      </c>
      <c r="T145" s="5">
        <f t="shared" si="25"/>
        <v>0</v>
      </c>
      <c r="U145" s="8">
        <f t="shared" si="26"/>
        <v>0</v>
      </c>
    </row>
    <row r="146" spans="1:21">
      <c r="A146" s="5">
        <v>144</v>
      </c>
      <c r="B146" s="5" t="s">
        <v>148</v>
      </c>
      <c r="C146" s="5">
        <v>26974.5</v>
      </c>
      <c r="D146" s="5">
        <v>26974.5</v>
      </c>
      <c r="E146" s="5">
        <v>26974.5</v>
      </c>
      <c r="F146" s="5">
        <v>26974.5</v>
      </c>
      <c r="G146" s="6">
        <v>26974.5</v>
      </c>
      <c r="H146" s="5">
        <v>26974.5</v>
      </c>
      <c r="I146" s="5">
        <v>26974.5</v>
      </c>
      <c r="J146" s="5">
        <v>26974.5</v>
      </c>
      <c r="K146" s="5">
        <f t="shared" si="27"/>
        <v>26974.5</v>
      </c>
      <c r="L146" s="5">
        <f t="shared" si="28"/>
        <v>26974.5</v>
      </c>
      <c r="M146" s="5">
        <f t="shared" si="29"/>
        <v>1</v>
      </c>
      <c r="N146" s="5">
        <f t="shared" si="30"/>
        <v>0</v>
      </c>
      <c r="O146" s="5" t="e">
        <f t="shared" si="31"/>
        <v>#DIV/0!</v>
      </c>
      <c r="P146" s="5" t="e">
        <f t="shared" si="32"/>
        <v>#DIV/0!</v>
      </c>
      <c r="Q146" s="5">
        <f t="shared" si="22"/>
        <v>0</v>
      </c>
      <c r="R146" s="5">
        <f t="shared" si="23"/>
        <v>0</v>
      </c>
      <c r="S146" s="5">
        <f t="shared" si="24"/>
        <v>0</v>
      </c>
      <c r="T146" s="5">
        <f t="shared" si="25"/>
        <v>0</v>
      </c>
      <c r="U146" s="8">
        <f t="shared" si="26"/>
        <v>0</v>
      </c>
    </row>
    <row r="147" spans="1:21">
      <c r="A147" s="5">
        <v>145</v>
      </c>
      <c r="B147" s="5" t="s">
        <v>149</v>
      </c>
      <c r="C147" s="5">
        <v>10000</v>
      </c>
      <c r="D147" s="5">
        <v>10000</v>
      </c>
      <c r="E147" s="5">
        <v>10000</v>
      </c>
      <c r="F147" s="5">
        <v>10000</v>
      </c>
      <c r="G147" s="6">
        <v>10000</v>
      </c>
      <c r="H147" s="5">
        <v>10000</v>
      </c>
      <c r="I147" s="5">
        <v>10000</v>
      </c>
      <c r="J147" s="5">
        <v>10000</v>
      </c>
      <c r="K147" s="5">
        <f t="shared" si="27"/>
        <v>10000</v>
      </c>
      <c r="L147" s="5">
        <f t="shared" si="28"/>
        <v>10000</v>
      </c>
      <c r="M147" s="5">
        <f t="shared" si="29"/>
        <v>1</v>
      </c>
      <c r="N147" s="5">
        <f t="shared" si="30"/>
        <v>0</v>
      </c>
      <c r="O147" s="5" t="e">
        <f t="shared" si="31"/>
        <v>#DIV/0!</v>
      </c>
      <c r="P147" s="5" t="e">
        <f t="shared" si="32"/>
        <v>#DIV/0!</v>
      </c>
      <c r="Q147" s="5">
        <f t="shared" si="22"/>
        <v>0</v>
      </c>
      <c r="R147" s="5">
        <f t="shared" si="23"/>
        <v>0</v>
      </c>
      <c r="S147" s="5">
        <f t="shared" si="24"/>
        <v>0</v>
      </c>
      <c r="T147" s="5">
        <f t="shared" si="25"/>
        <v>0</v>
      </c>
      <c r="U147" s="8">
        <f t="shared" si="26"/>
        <v>0</v>
      </c>
    </row>
    <row r="148" spans="1:21">
      <c r="A148" s="5">
        <v>146</v>
      </c>
      <c r="B148" s="5" t="s">
        <v>150</v>
      </c>
      <c r="C148" s="5">
        <v>10000</v>
      </c>
      <c r="D148" s="5">
        <v>10000</v>
      </c>
      <c r="E148" s="5">
        <v>10000</v>
      </c>
      <c r="F148" s="5">
        <v>10000</v>
      </c>
      <c r="G148" s="6">
        <v>10000</v>
      </c>
      <c r="H148" s="5">
        <v>10000</v>
      </c>
      <c r="I148" s="5">
        <v>10000</v>
      </c>
      <c r="J148" s="5">
        <v>10000</v>
      </c>
      <c r="K148" s="5">
        <f t="shared" si="27"/>
        <v>10000</v>
      </c>
      <c r="L148" s="5">
        <f t="shared" si="28"/>
        <v>10000</v>
      </c>
      <c r="M148" s="5">
        <f t="shared" si="29"/>
        <v>1</v>
      </c>
      <c r="N148" s="5">
        <f t="shared" si="30"/>
        <v>0</v>
      </c>
      <c r="O148" s="5" t="e">
        <f t="shared" si="31"/>
        <v>#DIV/0!</v>
      </c>
      <c r="P148" s="5" t="e">
        <f t="shared" si="32"/>
        <v>#DIV/0!</v>
      </c>
      <c r="Q148" s="5">
        <f t="shared" si="22"/>
        <v>0</v>
      </c>
      <c r="R148" s="5">
        <f t="shared" si="23"/>
        <v>0</v>
      </c>
      <c r="S148" s="5">
        <f t="shared" si="24"/>
        <v>0</v>
      </c>
      <c r="T148" s="5">
        <f t="shared" si="25"/>
        <v>0</v>
      </c>
      <c r="U148" s="8">
        <f t="shared" si="26"/>
        <v>0</v>
      </c>
    </row>
    <row r="149" spans="1:21">
      <c r="A149" s="5">
        <v>147</v>
      </c>
      <c r="B149" s="5" t="s">
        <v>151</v>
      </c>
      <c r="C149" s="5">
        <v>2686050</v>
      </c>
      <c r="D149" s="5">
        <v>2686050</v>
      </c>
      <c r="E149" s="5">
        <v>2938783</v>
      </c>
      <c r="F149" s="5">
        <v>3223864</v>
      </c>
      <c r="G149" s="6">
        <v>14029324</v>
      </c>
      <c r="H149" s="5">
        <v>2686050</v>
      </c>
      <c r="I149" s="5">
        <v>9171297</v>
      </c>
      <c r="J149" s="5">
        <v>2686050</v>
      </c>
      <c r="K149" s="5">
        <f t="shared" si="27"/>
        <v>2883686.75</v>
      </c>
      <c r="L149" s="5">
        <f t="shared" si="28"/>
        <v>7143180.25</v>
      </c>
      <c r="M149" s="5">
        <f t="shared" si="29"/>
        <v>0.40369788372622967</v>
      </c>
      <c r="N149" s="5">
        <f t="shared" si="30"/>
        <v>-1.3086520709762375</v>
      </c>
      <c r="O149" s="5">
        <f t="shared" si="31"/>
        <v>0.17380439431134592</v>
      </c>
      <c r="P149" s="5">
        <f t="shared" si="32"/>
        <v>0.75993924744406316</v>
      </c>
      <c r="Q149" s="5">
        <f t="shared" si="22"/>
        <v>256174.89343724403</v>
      </c>
      <c r="R149" s="5">
        <f t="shared" si="23"/>
        <v>5515561.4228660576</v>
      </c>
      <c r="S149" s="5">
        <f t="shared" si="24"/>
        <v>0.31376901286708891</v>
      </c>
      <c r="T149" s="5">
        <f t="shared" si="25"/>
        <v>0.15688450643354446</v>
      </c>
      <c r="U149" s="8">
        <f t="shared" si="26"/>
        <v>0.56065812714906094</v>
      </c>
    </row>
    <row r="150" spans="1:21">
      <c r="A150" s="5">
        <v>148</v>
      </c>
      <c r="B150" s="5" t="s">
        <v>152</v>
      </c>
      <c r="C150" s="5">
        <v>12479071</v>
      </c>
      <c r="D150" s="5">
        <v>14447385</v>
      </c>
      <c r="E150" s="5">
        <v>14539823</v>
      </c>
      <c r="F150" s="5">
        <v>12407579</v>
      </c>
      <c r="G150" s="6">
        <v>12894657</v>
      </c>
      <c r="H150" s="5">
        <v>13405749</v>
      </c>
      <c r="I150" s="5">
        <v>11665466</v>
      </c>
      <c r="J150" s="5">
        <v>12801441</v>
      </c>
      <c r="K150" s="5">
        <f t="shared" si="27"/>
        <v>13468464.5</v>
      </c>
      <c r="L150" s="5">
        <f t="shared" si="28"/>
        <v>12691828.25</v>
      </c>
      <c r="M150" s="5">
        <f t="shared" si="29"/>
        <v>1.0611918342024522</v>
      </c>
      <c r="N150" s="5">
        <f t="shared" si="30"/>
        <v>8.5685479283700794E-2</v>
      </c>
      <c r="O150" s="5">
        <f t="shared" si="31"/>
        <v>0.30769003435659092</v>
      </c>
      <c r="P150" s="5">
        <f t="shared" si="32"/>
        <v>0.51188656970648916</v>
      </c>
      <c r="Q150" s="5">
        <f t="shared" si="22"/>
        <v>1184690.1033315281</v>
      </c>
      <c r="R150" s="5">
        <f t="shared" si="23"/>
        <v>733997.44829137519</v>
      </c>
      <c r="S150" s="5">
        <f t="shared" si="24"/>
        <v>0.11171072622417348</v>
      </c>
      <c r="T150" s="5">
        <f t="shared" si="25"/>
        <v>5.5855363112086741E-2</v>
      </c>
      <c r="U150" s="8">
        <f t="shared" si="26"/>
        <v>7.5935615759258238E-2</v>
      </c>
    </row>
    <row r="151" spans="1:21">
      <c r="A151" s="5">
        <v>149</v>
      </c>
      <c r="B151" s="5" t="s">
        <v>153</v>
      </c>
      <c r="C151" s="5">
        <v>25210</v>
      </c>
      <c r="D151" s="5">
        <v>25210</v>
      </c>
      <c r="E151" s="5">
        <v>25210</v>
      </c>
      <c r="F151" s="5">
        <v>25210</v>
      </c>
      <c r="G151" s="6">
        <v>25210</v>
      </c>
      <c r="H151" s="5">
        <v>25210</v>
      </c>
      <c r="I151" s="5">
        <v>25210</v>
      </c>
      <c r="J151" s="5">
        <v>25210</v>
      </c>
      <c r="K151" s="5">
        <f t="shared" si="27"/>
        <v>25210</v>
      </c>
      <c r="L151" s="5">
        <f t="shared" si="28"/>
        <v>25210</v>
      </c>
      <c r="M151" s="5">
        <f t="shared" si="29"/>
        <v>1</v>
      </c>
      <c r="N151" s="5">
        <f t="shared" si="30"/>
        <v>0</v>
      </c>
      <c r="O151" s="5" t="e">
        <f t="shared" si="31"/>
        <v>#DIV/0!</v>
      </c>
      <c r="P151" s="5" t="e">
        <f t="shared" si="32"/>
        <v>#DIV/0!</v>
      </c>
      <c r="Q151" s="5">
        <f t="shared" si="22"/>
        <v>0</v>
      </c>
      <c r="R151" s="5">
        <f t="shared" si="23"/>
        <v>0</v>
      </c>
      <c r="S151" s="5">
        <f t="shared" si="24"/>
        <v>0</v>
      </c>
      <c r="T151" s="5">
        <f t="shared" si="25"/>
        <v>0</v>
      </c>
      <c r="U151" s="8">
        <f t="shared" si="26"/>
        <v>0</v>
      </c>
    </row>
    <row r="152" spans="1:21">
      <c r="A152" s="5">
        <v>150</v>
      </c>
      <c r="B152" s="5" t="s">
        <v>154</v>
      </c>
      <c r="C152" s="5">
        <v>13835</v>
      </c>
      <c r="D152" s="5">
        <v>13835</v>
      </c>
      <c r="E152" s="5">
        <v>13835</v>
      </c>
      <c r="F152" s="5">
        <v>13835</v>
      </c>
      <c r="G152" s="6">
        <v>13835</v>
      </c>
      <c r="H152" s="5">
        <v>13835</v>
      </c>
      <c r="I152" s="5">
        <v>13835</v>
      </c>
      <c r="J152" s="5">
        <v>13835</v>
      </c>
      <c r="K152" s="5">
        <f t="shared" si="27"/>
        <v>13835</v>
      </c>
      <c r="L152" s="5">
        <f t="shared" si="28"/>
        <v>13835</v>
      </c>
      <c r="M152" s="5">
        <f t="shared" si="29"/>
        <v>1</v>
      </c>
      <c r="N152" s="5">
        <f t="shared" si="30"/>
        <v>0</v>
      </c>
      <c r="O152" s="5" t="e">
        <f t="shared" si="31"/>
        <v>#DIV/0!</v>
      </c>
      <c r="P152" s="5" t="e">
        <f t="shared" si="32"/>
        <v>#DIV/0!</v>
      </c>
      <c r="Q152" s="5">
        <f t="shared" si="22"/>
        <v>0</v>
      </c>
      <c r="R152" s="5">
        <f t="shared" si="23"/>
        <v>0</v>
      </c>
      <c r="S152" s="5">
        <f t="shared" si="24"/>
        <v>0</v>
      </c>
      <c r="T152" s="5">
        <f t="shared" si="25"/>
        <v>0</v>
      </c>
      <c r="U152" s="8">
        <f t="shared" si="26"/>
        <v>0</v>
      </c>
    </row>
    <row r="153" spans="1:21">
      <c r="A153" s="5">
        <v>151</v>
      </c>
      <c r="B153" s="5" t="s">
        <v>155</v>
      </c>
      <c r="C153" s="5">
        <v>19214</v>
      </c>
      <c r="D153" s="5">
        <v>19214</v>
      </c>
      <c r="E153" s="5">
        <v>19214</v>
      </c>
      <c r="F153" s="5">
        <v>19214</v>
      </c>
      <c r="G153" s="6">
        <v>19214</v>
      </c>
      <c r="H153" s="5">
        <v>19214</v>
      </c>
      <c r="I153" s="5">
        <v>19214</v>
      </c>
      <c r="J153" s="5">
        <v>37899</v>
      </c>
      <c r="K153" s="5">
        <f t="shared" si="27"/>
        <v>19214</v>
      </c>
      <c r="L153" s="5">
        <f t="shared" si="28"/>
        <v>23885.25</v>
      </c>
      <c r="M153" s="5">
        <f t="shared" si="29"/>
        <v>0.80442951193728351</v>
      </c>
      <c r="N153" s="5">
        <f t="shared" si="30"/>
        <v>-0.31396208442192614</v>
      </c>
      <c r="O153" s="5">
        <f t="shared" si="31"/>
        <v>0.35591768374958205</v>
      </c>
      <c r="P153" s="5">
        <f t="shared" si="32"/>
        <v>0.44865043356381173</v>
      </c>
      <c r="Q153" s="5">
        <f t="shared" si="22"/>
        <v>0</v>
      </c>
      <c r="R153" s="5">
        <f t="shared" si="23"/>
        <v>9342.5</v>
      </c>
      <c r="S153" s="5">
        <f t="shared" si="24"/>
        <v>0.31464534452325482</v>
      </c>
      <c r="T153" s="5">
        <f t="shared" si="25"/>
        <v>0.15732267226162741</v>
      </c>
      <c r="U153" s="8">
        <f t="shared" si="26"/>
        <v>0.28214857327231541</v>
      </c>
    </row>
    <row r="154" spans="1:21">
      <c r="A154" s="5">
        <v>152</v>
      </c>
      <c r="B154" s="5" t="s">
        <v>156</v>
      </c>
      <c r="C154" s="5">
        <v>17934.5</v>
      </c>
      <c r="D154" s="5">
        <v>17934.5</v>
      </c>
      <c r="E154" s="5">
        <v>17934.5</v>
      </c>
      <c r="F154" s="5">
        <v>17934.5</v>
      </c>
      <c r="G154" s="6">
        <v>17934.5</v>
      </c>
      <c r="H154" s="5">
        <v>17934.5</v>
      </c>
      <c r="I154" s="5">
        <v>17934.5</v>
      </c>
      <c r="J154" s="5">
        <v>17934.5</v>
      </c>
      <c r="K154" s="5">
        <f t="shared" si="27"/>
        <v>17934.5</v>
      </c>
      <c r="L154" s="5">
        <f t="shared" si="28"/>
        <v>17934.5</v>
      </c>
      <c r="M154" s="5">
        <f t="shared" si="29"/>
        <v>1</v>
      </c>
      <c r="N154" s="5">
        <f t="shared" si="30"/>
        <v>0</v>
      </c>
      <c r="O154" s="5" t="e">
        <f t="shared" si="31"/>
        <v>#DIV/0!</v>
      </c>
      <c r="P154" s="5" t="e">
        <f t="shared" si="32"/>
        <v>#DIV/0!</v>
      </c>
      <c r="Q154" s="5">
        <f t="shared" si="22"/>
        <v>0</v>
      </c>
      <c r="R154" s="5">
        <f t="shared" si="23"/>
        <v>0</v>
      </c>
      <c r="S154" s="5">
        <f t="shared" si="24"/>
        <v>0</v>
      </c>
      <c r="T154" s="5">
        <f t="shared" si="25"/>
        <v>0</v>
      </c>
      <c r="U154" s="8">
        <f t="shared" si="26"/>
        <v>0</v>
      </c>
    </row>
  </sheetData>
  <conditionalFormatting sqref="O1:P1">
    <cfRule type="cellIs" dxfId="11" priority="5" operator="lessThanOrEqual">
      <formula>0.05</formula>
    </cfRule>
    <cfRule type="cellIs" dxfId="10" priority="6" operator="lessThanOrEqual">
      <formula>0.05</formula>
    </cfRule>
  </conditionalFormatting>
  <conditionalFormatting sqref="O1:O1048576 P1">
    <cfRule type="cellIs" dxfId="9" priority="4" operator="lessThan">
      <formula>0.05</formula>
    </cfRule>
  </conditionalFormatting>
  <conditionalFormatting sqref="Q1:U1">
    <cfRule type="cellIs" dxfId="8" priority="2" operator="lessThanOrEqual">
      <formula>0.05</formula>
    </cfRule>
    <cfRule type="cellIs" dxfId="7" priority="3" operator="lessThanOrEqual">
      <formula>0.05</formula>
    </cfRule>
  </conditionalFormatting>
  <conditionalFormatting sqref="Q1:U1">
    <cfRule type="cellIs" dxfId="6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69DA-55E3-B24D-8E3C-B9DF5A02F004}">
  <dimension ref="A1:W333"/>
  <sheetViews>
    <sheetView workbookViewId="0">
      <selection activeCell="A3" sqref="A3"/>
    </sheetView>
  </sheetViews>
  <sheetFormatPr baseColWidth="10" defaultRowHeight="16"/>
  <cols>
    <col min="1" max="1" width="7.5" style="11" customWidth="1"/>
    <col min="2" max="2" width="10.83203125" style="11"/>
    <col min="3" max="6" width="11.6640625" style="11" bestFit="1" customWidth="1"/>
    <col min="7" max="7" width="11.6640625" style="14" bestFit="1" customWidth="1"/>
    <col min="8" max="12" width="11.6640625" style="11" bestFit="1" customWidth="1"/>
    <col min="13" max="19" width="11" style="11" bestFit="1" customWidth="1"/>
    <col min="20" max="20" width="11" style="12" bestFit="1" customWidth="1"/>
    <col min="21" max="23" width="11" style="11" bestFit="1" customWidth="1"/>
    <col min="24" max="16384" width="10.83203125" style="11"/>
  </cols>
  <sheetData>
    <row r="1" spans="1:23">
      <c r="C1" s="19" t="s">
        <v>183</v>
      </c>
      <c r="D1" s="19"/>
      <c r="E1" s="19"/>
      <c r="F1" s="20"/>
      <c r="G1" s="21" t="s">
        <v>184</v>
      </c>
      <c r="H1" s="22"/>
      <c r="I1" s="22"/>
      <c r="J1" s="22"/>
    </row>
    <row r="2" spans="1:23" s="12" customFormat="1" ht="68">
      <c r="A2" s="12" t="s">
        <v>182</v>
      </c>
      <c r="B2" s="12" t="s">
        <v>0</v>
      </c>
      <c r="C2" s="9" t="s">
        <v>172</v>
      </c>
      <c r="D2" s="10" t="s">
        <v>173</v>
      </c>
      <c r="E2" s="10" t="s">
        <v>174</v>
      </c>
      <c r="F2" s="10" t="s">
        <v>175</v>
      </c>
      <c r="G2" s="9" t="s">
        <v>172</v>
      </c>
      <c r="H2" s="10" t="s">
        <v>173</v>
      </c>
      <c r="I2" s="10" t="s">
        <v>174</v>
      </c>
      <c r="J2" s="10" t="s">
        <v>175</v>
      </c>
      <c r="K2" s="13" t="s">
        <v>185</v>
      </c>
      <c r="L2" s="13" t="s">
        <v>186</v>
      </c>
      <c r="M2" s="13" t="s">
        <v>157</v>
      </c>
      <c r="N2" s="13" t="s">
        <v>158</v>
      </c>
      <c r="O2" s="13" t="s">
        <v>159</v>
      </c>
      <c r="P2" s="13" t="s">
        <v>161</v>
      </c>
      <c r="Q2" s="13" t="s">
        <v>164</v>
      </c>
      <c r="R2" s="13" t="s">
        <v>162</v>
      </c>
      <c r="S2" s="13" t="s">
        <v>163</v>
      </c>
      <c r="T2" s="13" t="s">
        <v>160</v>
      </c>
      <c r="U2" s="13" t="s">
        <v>165</v>
      </c>
      <c r="V2" s="13" t="s">
        <v>166</v>
      </c>
      <c r="W2" s="13" t="s">
        <v>167</v>
      </c>
    </row>
    <row r="3" spans="1:23">
      <c r="A3" s="11">
        <v>0</v>
      </c>
      <c r="B3" s="11" t="s">
        <v>3</v>
      </c>
      <c r="C3" s="11">
        <v>25710</v>
      </c>
      <c r="D3" s="11">
        <v>25710</v>
      </c>
      <c r="E3" s="11">
        <v>25710</v>
      </c>
      <c r="F3" s="11">
        <v>25710</v>
      </c>
      <c r="G3" s="14">
        <v>25710</v>
      </c>
      <c r="H3" s="11">
        <v>25710</v>
      </c>
      <c r="I3" s="11">
        <v>25710</v>
      </c>
      <c r="J3" s="11">
        <v>25710</v>
      </c>
      <c r="K3" s="11">
        <f t="shared" ref="K3:K66" si="0">AVERAGE(C3:F3)</f>
        <v>25710</v>
      </c>
      <c r="L3" s="11">
        <f t="shared" ref="L3:L66" si="1">AVERAGE(G3:J3)</f>
        <v>25710</v>
      </c>
      <c r="M3" s="11">
        <f t="shared" ref="M3:M66" si="2">L3/K3</f>
        <v>1</v>
      </c>
      <c r="N3" s="11">
        <f t="shared" ref="N3:N66" si="3">LOG(M3,2)</f>
        <v>0</v>
      </c>
      <c r="O3" s="11" t="e">
        <f t="shared" ref="O3:O66" si="4">TTEST(C3:F3, G3:J3, 2, 2)</f>
        <v>#DIV/0!</v>
      </c>
      <c r="P3" s="11">
        <f t="shared" ref="P3:P66" si="5">STDEV(C3:F3)</f>
        <v>0</v>
      </c>
      <c r="Q3" s="11">
        <f t="shared" ref="Q3:Q66" si="6">STDEV(G3:J3)</f>
        <v>0</v>
      </c>
      <c r="R3" s="11">
        <f t="shared" ref="R3:R66" si="7">M3*SQRT((P3/K3)^2+(Q3/L3)^2)</f>
        <v>0</v>
      </c>
      <c r="S3" s="11">
        <f t="shared" ref="S3:S66" si="8">R3/SQRT(4)</f>
        <v>0</v>
      </c>
      <c r="T3" s="12">
        <f t="shared" ref="T3:T34" si="9">(R3/(M3*LN(2)))/SQRT(W3)</f>
        <v>0</v>
      </c>
      <c r="U3" s="11">
        <f t="shared" ref="U3:U66" si="10">COUNT(C3:F3)</f>
        <v>4</v>
      </c>
      <c r="V3" s="11">
        <f t="shared" ref="V3:V66" si="11">COUNT(G3:J3)</f>
        <v>4</v>
      </c>
      <c r="W3" s="11">
        <f t="shared" ref="W3:W66" si="12">MIN(U3,V3)</f>
        <v>4</v>
      </c>
    </row>
    <row r="4" spans="1:23">
      <c r="A4" s="11">
        <v>1</v>
      </c>
      <c r="B4" s="11" t="s">
        <v>5</v>
      </c>
      <c r="C4" s="11">
        <v>10000</v>
      </c>
      <c r="D4" s="11">
        <v>10000</v>
      </c>
      <c r="E4" s="11">
        <v>10000</v>
      </c>
      <c r="F4" s="11">
        <v>10000</v>
      </c>
      <c r="G4" s="14">
        <v>10000</v>
      </c>
      <c r="H4" s="11">
        <v>10000</v>
      </c>
      <c r="I4" s="11">
        <v>10000</v>
      </c>
      <c r="J4" s="11">
        <v>10000</v>
      </c>
      <c r="K4" s="11">
        <f t="shared" si="0"/>
        <v>10000</v>
      </c>
      <c r="L4" s="11">
        <f t="shared" si="1"/>
        <v>10000</v>
      </c>
      <c r="M4" s="11">
        <f t="shared" si="2"/>
        <v>1</v>
      </c>
      <c r="N4" s="11">
        <f t="shared" si="3"/>
        <v>0</v>
      </c>
      <c r="O4" s="11" t="e">
        <f t="shared" si="4"/>
        <v>#DIV/0!</v>
      </c>
      <c r="P4" s="11">
        <f t="shared" si="5"/>
        <v>0</v>
      </c>
      <c r="Q4" s="11">
        <f t="shared" si="6"/>
        <v>0</v>
      </c>
      <c r="R4" s="11">
        <f t="shared" si="7"/>
        <v>0</v>
      </c>
      <c r="S4" s="11">
        <f t="shared" si="8"/>
        <v>0</v>
      </c>
      <c r="T4" s="12">
        <f t="shared" si="9"/>
        <v>0</v>
      </c>
      <c r="U4" s="11">
        <f t="shared" si="10"/>
        <v>4</v>
      </c>
      <c r="V4" s="11">
        <f t="shared" si="11"/>
        <v>4</v>
      </c>
      <c r="W4" s="11">
        <f t="shared" si="12"/>
        <v>4</v>
      </c>
    </row>
    <row r="5" spans="1:23">
      <c r="A5" s="11">
        <v>2</v>
      </c>
      <c r="B5" s="11" t="s">
        <v>6</v>
      </c>
      <c r="C5" s="11">
        <v>33514</v>
      </c>
      <c r="D5" s="11">
        <v>33514</v>
      </c>
      <c r="E5" s="11">
        <v>33514</v>
      </c>
      <c r="F5" s="11">
        <v>33514</v>
      </c>
      <c r="G5" s="14">
        <v>33514</v>
      </c>
      <c r="H5" s="11">
        <v>33514</v>
      </c>
      <c r="I5" s="11">
        <v>33514</v>
      </c>
      <c r="J5" s="11">
        <v>33514</v>
      </c>
      <c r="K5" s="11">
        <f t="shared" si="0"/>
        <v>33514</v>
      </c>
      <c r="L5" s="11">
        <f t="shared" si="1"/>
        <v>33514</v>
      </c>
      <c r="M5" s="11">
        <f t="shared" si="2"/>
        <v>1</v>
      </c>
      <c r="N5" s="11">
        <f t="shared" si="3"/>
        <v>0</v>
      </c>
      <c r="O5" s="11" t="e">
        <f t="shared" si="4"/>
        <v>#DIV/0!</v>
      </c>
      <c r="P5" s="11">
        <f t="shared" si="5"/>
        <v>0</v>
      </c>
      <c r="Q5" s="11">
        <f t="shared" si="6"/>
        <v>0</v>
      </c>
      <c r="R5" s="11">
        <f t="shared" si="7"/>
        <v>0</v>
      </c>
      <c r="S5" s="11">
        <f t="shared" si="8"/>
        <v>0</v>
      </c>
      <c r="T5" s="12">
        <f t="shared" si="9"/>
        <v>0</v>
      </c>
      <c r="U5" s="11">
        <f t="shared" si="10"/>
        <v>4</v>
      </c>
      <c r="V5" s="11">
        <f t="shared" si="11"/>
        <v>4</v>
      </c>
      <c r="W5" s="11">
        <f t="shared" si="12"/>
        <v>4</v>
      </c>
    </row>
    <row r="6" spans="1:23">
      <c r="A6" s="11">
        <v>3</v>
      </c>
      <c r="B6" s="11" t="s">
        <v>7</v>
      </c>
      <c r="C6" s="11">
        <v>10000</v>
      </c>
      <c r="D6" s="11">
        <v>10000</v>
      </c>
      <c r="E6" s="11">
        <v>10000</v>
      </c>
      <c r="F6" s="11">
        <v>10000</v>
      </c>
      <c r="G6" s="14">
        <v>10000</v>
      </c>
      <c r="H6" s="11">
        <v>10000</v>
      </c>
      <c r="I6" s="11">
        <v>10000</v>
      </c>
      <c r="J6" s="11">
        <v>10000</v>
      </c>
      <c r="K6" s="11">
        <f t="shared" si="0"/>
        <v>10000</v>
      </c>
      <c r="L6" s="11">
        <f t="shared" si="1"/>
        <v>10000</v>
      </c>
      <c r="M6" s="11">
        <f t="shared" si="2"/>
        <v>1</v>
      </c>
      <c r="N6" s="11">
        <f t="shared" si="3"/>
        <v>0</v>
      </c>
      <c r="O6" s="11" t="e">
        <f t="shared" si="4"/>
        <v>#DIV/0!</v>
      </c>
      <c r="P6" s="11">
        <f t="shared" si="5"/>
        <v>0</v>
      </c>
      <c r="Q6" s="11">
        <f t="shared" si="6"/>
        <v>0</v>
      </c>
      <c r="R6" s="11">
        <f t="shared" si="7"/>
        <v>0</v>
      </c>
      <c r="S6" s="11">
        <f t="shared" si="8"/>
        <v>0</v>
      </c>
      <c r="T6" s="12">
        <f t="shared" si="9"/>
        <v>0</v>
      </c>
      <c r="U6" s="11">
        <f t="shared" si="10"/>
        <v>4</v>
      </c>
      <c r="V6" s="11">
        <f t="shared" si="11"/>
        <v>4</v>
      </c>
      <c r="W6" s="11">
        <f t="shared" si="12"/>
        <v>4</v>
      </c>
    </row>
    <row r="7" spans="1:23">
      <c r="A7" s="11">
        <v>5</v>
      </c>
      <c r="B7" s="11" t="s">
        <v>9</v>
      </c>
      <c r="C7" s="11">
        <v>47134.5</v>
      </c>
      <c r="D7" s="11">
        <v>47134.5</v>
      </c>
      <c r="E7" s="11">
        <v>47134.5</v>
      </c>
      <c r="F7" s="11">
        <v>47134.5</v>
      </c>
      <c r="G7" s="14">
        <v>47134.5</v>
      </c>
      <c r="H7" s="11">
        <v>47134.5</v>
      </c>
      <c r="I7" s="11">
        <v>47134.5</v>
      </c>
      <c r="J7" s="11">
        <v>47134.5</v>
      </c>
      <c r="K7" s="11">
        <f t="shared" si="0"/>
        <v>47134.5</v>
      </c>
      <c r="L7" s="11">
        <f t="shared" si="1"/>
        <v>47134.5</v>
      </c>
      <c r="M7" s="11">
        <f t="shared" si="2"/>
        <v>1</v>
      </c>
      <c r="N7" s="11">
        <f t="shared" si="3"/>
        <v>0</v>
      </c>
      <c r="O7" s="11" t="e">
        <f t="shared" si="4"/>
        <v>#DIV/0!</v>
      </c>
      <c r="P7" s="11">
        <f t="shared" si="5"/>
        <v>0</v>
      </c>
      <c r="Q7" s="11">
        <f t="shared" si="6"/>
        <v>0</v>
      </c>
      <c r="R7" s="11">
        <f t="shared" si="7"/>
        <v>0</v>
      </c>
      <c r="S7" s="11">
        <f t="shared" si="8"/>
        <v>0</v>
      </c>
      <c r="T7" s="12">
        <f t="shared" si="9"/>
        <v>0</v>
      </c>
      <c r="U7" s="11">
        <f t="shared" si="10"/>
        <v>4</v>
      </c>
      <c r="V7" s="11">
        <f t="shared" si="11"/>
        <v>4</v>
      </c>
      <c r="W7" s="11">
        <f t="shared" si="12"/>
        <v>4</v>
      </c>
    </row>
    <row r="8" spans="1:23">
      <c r="A8" s="11">
        <v>4</v>
      </c>
      <c r="B8" s="11" t="s">
        <v>8</v>
      </c>
      <c r="C8" s="11">
        <v>12319.5</v>
      </c>
      <c r="D8" s="11">
        <v>12319.5</v>
      </c>
      <c r="E8" s="11">
        <v>12319.5</v>
      </c>
      <c r="F8" s="11">
        <v>12319.5</v>
      </c>
      <c r="G8" s="14">
        <v>12319.5</v>
      </c>
      <c r="H8" s="11">
        <v>12319.5</v>
      </c>
      <c r="I8" s="11">
        <v>12319.5</v>
      </c>
      <c r="J8" s="11">
        <v>12319.5</v>
      </c>
      <c r="K8" s="11">
        <f t="shared" si="0"/>
        <v>12319.5</v>
      </c>
      <c r="L8" s="11">
        <f t="shared" si="1"/>
        <v>12319.5</v>
      </c>
      <c r="M8" s="11">
        <f t="shared" si="2"/>
        <v>1</v>
      </c>
      <c r="N8" s="11">
        <f t="shared" si="3"/>
        <v>0</v>
      </c>
      <c r="O8" s="11" t="e">
        <f t="shared" si="4"/>
        <v>#DIV/0!</v>
      </c>
      <c r="P8" s="11">
        <f t="shared" si="5"/>
        <v>0</v>
      </c>
      <c r="Q8" s="11">
        <f t="shared" si="6"/>
        <v>0</v>
      </c>
      <c r="R8" s="11">
        <f t="shared" si="7"/>
        <v>0</v>
      </c>
      <c r="S8" s="11">
        <f t="shared" si="8"/>
        <v>0</v>
      </c>
      <c r="T8" s="12">
        <f t="shared" si="9"/>
        <v>0</v>
      </c>
      <c r="U8" s="11">
        <f t="shared" si="10"/>
        <v>4</v>
      </c>
      <c r="V8" s="11">
        <f t="shared" si="11"/>
        <v>4</v>
      </c>
      <c r="W8" s="11">
        <f t="shared" si="12"/>
        <v>4</v>
      </c>
    </row>
    <row r="9" spans="1:23">
      <c r="A9" s="11">
        <v>7</v>
      </c>
      <c r="B9" s="11" t="s">
        <v>11</v>
      </c>
      <c r="C9" s="11">
        <v>10637</v>
      </c>
      <c r="D9" s="11">
        <v>10637</v>
      </c>
      <c r="E9" s="11">
        <v>10637</v>
      </c>
      <c r="F9" s="11">
        <v>10637</v>
      </c>
      <c r="G9" s="14">
        <v>10637</v>
      </c>
      <c r="H9" s="11">
        <v>10637</v>
      </c>
      <c r="I9" s="11">
        <v>10637</v>
      </c>
      <c r="J9" s="11">
        <v>10637</v>
      </c>
      <c r="K9" s="11">
        <f t="shared" si="0"/>
        <v>10637</v>
      </c>
      <c r="L9" s="11">
        <f t="shared" si="1"/>
        <v>10637</v>
      </c>
      <c r="M9" s="11">
        <f t="shared" si="2"/>
        <v>1</v>
      </c>
      <c r="N9" s="11">
        <f t="shared" si="3"/>
        <v>0</v>
      </c>
      <c r="O9" s="11" t="e">
        <f t="shared" si="4"/>
        <v>#DIV/0!</v>
      </c>
      <c r="P9" s="11">
        <f t="shared" si="5"/>
        <v>0</v>
      </c>
      <c r="Q9" s="11">
        <f t="shared" si="6"/>
        <v>0</v>
      </c>
      <c r="R9" s="11">
        <f t="shared" si="7"/>
        <v>0</v>
      </c>
      <c r="S9" s="11">
        <f t="shared" si="8"/>
        <v>0</v>
      </c>
      <c r="T9" s="12">
        <f t="shared" si="9"/>
        <v>0</v>
      </c>
      <c r="U9" s="11">
        <f t="shared" si="10"/>
        <v>4</v>
      </c>
      <c r="V9" s="11">
        <f t="shared" si="11"/>
        <v>4</v>
      </c>
      <c r="W9" s="11">
        <f t="shared" si="12"/>
        <v>4</v>
      </c>
    </row>
    <row r="10" spans="1:23">
      <c r="A10" s="11">
        <v>6</v>
      </c>
      <c r="B10" s="11" t="s">
        <v>10</v>
      </c>
      <c r="C10" s="11">
        <v>10000</v>
      </c>
      <c r="D10" s="11">
        <v>10000</v>
      </c>
      <c r="E10" s="11">
        <v>10000</v>
      </c>
      <c r="F10" s="11">
        <v>10000</v>
      </c>
      <c r="G10" s="14">
        <v>10000</v>
      </c>
      <c r="H10" s="11">
        <v>10000</v>
      </c>
      <c r="I10" s="11">
        <v>10000</v>
      </c>
      <c r="J10" s="11">
        <v>10000</v>
      </c>
      <c r="K10" s="11">
        <f t="shared" si="0"/>
        <v>10000</v>
      </c>
      <c r="L10" s="11">
        <f t="shared" si="1"/>
        <v>10000</v>
      </c>
      <c r="M10" s="11">
        <f t="shared" si="2"/>
        <v>1</v>
      </c>
      <c r="N10" s="11">
        <f t="shared" si="3"/>
        <v>0</v>
      </c>
      <c r="O10" s="11" t="e">
        <f t="shared" si="4"/>
        <v>#DIV/0!</v>
      </c>
      <c r="P10" s="11">
        <f t="shared" si="5"/>
        <v>0</v>
      </c>
      <c r="Q10" s="11">
        <f t="shared" si="6"/>
        <v>0</v>
      </c>
      <c r="R10" s="11">
        <f t="shared" si="7"/>
        <v>0</v>
      </c>
      <c r="S10" s="11">
        <f t="shared" si="8"/>
        <v>0</v>
      </c>
      <c r="T10" s="12">
        <f t="shared" si="9"/>
        <v>0</v>
      </c>
      <c r="U10" s="11">
        <f t="shared" si="10"/>
        <v>4</v>
      </c>
      <c r="V10" s="11">
        <f t="shared" si="11"/>
        <v>4</v>
      </c>
      <c r="W10" s="11">
        <f t="shared" si="12"/>
        <v>4</v>
      </c>
    </row>
    <row r="11" spans="1:23">
      <c r="A11" s="11">
        <v>8</v>
      </c>
      <c r="B11" s="11" t="s">
        <v>12</v>
      </c>
      <c r="C11" s="11">
        <v>10000</v>
      </c>
      <c r="D11" s="11">
        <v>10000</v>
      </c>
      <c r="E11" s="11">
        <v>10000</v>
      </c>
      <c r="F11" s="11">
        <v>10000</v>
      </c>
      <c r="G11" s="14">
        <v>10000</v>
      </c>
      <c r="H11" s="11">
        <v>10000</v>
      </c>
      <c r="I11" s="11">
        <v>10000</v>
      </c>
      <c r="J11" s="11">
        <v>10000</v>
      </c>
      <c r="K11" s="11">
        <f t="shared" si="0"/>
        <v>10000</v>
      </c>
      <c r="L11" s="11">
        <f t="shared" si="1"/>
        <v>10000</v>
      </c>
      <c r="M11" s="11">
        <f t="shared" si="2"/>
        <v>1</v>
      </c>
      <c r="N11" s="11">
        <f t="shared" si="3"/>
        <v>0</v>
      </c>
      <c r="O11" s="11" t="e">
        <f t="shared" si="4"/>
        <v>#DIV/0!</v>
      </c>
      <c r="P11" s="11">
        <f t="shared" si="5"/>
        <v>0</v>
      </c>
      <c r="Q11" s="11">
        <f t="shared" si="6"/>
        <v>0</v>
      </c>
      <c r="R11" s="11">
        <f t="shared" si="7"/>
        <v>0</v>
      </c>
      <c r="S11" s="11">
        <f t="shared" si="8"/>
        <v>0</v>
      </c>
      <c r="T11" s="12">
        <f t="shared" si="9"/>
        <v>0</v>
      </c>
      <c r="U11" s="11">
        <f t="shared" si="10"/>
        <v>4</v>
      </c>
      <c r="V11" s="11">
        <f t="shared" si="11"/>
        <v>4</v>
      </c>
      <c r="W11" s="11">
        <f t="shared" si="12"/>
        <v>4</v>
      </c>
    </row>
    <row r="12" spans="1:23">
      <c r="A12" s="11">
        <v>9</v>
      </c>
      <c r="B12" s="11" t="s">
        <v>13</v>
      </c>
      <c r="C12" s="11">
        <v>48927.5</v>
      </c>
      <c r="D12" s="11">
        <v>48927.5</v>
      </c>
      <c r="E12" s="11">
        <v>48927.5</v>
      </c>
      <c r="F12" s="11">
        <v>48927.5</v>
      </c>
      <c r="G12" s="14">
        <v>48927.5</v>
      </c>
      <c r="H12" s="11">
        <v>48927.5</v>
      </c>
      <c r="I12" s="11">
        <v>48927.5</v>
      </c>
      <c r="J12" s="11">
        <v>48927.5</v>
      </c>
      <c r="K12" s="11">
        <f t="shared" si="0"/>
        <v>48927.5</v>
      </c>
      <c r="L12" s="11">
        <f t="shared" si="1"/>
        <v>48927.5</v>
      </c>
      <c r="M12" s="11">
        <f t="shared" si="2"/>
        <v>1</v>
      </c>
      <c r="N12" s="11">
        <f t="shared" si="3"/>
        <v>0</v>
      </c>
      <c r="O12" s="11" t="e">
        <f t="shared" si="4"/>
        <v>#DIV/0!</v>
      </c>
      <c r="P12" s="11">
        <f t="shared" si="5"/>
        <v>0</v>
      </c>
      <c r="Q12" s="11">
        <f t="shared" si="6"/>
        <v>0</v>
      </c>
      <c r="R12" s="11">
        <f t="shared" si="7"/>
        <v>0</v>
      </c>
      <c r="S12" s="11">
        <f t="shared" si="8"/>
        <v>0</v>
      </c>
      <c r="T12" s="12">
        <f t="shared" si="9"/>
        <v>0</v>
      </c>
      <c r="U12" s="11">
        <f t="shared" si="10"/>
        <v>4</v>
      </c>
      <c r="V12" s="11">
        <f t="shared" si="11"/>
        <v>4</v>
      </c>
      <c r="W12" s="11">
        <f t="shared" si="12"/>
        <v>4</v>
      </c>
    </row>
    <row r="13" spans="1:23">
      <c r="A13" s="11">
        <v>10</v>
      </c>
      <c r="B13" s="11" t="s">
        <v>14</v>
      </c>
      <c r="C13" s="11">
        <v>12312</v>
      </c>
      <c r="D13" s="11">
        <v>12312</v>
      </c>
      <c r="E13" s="11">
        <v>12312</v>
      </c>
      <c r="F13" s="11">
        <v>12312</v>
      </c>
      <c r="G13" s="14">
        <v>12312</v>
      </c>
      <c r="H13" s="11">
        <v>12312</v>
      </c>
      <c r="I13" s="11">
        <v>12312</v>
      </c>
      <c r="J13" s="11">
        <v>12312</v>
      </c>
      <c r="K13" s="11">
        <f t="shared" si="0"/>
        <v>12312</v>
      </c>
      <c r="L13" s="11">
        <f t="shared" si="1"/>
        <v>12312</v>
      </c>
      <c r="M13" s="11">
        <f t="shared" si="2"/>
        <v>1</v>
      </c>
      <c r="N13" s="11">
        <f t="shared" si="3"/>
        <v>0</v>
      </c>
      <c r="O13" s="11" t="e">
        <f t="shared" si="4"/>
        <v>#DIV/0!</v>
      </c>
      <c r="P13" s="11">
        <f t="shared" si="5"/>
        <v>0</v>
      </c>
      <c r="Q13" s="11">
        <f t="shared" si="6"/>
        <v>0</v>
      </c>
      <c r="R13" s="11">
        <f t="shared" si="7"/>
        <v>0</v>
      </c>
      <c r="S13" s="11">
        <f t="shared" si="8"/>
        <v>0</v>
      </c>
      <c r="T13" s="12">
        <f t="shared" si="9"/>
        <v>0</v>
      </c>
      <c r="U13" s="11">
        <f t="shared" si="10"/>
        <v>4</v>
      </c>
      <c r="V13" s="11">
        <f t="shared" si="11"/>
        <v>4</v>
      </c>
      <c r="W13" s="11">
        <f t="shared" si="12"/>
        <v>4</v>
      </c>
    </row>
    <row r="14" spans="1:23">
      <c r="A14" s="11">
        <v>149</v>
      </c>
      <c r="B14" s="11" t="s">
        <v>153</v>
      </c>
      <c r="C14" s="11">
        <v>25210</v>
      </c>
      <c r="D14" s="11">
        <v>25210</v>
      </c>
      <c r="E14" s="11">
        <v>25210</v>
      </c>
      <c r="F14" s="11">
        <v>25210</v>
      </c>
      <c r="G14" s="14">
        <v>25210</v>
      </c>
      <c r="H14" s="11">
        <v>25210</v>
      </c>
      <c r="I14" s="11">
        <v>25210</v>
      </c>
      <c r="J14" s="11">
        <v>25210</v>
      </c>
      <c r="K14" s="11">
        <f t="shared" si="0"/>
        <v>25210</v>
      </c>
      <c r="L14" s="11">
        <f t="shared" si="1"/>
        <v>25210</v>
      </c>
      <c r="M14" s="11">
        <f t="shared" si="2"/>
        <v>1</v>
      </c>
      <c r="N14" s="11">
        <f t="shared" si="3"/>
        <v>0</v>
      </c>
      <c r="O14" s="11" t="e">
        <f t="shared" si="4"/>
        <v>#DIV/0!</v>
      </c>
      <c r="P14" s="11">
        <f t="shared" si="5"/>
        <v>0</v>
      </c>
      <c r="Q14" s="11">
        <f t="shared" si="6"/>
        <v>0</v>
      </c>
      <c r="R14" s="11">
        <f t="shared" si="7"/>
        <v>0</v>
      </c>
      <c r="S14" s="11">
        <f t="shared" si="8"/>
        <v>0</v>
      </c>
      <c r="T14" s="12">
        <f t="shared" si="9"/>
        <v>0</v>
      </c>
      <c r="U14" s="11">
        <f t="shared" si="10"/>
        <v>4</v>
      </c>
      <c r="V14" s="11">
        <f t="shared" si="11"/>
        <v>4</v>
      </c>
      <c r="W14" s="11">
        <f t="shared" si="12"/>
        <v>4</v>
      </c>
    </row>
    <row r="15" spans="1:23">
      <c r="A15" s="11">
        <v>11</v>
      </c>
      <c r="B15" s="11" t="s">
        <v>15</v>
      </c>
      <c r="C15" s="11">
        <v>10000</v>
      </c>
      <c r="D15" s="11">
        <v>10000</v>
      </c>
      <c r="E15" s="11">
        <v>10000</v>
      </c>
      <c r="F15" s="11">
        <v>10000</v>
      </c>
      <c r="G15" s="14">
        <v>10000</v>
      </c>
      <c r="H15" s="11">
        <v>10000</v>
      </c>
      <c r="I15" s="11">
        <v>10000</v>
      </c>
      <c r="J15" s="11">
        <v>10000</v>
      </c>
      <c r="K15" s="11">
        <f t="shared" si="0"/>
        <v>10000</v>
      </c>
      <c r="L15" s="11">
        <f t="shared" si="1"/>
        <v>10000</v>
      </c>
      <c r="M15" s="11">
        <f t="shared" si="2"/>
        <v>1</v>
      </c>
      <c r="N15" s="11">
        <f t="shared" si="3"/>
        <v>0</v>
      </c>
      <c r="O15" s="11" t="e">
        <f t="shared" si="4"/>
        <v>#DIV/0!</v>
      </c>
      <c r="P15" s="11">
        <f t="shared" si="5"/>
        <v>0</v>
      </c>
      <c r="Q15" s="11">
        <f t="shared" si="6"/>
        <v>0</v>
      </c>
      <c r="R15" s="11">
        <f t="shared" si="7"/>
        <v>0</v>
      </c>
      <c r="S15" s="11">
        <f t="shared" si="8"/>
        <v>0</v>
      </c>
      <c r="T15" s="12">
        <f t="shared" si="9"/>
        <v>0</v>
      </c>
      <c r="U15" s="11">
        <f t="shared" si="10"/>
        <v>4</v>
      </c>
      <c r="V15" s="11">
        <f t="shared" si="11"/>
        <v>4</v>
      </c>
      <c r="W15" s="11">
        <f t="shared" si="12"/>
        <v>4</v>
      </c>
    </row>
    <row r="16" spans="1:23">
      <c r="A16" s="11">
        <v>12</v>
      </c>
      <c r="B16" s="11" t="s">
        <v>16</v>
      </c>
      <c r="C16" s="11">
        <v>14640762</v>
      </c>
      <c r="D16" s="11">
        <v>15765356</v>
      </c>
      <c r="E16" s="11">
        <v>11508491</v>
      </c>
      <c r="F16" s="11">
        <v>18046852</v>
      </c>
      <c r="G16" s="14">
        <v>23069602</v>
      </c>
      <c r="H16" s="11">
        <v>12934592</v>
      </c>
      <c r="I16" s="11">
        <v>20462642</v>
      </c>
      <c r="J16" s="11">
        <v>12637752</v>
      </c>
      <c r="K16" s="11">
        <f t="shared" si="0"/>
        <v>14990365.25</v>
      </c>
      <c r="L16" s="11">
        <f t="shared" si="1"/>
        <v>17276147</v>
      </c>
      <c r="M16" s="11">
        <f t="shared" si="2"/>
        <v>1.1524833926244726</v>
      </c>
      <c r="N16" s="11">
        <f t="shared" si="3"/>
        <v>0.20474596145639815</v>
      </c>
      <c r="O16" s="11">
        <f t="shared" si="4"/>
        <v>0.47156426362685067</v>
      </c>
      <c r="P16" s="11">
        <f t="shared" si="5"/>
        <v>2719582.8504101355</v>
      </c>
      <c r="Q16" s="11">
        <f t="shared" si="6"/>
        <v>5294074.6505283304</v>
      </c>
      <c r="R16" s="11">
        <f t="shared" si="7"/>
        <v>0.41041752057021014</v>
      </c>
      <c r="S16" s="11">
        <f t="shared" si="8"/>
        <v>0.20520876028510507</v>
      </c>
      <c r="T16" s="12">
        <f t="shared" si="9"/>
        <v>0.25688323381051947</v>
      </c>
      <c r="U16" s="11">
        <f t="shared" si="10"/>
        <v>4</v>
      </c>
      <c r="V16" s="11">
        <f t="shared" si="11"/>
        <v>4</v>
      </c>
      <c r="W16" s="11">
        <f t="shared" si="12"/>
        <v>4</v>
      </c>
    </row>
    <row r="17" spans="1:23">
      <c r="A17" s="11">
        <v>13</v>
      </c>
      <c r="B17" s="11" t="s">
        <v>17</v>
      </c>
      <c r="C17" s="11">
        <v>16537247</v>
      </c>
      <c r="D17" s="11">
        <v>16885416</v>
      </c>
      <c r="E17" s="11">
        <v>16012586</v>
      </c>
      <c r="F17" s="11">
        <v>20705736</v>
      </c>
      <c r="G17" s="14">
        <v>26391550</v>
      </c>
      <c r="H17" s="11">
        <v>14979901</v>
      </c>
      <c r="I17" s="11">
        <v>20000680</v>
      </c>
      <c r="J17" s="11">
        <v>14915733</v>
      </c>
      <c r="K17" s="11">
        <f t="shared" si="0"/>
        <v>17535246.25</v>
      </c>
      <c r="L17" s="11">
        <f t="shared" si="1"/>
        <v>19071966</v>
      </c>
      <c r="M17" s="11">
        <f t="shared" si="2"/>
        <v>1.0876360518746635</v>
      </c>
      <c r="N17" s="11">
        <f t="shared" si="3"/>
        <v>0.12119587828366263</v>
      </c>
      <c r="O17" s="11">
        <f t="shared" si="4"/>
        <v>0.6174579709378456</v>
      </c>
      <c r="P17" s="11">
        <f t="shared" si="5"/>
        <v>2143889.0945040938</v>
      </c>
      <c r="Q17" s="11">
        <f t="shared" si="6"/>
        <v>5430103.9996598596</v>
      </c>
      <c r="R17" s="11">
        <f t="shared" si="7"/>
        <v>0.33701176167036967</v>
      </c>
      <c r="S17" s="11">
        <f t="shared" si="8"/>
        <v>0.16850588083518483</v>
      </c>
      <c r="T17" s="12">
        <f t="shared" si="9"/>
        <v>0.22351465660092182</v>
      </c>
      <c r="U17" s="11">
        <f t="shared" si="10"/>
        <v>4</v>
      </c>
      <c r="V17" s="11">
        <f t="shared" si="11"/>
        <v>4</v>
      </c>
      <c r="W17" s="11">
        <f t="shared" si="12"/>
        <v>4</v>
      </c>
    </row>
    <row r="18" spans="1:23">
      <c r="A18" s="11">
        <v>14</v>
      </c>
      <c r="B18" s="11" t="s">
        <v>18</v>
      </c>
      <c r="C18" s="11">
        <v>10000</v>
      </c>
      <c r="D18" s="11">
        <v>10000</v>
      </c>
      <c r="E18" s="11">
        <v>10000</v>
      </c>
      <c r="F18" s="11">
        <v>10000</v>
      </c>
      <c r="G18" s="14">
        <v>10000</v>
      </c>
      <c r="H18" s="11">
        <v>10000</v>
      </c>
      <c r="I18" s="11">
        <v>10000</v>
      </c>
      <c r="J18" s="11">
        <v>10000</v>
      </c>
      <c r="K18" s="11">
        <f t="shared" si="0"/>
        <v>10000</v>
      </c>
      <c r="L18" s="11">
        <f t="shared" si="1"/>
        <v>10000</v>
      </c>
      <c r="M18" s="11">
        <f t="shared" si="2"/>
        <v>1</v>
      </c>
      <c r="N18" s="11">
        <f t="shared" si="3"/>
        <v>0</v>
      </c>
      <c r="O18" s="11" t="e">
        <f t="shared" si="4"/>
        <v>#DIV/0!</v>
      </c>
      <c r="P18" s="11">
        <f t="shared" si="5"/>
        <v>0</v>
      </c>
      <c r="Q18" s="11">
        <f t="shared" si="6"/>
        <v>0</v>
      </c>
      <c r="R18" s="11">
        <f t="shared" si="7"/>
        <v>0</v>
      </c>
      <c r="S18" s="11">
        <f t="shared" si="8"/>
        <v>0</v>
      </c>
      <c r="T18" s="12">
        <f t="shared" si="9"/>
        <v>0</v>
      </c>
      <c r="U18" s="11">
        <f t="shared" si="10"/>
        <v>4</v>
      </c>
      <c r="V18" s="11">
        <f t="shared" si="11"/>
        <v>4</v>
      </c>
      <c r="W18" s="11">
        <f t="shared" si="12"/>
        <v>4</v>
      </c>
    </row>
    <row r="19" spans="1:23">
      <c r="A19" s="11">
        <v>15</v>
      </c>
      <c r="B19" s="11" t="s">
        <v>19</v>
      </c>
      <c r="C19" s="11">
        <v>260283</v>
      </c>
      <c r="D19" s="11">
        <v>186872.5</v>
      </c>
      <c r="F19" s="11">
        <v>305367</v>
      </c>
      <c r="H19" s="11">
        <v>271255</v>
      </c>
      <c r="I19" s="11">
        <v>186872.5</v>
      </c>
      <c r="J19" s="11">
        <v>186872.5</v>
      </c>
      <c r="K19" s="11">
        <f t="shared" si="0"/>
        <v>250840.83333333334</v>
      </c>
      <c r="L19" s="11">
        <f t="shared" si="1"/>
        <v>215000</v>
      </c>
      <c r="M19" s="11">
        <f t="shared" si="2"/>
        <v>0.85711722905295185</v>
      </c>
      <c r="N19" s="11">
        <f t="shared" si="3"/>
        <v>-0.22243555775257789</v>
      </c>
      <c r="O19" s="11">
        <f t="shared" si="4"/>
        <v>0.46607552884074088</v>
      </c>
      <c r="P19" s="11">
        <f t="shared" si="5"/>
        <v>59808.883253939195</v>
      </c>
      <c r="Q19" s="11">
        <f t="shared" si="6"/>
        <v>48718.259089893596</v>
      </c>
      <c r="R19" s="11">
        <f t="shared" si="7"/>
        <v>0.28193370113146726</v>
      </c>
      <c r="S19" s="11">
        <f t="shared" si="8"/>
        <v>0.14096685056573363</v>
      </c>
      <c r="T19" s="12">
        <f t="shared" si="9"/>
        <v>0.27398114684524905</v>
      </c>
      <c r="U19" s="11">
        <f t="shared" si="10"/>
        <v>3</v>
      </c>
      <c r="V19" s="11">
        <f t="shared" si="11"/>
        <v>3</v>
      </c>
      <c r="W19" s="11">
        <f t="shared" si="12"/>
        <v>3</v>
      </c>
    </row>
    <row r="20" spans="1:23">
      <c r="A20" s="11">
        <v>16</v>
      </c>
      <c r="B20" s="11" t="s">
        <v>20</v>
      </c>
      <c r="C20" s="11">
        <v>17557</v>
      </c>
      <c r="D20" s="11">
        <v>17557</v>
      </c>
      <c r="E20" s="11">
        <v>17557</v>
      </c>
      <c r="F20" s="11">
        <v>17557</v>
      </c>
      <c r="G20" s="14">
        <v>17557</v>
      </c>
      <c r="H20" s="11">
        <v>17557</v>
      </c>
      <c r="I20" s="11">
        <v>17557</v>
      </c>
      <c r="J20" s="11">
        <v>17557</v>
      </c>
      <c r="K20" s="11">
        <f t="shared" si="0"/>
        <v>17557</v>
      </c>
      <c r="L20" s="11">
        <f t="shared" si="1"/>
        <v>17557</v>
      </c>
      <c r="M20" s="11">
        <f t="shared" si="2"/>
        <v>1</v>
      </c>
      <c r="N20" s="11">
        <f t="shared" si="3"/>
        <v>0</v>
      </c>
      <c r="O20" s="11" t="e">
        <f t="shared" si="4"/>
        <v>#DIV/0!</v>
      </c>
      <c r="P20" s="11">
        <f t="shared" si="5"/>
        <v>0</v>
      </c>
      <c r="Q20" s="11">
        <f t="shared" si="6"/>
        <v>0</v>
      </c>
      <c r="R20" s="11">
        <f t="shared" si="7"/>
        <v>0</v>
      </c>
      <c r="S20" s="11">
        <f t="shared" si="8"/>
        <v>0</v>
      </c>
      <c r="T20" s="12">
        <f t="shared" si="9"/>
        <v>0</v>
      </c>
      <c r="U20" s="11">
        <f t="shared" si="10"/>
        <v>4</v>
      </c>
      <c r="V20" s="11">
        <f t="shared" si="11"/>
        <v>4</v>
      </c>
      <c r="W20" s="11">
        <f t="shared" si="12"/>
        <v>4</v>
      </c>
    </row>
    <row r="21" spans="1:23">
      <c r="A21" s="11">
        <v>17</v>
      </c>
      <c r="B21" s="11" t="s">
        <v>21</v>
      </c>
      <c r="C21" s="11">
        <v>10000</v>
      </c>
      <c r="D21" s="11">
        <v>10000</v>
      </c>
      <c r="E21" s="11">
        <v>10000</v>
      </c>
      <c r="F21" s="11">
        <v>10000</v>
      </c>
      <c r="G21" s="14">
        <v>10000</v>
      </c>
      <c r="H21" s="11">
        <v>10000</v>
      </c>
      <c r="I21" s="11">
        <v>10000</v>
      </c>
      <c r="J21" s="11">
        <v>10000</v>
      </c>
      <c r="K21" s="11">
        <f t="shared" si="0"/>
        <v>10000</v>
      </c>
      <c r="L21" s="11">
        <f t="shared" si="1"/>
        <v>10000</v>
      </c>
      <c r="M21" s="11">
        <f t="shared" si="2"/>
        <v>1</v>
      </c>
      <c r="N21" s="11">
        <f t="shared" si="3"/>
        <v>0</v>
      </c>
      <c r="O21" s="11" t="e">
        <f t="shared" si="4"/>
        <v>#DIV/0!</v>
      </c>
      <c r="P21" s="11">
        <f t="shared" si="5"/>
        <v>0</v>
      </c>
      <c r="Q21" s="11">
        <f t="shared" si="6"/>
        <v>0</v>
      </c>
      <c r="R21" s="11">
        <f t="shared" si="7"/>
        <v>0</v>
      </c>
      <c r="S21" s="11">
        <f t="shared" si="8"/>
        <v>0</v>
      </c>
      <c r="T21" s="12">
        <f t="shared" si="9"/>
        <v>0</v>
      </c>
      <c r="U21" s="11">
        <f t="shared" si="10"/>
        <v>4</v>
      </c>
      <c r="V21" s="11">
        <f t="shared" si="11"/>
        <v>4</v>
      </c>
      <c r="W21" s="11">
        <f t="shared" si="12"/>
        <v>4</v>
      </c>
    </row>
    <row r="22" spans="1:23">
      <c r="A22" s="11">
        <v>18</v>
      </c>
      <c r="B22" s="11" t="s">
        <v>22</v>
      </c>
      <c r="C22" s="11">
        <v>10000</v>
      </c>
      <c r="D22" s="11">
        <v>10000</v>
      </c>
      <c r="E22" s="11">
        <v>10000</v>
      </c>
      <c r="F22" s="11">
        <v>10000</v>
      </c>
      <c r="G22" s="14">
        <v>10000</v>
      </c>
      <c r="H22" s="11">
        <v>10000</v>
      </c>
      <c r="I22" s="11">
        <v>10000</v>
      </c>
      <c r="J22" s="11">
        <v>10000</v>
      </c>
      <c r="K22" s="11">
        <f t="shared" si="0"/>
        <v>10000</v>
      </c>
      <c r="L22" s="11">
        <f t="shared" si="1"/>
        <v>10000</v>
      </c>
      <c r="M22" s="11">
        <f t="shared" si="2"/>
        <v>1</v>
      </c>
      <c r="N22" s="11">
        <f t="shared" si="3"/>
        <v>0</v>
      </c>
      <c r="O22" s="11" t="e">
        <f t="shared" si="4"/>
        <v>#DIV/0!</v>
      </c>
      <c r="P22" s="11">
        <f t="shared" si="5"/>
        <v>0</v>
      </c>
      <c r="Q22" s="11">
        <f t="shared" si="6"/>
        <v>0</v>
      </c>
      <c r="R22" s="11">
        <f t="shared" si="7"/>
        <v>0</v>
      </c>
      <c r="S22" s="11">
        <f t="shared" si="8"/>
        <v>0</v>
      </c>
      <c r="T22" s="12">
        <f t="shared" si="9"/>
        <v>0</v>
      </c>
      <c r="U22" s="11">
        <f t="shared" si="10"/>
        <v>4</v>
      </c>
      <c r="V22" s="11">
        <f t="shared" si="11"/>
        <v>4</v>
      </c>
      <c r="W22" s="11">
        <f t="shared" si="12"/>
        <v>4</v>
      </c>
    </row>
    <row r="23" spans="1:23">
      <c r="A23" s="11">
        <v>151</v>
      </c>
      <c r="B23" s="11" t="s">
        <v>155</v>
      </c>
      <c r="C23" s="11">
        <v>19214</v>
      </c>
      <c r="D23" s="11">
        <v>19214</v>
      </c>
      <c r="E23" s="11">
        <v>19214</v>
      </c>
      <c r="F23" s="11">
        <v>19214</v>
      </c>
      <c r="G23" s="14">
        <v>19214</v>
      </c>
      <c r="H23" s="11">
        <v>19214</v>
      </c>
      <c r="I23" s="11">
        <v>19214</v>
      </c>
      <c r="J23" s="11">
        <v>19214</v>
      </c>
      <c r="K23" s="11">
        <f t="shared" si="0"/>
        <v>19214</v>
      </c>
      <c r="L23" s="11">
        <f t="shared" si="1"/>
        <v>19214</v>
      </c>
      <c r="M23" s="11">
        <f t="shared" si="2"/>
        <v>1</v>
      </c>
      <c r="N23" s="11">
        <f t="shared" si="3"/>
        <v>0</v>
      </c>
      <c r="O23" s="11" t="e">
        <f t="shared" si="4"/>
        <v>#DIV/0!</v>
      </c>
      <c r="P23" s="11">
        <f t="shared" si="5"/>
        <v>0</v>
      </c>
      <c r="Q23" s="11">
        <f t="shared" si="6"/>
        <v>0</v>
      </c>
      <c r="R23" s="11">
        <f t="shared" si="7"/>
        <v>0</v>
      </c>
      <c r="S23" s="11">
        <f t="shared" si="8"/>
        <v>0</v>
      </c>
      <c r="T23" s="12">
        <f t="shared" si="9"/>
        <v>0</v>
      </c>
      <c r="U23" s="11">
        <f t="shared" si="10"/>
        <v>4</v>
      </c>
      <c r="V23" s="11">
        <f t="shared" si="11"/>
        <v>4</v>
      </c>
      <c r="W23" s="11">
        <f t="shared" si="12"/>
        <v>4</v>
      </c>
    </row>
    <row r="24" spans="1:23">
      <c r="A24" s="11">
        <v>19</v>
      </c>
      <c r="B24" s="11" t="s">
        <v>23</v>
      </c>
      <c r="C24" s="11">
        <v>14276.5</v>
      </c>
      <c r="D24" s="11">
        <v>14276.5</v>
      </c>
      <c r="E24" s="11">
        <v>14276.5</v>
      </c>
      <c r="F24" s="11">
        <v>14276.5</v>
      </c>
      <c r="G24" s="14">
        <v>14276.5</v>
      </c>
      <c r="H24" s="11">
        <v>14276.5</v>
      </c>
      <c r="I24" s="11">
        <v>14276.5</v>
      </c>
      <c r="J24" s="11">
        <v>14276.5</v>
      </c>
      <c r="K24" s="11">
        <f t="shared" si="0"/>
        <v>14276.5</v>
      </c>
      <c r="L24" s="11">
        <f t="shared" si="1"/>
        <v>14276.5</v>
      </c>
      <c r="M24" s="11">
        <f t="shared" si="2"/>
        <v>1</v>
      </c>
      <c r="N24" s="11">
        <f t="shared" si="3"/>
        <v>0</v>
      </c>
      <c r="O24" s="11" t="e">
        <f t="shared" si="4"/>
        <v>#DIV/0!</v>
      </c>
      <c r="P24" s="11">
        <f t="shared" si="5"/>
        <v>0</v>
      </c>
      <c r="Q24" s="11">
        <f t="shared" si="6"/>
        <v>0</v>
      </c>
      <c r="R24" s="11">
        <f t="shared" si="7"/>
        <v>0</v>
      </c>
      <c r="S24" s="11">
        <f t="shared" si="8"/>
        <v>0</v>
      </c>
      <c r="T24" s="12">
        <f t="shared" si="9"/>
        <v>0</v>
      </c>
      <c r="U24" s="11">
        <f t="shared" si="10"/>
        <v>4</v>
      </c>
      <c r="V24" s="11">
        <f t="shared" si="11"/>
        <v>4</v>
      </c>
      <c r="W24" s="11">
        <f t="shared" si="12"/>
        <v>4</v>
      </c>
    </row>
    <row r="25" spans="1:23">
      <c r="A25" s="11">
        <v>20</v>
      </c>
      <c r="B25" s="11" t="s">
        <v>24</v>
      </c>
      <c r="C25" s="11">
        <v>37351.5</v>
      </c>
      <c r="D25" s="11">
        <v>37351.5</v>
      </c>
      <c r="E25" s="11">
        <v>37351.5</v>
      </c>
      <c r="F25" s="11">
        <v>37351.5</v>
      </c>
      <c r="G25" s="14">
        <v>37351.5</v>
      </c>
      <c r="H25" s="11">
        <v>37351.5</v>
      </c>
      <c r="I25" s="11">
        <v>37351.5</v>
      </c>
      <c r="J25" s="11">
        <v>37351.5</v>
      </c>
      <c r="K25" s="11">
        <f t="shared" si="0"/>
        <v>37351.5</v>
      </c>
      <c r="L25" s="11">
        <f t="shared" si="1"/>
        <v>37351.5</v>
      </c>
      <c r="M25" s="11">
        <f t="shared" si="2"/>
        <v>1</v>
      </c>
      <c r="N25" s="11">
        <f t="shared" si="3"/>
        <v>0</v>
      </c>
      <c r="O25" s="11" t="e">
        <f t="shared" si="4"/>
        <v>#DIV/0!</v>
      </c>
      <c r="P25" s="11">
        <f t="shared" si="5"/>
        <v>0</v>
      </c>
      <c r="Q25" s="11">
        <f t="shared" si="6"/>
        <v>0</v>
      </c>
      <c r="R25" s="11">
        <f t="shared" si="7"/>
        <v>0</v>
      </c>
      <c r="S25" s="11">
        <f t="shared" si="8"/>
        <v>0</v>
      </c>
      <c r="T25" s="12">
        <f t="shared" si="9"/>
        <v>0</v>
      </c>
      <c r="U25" s="11">
        <f t="shared" si="10"/>
        <v>4</v>
      </c>
      <c r="V25" s="11">
        <f t="shared" si="11"/>
        <v>4</v>
      </c>
      <c r="W25" s="11">
        <f t="shared" si="12"/>
        <v>4</v>
      </c>
    </row>
    <row r="26" spans="1:23">
      <c r="A26" s="11">
        <v>21</v>
      </c>
      <c r="B26" s="11" t="s">
        <v>25</v>
      </c>
      <c r="C26" s="11">
        <v>10000</v>
      </c>
      <c r="D26" s="11">
        <v>10000</v>
      </c>
      <c r="E26" s="11">
        <v>10000</v>
      </c>
      <c r="F26" s="11">
        <v>10000</v>
      </c>
      <c r="G26" s="14">
        <v>10000</v>
      </c>
      <c r="H26" s="11">
        <v>10000</v>
      </c>
      <c r="I26" s="11">
        <v>10000</v>
      </c>
      <c r="J26" s="11">
        <v>10000</v>
      </c>
      <c r="K26" s="11">
        <f t="shared" si="0"/>
        <v>10000</v>
      </c>
      <c r="L26" s="11">
        <f t="shared" si="1"/>
        <v>10000</v>
      </c>
      <c r="M26" s="11">
        <f t="shared" si="2"/>
        <v>1</v>
      </c>
      <c r="N26" s="11">
        <f t="shared" si="3"/>
        <v>0</v>
      </c>
      <c r="O26" s="11" t="e">
        <f t="shared" si="4"/>
        <v>#DIV/0!</v>
      </c>
      <c r="P26" s="11">
        <f t="shared" si="5"/>
        <v>0</v>
      </c>
      <c r="Q26" s="11">
        <f t="shared" si="6"/>
        <v>0</v>
      </c>
      <c r="R26" s="11">
        <f t="shared" si="7"/>
        <v>0</v>
      </c>
      <c r="S26" s="11">
        <f t="shared" si="8"/>
        <v>0</v>
      </c>
      <c r="T26" s="12">
        <f t="shared" si="9"/>
        <v>0</v>
      </c>
      <c r="U26" s="11">
        <f t="shared" si="10"/>
        <v>4</v>
      </c>
      <c r="V26" s="11">
        <f t="shared" si="11"/>
        <v>4</v>
      </c>
      <c r="W26" s="11">
        <f t="shared" si="12"/>
        <v>4</v>
      </c>
    </row>
    <row r="27" spans="1:23">
      <c r="A27" s="11">
        <v>22</v>
      </c>
      <c r="B27" s="11" t="s">
        <v>26</v>
      </c>
      <c r="C27" s="11">
        <v>45747</v>
      </c>
      <c r="D27" s="11">
        <v>45747</v>
      </c>
      <c r="E27" s="11">
        <v>45747</v>
      </c>
      <c r="F27" s="11">
        <v>45747</v>
      </c>
      <c r="G27" s="14">
        <v>45747</v>
      </c>
      <c r="H27" s="11">
        <v>45747</v>
      </c>
      <c r="I27" s="11">
        <v>45747</v>
      </c>
      <c r="J27" s="11">
        <v>45747</v>
      </c>
      <c r="K27" s="11">
        <f t="shared" si="0"/>
        <v>45747</v>
      </c>
      <c r="L27" s="11">
        <f t="shared" si="1"/>
        <v>45747</v>
      </c>
      <c r="M27" s="11">
        <f t="shared" si="2"/>
        <v>1</v>
      </c>
      <c r="N27" s="11">
        <f t="shared" si="3"/>
        <v>0</v>
      </c>
      <c r="O27" s="11" t="e">
        <f t="shared" si="4"/>
        <v>#DIV/0!</v>
      </c>
      <c r="P27" s="11">
        <f t="shared" si="5"/>
        <v>0</v>
      </c>
      <c r="Q27" s="11">
        <f t="shared" si="6"/>
        <v>0</v>
      </c>
      <c r="R27" s="11">
        <f t="shared" si="7"/>
        <v>0</v>
      </c>
      <c r="S27" s="11">
        <f t="shared" si="8"/>
        <v>0</v>
      </c>
      <c r="T27" s="12">
        <f t="shared" si="9"/>
        <v>0</v>
      </c>
      <c r="U27" s="11">
        <f t="shared" si="10"/>
        <v>4</v>
      </c>
      <c r="V27" s="11">
        <f t="shared" si="11"/>
        <v>4</v>
      </c>
      <c r="W27" s="11">
        <f t="shared" si="12"/>
        <v>4</v>
      </c>
    </row>
    <row r="28" spans="1:23">
      <c r="A28" s="11">
        <v>23</v>
      </c>
      <c r="B28" s="11" t="s">
        <v>27</v>
      </c>
      <c r="C28" s="11">
        <v>1112293.5</v>
      </c>
      <c r="D28" s="11">
        <v>1112293.5</v>
      </c>
      <c r="E28" s="11">
        <v>1112293.5</v>
      </c>
      <c r="F28" s="11">
        <v>1112293.5</v>
      </c>
      <c r="G28" s="14">
        <v>1112293.5</v>
      </c>
      <c r="H28" s="11">
        <v>1112293.5</v>
      </c>
      <c r="I28" s="11">
        <v>1112293.5</v>
      </c>
      <c r="J28" s="11">
        <v>1112293.5</v>
      </c>
      <c r="K28" s="11">
        <f t="shared" si="0"/>
        <v>1112293.5</v>
      </c>
      <c r="L28" s="11">
        <f t="shared" si="1"/>
        <v>1112293.5</v>
      </c>
      <c r="M28" s="11">
        <f t="shared" si="2"/>
        <v>1</v>
      </c>
      <c r="N28" s="11">
        <f t="shared" si="3"/>
        <v>0</v>
      </c>
      <c r="O28" s="11" t="e">
        <f t="shared" si="4"/>
        <v>#DIV/0!</v>
      </c>
      <c r="P28" s="11">
        <f t="shared" si="5"/>
        <v>0</v>
      </c>
      <c r="Q28" s="11">
        <f t="shared" si="6"/>
        <v>0</v>
      </c>
      <c r="R28" s="11">
        <f t="shared" si="7"/>
        <v>0</v>
      </c>
      <c r="S28" s="11">
        <f t="shared" si="8"/>
        <v>0</v>
      </c>
      <c r="T28" s="12">
        <f t="shared" si="9"/>
        <v>0</v>
      </c>
      <c r="U28" s="11">
        <f t="shared" si="10"/>
        <v>4</v>
      </c>
      <c r="V28" s="11">
        <f t="shared" si="11"/>
        <v>4</v>
      </c>
      <c r="W28" s="11">
        <f t="shared" si="12"/>
        <v>4</v>
      </c>
    </row>
    <row r="29" spans="1:23">
      <c r="A29" s="11">
        <v>24</v>
      </c>
      <c r="B29" s="11" t="s">
        <v>28</v>
      </c>
      <c r="C29" s="11">
        <v>49005.5</v>
      </c>
      <c r="D29" s="11">
        <v>49005.5</v>
      </c>
      <c r="E29" s="11">
        <v>49005.5</v>
      </c>
      <c r="F29" s="11">
        <v>49005.5</v>
      </c>
      <c r="G29" s="14">
        <v>49005.5</v>
      </c>
      <c r="H29" s="11">
        <v>49005.5</v>
      </c>
      <c r="I29" s="11">
        <v>49005.5</v>
      </c>
      <c r="J29" s="11">
        <v>49005.5</v>
      </c>
      <c r="K29" s="11">
        <f t="shared" si="0"/>
        <v>49005.5</v>
      </c>
      <c r="L29" s="11">
        <f t="shared" si="1"/>
        <v>49005.5</v>
      </c>
      <c r="M29" s="11">
        <f t="shared" si="2"/>
        <v>1</v>
      </c>
      <c r="N29" s="11">
        <f t="shared" si="3"/>
        <v>0</v>
      </c>
      <c r="O29" s="11" t="e">
        <f t="shared" si="4"/>
        <v>#DIV/0!</v>
      </c>
      <c r="P29" s="11">
        <f t="shared" si="5"/>
        <v>0</v>
      </c>
      <c r="Q29" s="11">
        <f t="shared" si="6"/>
        <v>0</v>
      </c>
      <c r="R29" s="11">
        <f t="shared" si="7"/>
        <v>0</v>
      </c>
      <c r="S29" s="11">
        <f t="shared" si="8"/>
        <v>0</v>
      </c>
      <c r="T29" s="12">
        <f t="shared" si="9"/>
        <v>0</v>
      </c>
      <c r="U29" s="11">
        <f t="shared" si="10"/>
        <v>4</v>
      </c>
      <c r="V29" s="11">
        <f t="shared" si="11"/>
        <v>4</v>
      </c>
      <c r="W29" s="11">
        <f t="shared" si="12"/>
        <v>4</v>
      </c>
    </row>
    <row r="30" spans="1:23">
      <c r="A30" s="11">
        <v>25</v>
      </c>
      <c r="B30" s="11" t="s">
        <v>29</v>
      </c>
      <c r="C30" s="11">
        <v>9753068</v>
      </c>
      <c r="D30" s="11">
        <v>10567545</v>
      </c>
      <c r="E30" s="11">
        <v>10466090</v>
      </c>
      <c r="F30" s="11">
        <v>10157936</v>
      </c>
      <c r="H30" s="11">
        <v>9955397</v>
      </c>
      <c r="I30" s="11">
        <v>9755728</v>
      </c>
      <c r="J30" s="11">
        <v>9800380</v>
      </c>
      <c r="K30" s="11">
        <f t="shared" si="0"/>
        <v>10236159.75</v>
      </c>
      <c r="L30" s="11">
        <f t="shared" si="1"/>
        <v>9837168.333333334</v>
      </c>
      <c r="M30" s="11">
        <f t="shared" si="2"/>
        <v>0.9610213765307184</v>
      </c>
      <c r="N30" s="11">
        <f t="shared" si="3"/>
        <v>-5.7359572866627205E-2</v>
      </c>
      <c r="O30" s="11">
        <f t="shared" si="4"/>
        <v>0.13284239983703949</v>
      </c>
      <c r="P30" s="11">
        <f t="shared" si="5"/>
        <v>366142.36655739526</v>
      </c>
      <c r="Q30" s="11">
        <f t="shared" si="6"/>
        <v>104794.86386428169</v>
      </c>
      <c r="R30" s="11">
        <f t="shared" si="7"/>
        <v>3.5867383306399298E-2</v>
      </c>
      <c r="S30" s="11">
        <f t="shared" si="8"/>
        <v>1.7933691653199649E-2</v>
      </c>
      <c r="T30" s="12">
        <f t="shared" si="9"/>
        <v>3.1087124864749165E-2</v>
      </c>
      <c r="U30" s="11">
        <f t="shared" si="10"/>
        <v>4</v>
      </c>
      <c r="V30" s="11">
        <f t="shared" si="11"/>
        <v>3</v>
      </c>
      <c r="W30" s="11">
        <f t="shared" si="12"/>
        <v>3</v>
      </c>
    </row>
    <row r="31" spans="1:23">
      <c r="A31" s="11">
        <v>26</v>
      </c>
      <c r="B31" s="11" t="s">
        <v>30</v>
      </c>
      <c r="C31" s="11">
        <v>10000</v>
      </c>
      <c r="D31" s="11">
        <v>10000</v>
      </c>
      <c r="E31" s="11">
        <v>10000</v>
      </c>
      <c r="F31" s="11">
        <v>10000</v>
      </c>
      <c r="G31" s="14">
        <v>10000</v>
      </c>
      <c r="H31" s="11">
        <v>10000</v>
      </c>
      <c r="I31" s="11">
        <v>10000</v>
      </c>
      <c r="J31" s="11">
        <v>10000</v>
      </c>
      <c r="K31" s="11">
        <f t="shared" si="0"/>
        <v>10000</v>
      </c>
      <c r="L31" s="11">
        <f t="shared" si="1"/>
        <v>10000</v>
      </c>
      <c r="M31" s="11">
        <f t="shared" si="2"/>
        <v>1</v>
      </c>
      <c r="N31" s="11">
        <f t="shared" si="3"/>
        <v>0</v>
      </c>
      <c r="O31" s="11" t="e">
        <f t="shared" si="4"/>
        <v>#DIV/0!</v>
      </c>
      <c r="P31" s="11">
        <f t="shared" si="5"/>
        <v>0</v>
      </c>
      <c r="Q31" s="11">
        <f t="shared" si="6"/>
        <v>0</v>
      </c>
      <c r="R31" s="11">
        <f t="shared" si="7"/>
        <v>0</v>
      </c>
      <c r="S31" s="11">
        <f t="shared" si="8"/>
        <v>0</v>
      </c>
      <c r="T31" s="12">
        <f t="shared" si="9"/>
        <v>0</v>
      </c>
      <c r="U31" s="11">
        <f t="shared" si="10"/>
        <v>4</v>
      </c>
      <c r="V31" s="11">
        <f t="shared" si="11"/>
        <v>4</v>
      </c>
      <c r="W31" s="11">
        <f t="shared" si="12"/>
        <v>4</v>
      </c>
    </row>
    <row r="32" spans="1:23">
      <c r="A32" s="11">
        <v>27</v>
      </c>
      <c r="B32" s="11" t="s">
        <v>31</v>
      </c>
      <c r="C32" s="11">
        <v>10000</v>
      </c>
      <c r="D32" s="11">
        <v>10000</v>
      </c>
      <c r="E32" s="11">
        <v>10000</v>
      </c>
      <c r="F32" s="11">
        <v>10000</v>
      </c>
      <c r="G32" s="14">
        <v>10000</v>
      </c>
      <c r="H32" s="11">
        <v>10000</v>
      </c>
      <c r="I32" s="11">
        <v>10000</v>
      </c>
      <c r="J32" s="11">
        <v>10000</v>
      </c>
      <c r="K32" s="11">
        <f t="shared" si="0"/>
        <v>10000</v>
      </c>
      <c r="L32" s="11">
        <f t="shared" si="1"/>
        <v>10000</v>
      </c>
      <c r="M32" s="11">
        <f t="shared" si="2"/>
        <v>1</v>
      </c>
      <c r="N32" s="11">
        <f t="shared" si="3"/>
        <v>0</v>
      </c>
      <c r="O32" s="11" t="e">
        <f t="shared" si="4"/>
        <v>#DIV/0!</v>
      </c>
      <c r="P32" s="11">
        <f t="shared" si="5"/>
        <v>0</v>
      </c>
      <c r="Q32" s="11">
        <f t="shared" si="6"/>
        <v>0</v>
      </c>
      <c r="R32" s="11">
        <f t="shared" si="7"/>
        <v>0</v>
      </c>
      <c r="S32" s="11">
        <f t="shared" si="8"/>
        <v>0</v>
      </c>
      <c r="T32" s="12">
        <f t="shared" si="9"/>
        <v>0</v>
      </c>
      <c r="U32" s="11">
        <f t="shared" si="10"/>
        <v>4</v>
      </c>
      <c r="V32" s="11">
        <f t="shared" si="11"/>
        <v>4</v>
      </c>
      <c r="W32" s="11">
        <f t="shared" si="12"/>
        <v>4</v>
      </c>
    </row>
    <row r="33" spans="1:23">
      <c r="A33" s="11">
        <v>28</v>
      </c>
      <c r="B33" s="11" t="s">
        <v>32</v>
      </c>
      <c r="C33" s="11">
        <v>63455</v>
      </c>
      <c r="D33" s="11">
        <v>78948</v>
      </c>
      <c r="F33" s="11">
        <v>82070</v>
      </c>
      <c r="G33" s="14">
        <v>109059</v>
      </c>
      <c r="H33" s="11">
        <v>224473</v>
      </c>
      <c r="I33" s="11">
        <v>401103</v>
      </c>
      <c r="J33" s="11">
        <v>160960</v>
      </c>
      <c r="K33" s="11">
        <f t="shared" si="0"/>
        <v>74824.333333333328</v>
      </c>
      <c r="L33" s="11">
        <f t="shared" si="1"/>
        <v>223898.75</v>
      </c>
      <c r="M33" s="11">
        <f t="shared" si="2"/>
        <v>2.9923253576153925</v>
      </c>
      <c r="N33" s="11">
        <f t="shared" si="3"/>
        <v>1.5812670489884735</v>
      </c>
      <c r="O33" s="11">
        <f t="shared" si="4"/>
        <v>0.10501898217061068</v>
      </c>
      <c r="P33" s="11">
        <f t="shared" si="5"/>
        <v>9969.1035872506109</v>
      </c>
      <c r="Q33" s="11">
        <f t="shared" si="6"/>
        <v>127215.21189536781</v>
      </c>
      <c r="R33" s="11">
        <f t="shared" si="7"/>
        <v>1.7463027101564885</v>
      </c>
      <c r="S33" s="11">
        <f t="shared" si="8"/>
        <v>0.87315135507824426</v>
      </c>
      <c r="T33" s="12">
        <f t="shared" si="9"/>
        <v>0.48609888700930665</v>
      </c>
      <c r="U33" s="11">
        <f t="shared" si="10"/>
        <v>3</v>
      </c>
      <c r="V33" s="11">
        <f t="shared" si="11"/>
        <v>4</v>
      </c>
      <c r="W33" s="11">
        <f t="shared" si="12"/>
        <v>3</v>
      </c>
    </row>
    <row r="34" spans="1:23">
      <c r="A34" s="11">
        <v>29</v>
      </c>
      <c r="B34" s="11" t="s">
        <v>33</v>
      </c>
      <c r="C34" s="11">
        <v>14992.5</v>
      </c>
      <c r="D34" s="11">
        <v>14992.5</v>
      </c>
      <c r="E34" s="11">
        <v>14992.5</v>
      </c>
      <c r="F34" s="11">
        <v>14992.5</v>
      </c>
      <c r="G34" s="14">
        <v>14992.5</v>
      </c>
      <c r="H34" s="11">
        <v>14992.5</v>
      </c>
      <c r="I34" s="11">
        <v>14992.5</v>
      </c>
      <c r="J34" s="11">
        <v>14992.5</v>
      </c>
      <c r="K34" s="11">
        <f t="shared" si="0"/>
        <v>14992.5</v>
      </c>
      <c r="L34" s="11">
        <f t="shared" si="1"/>
        <v>14992.5</v>
      </c>
      <c r="M34" s="11">
        <f t="shared" si="2"/>
        <v>1</v>
      </c>
      <c r="N34" s="11">
        <f t="shared" si="3"/>
        <v>0</v>
      </c>
      <c r="O34" s="11" t="e">
        <f t="shared" si="4"/>
        <v>#DIV/0!</v>
      </c>
      <c r="P34" s="11">
        <f t="shared" si="5"/>
        <v>0</v>
      </c>
      <c r="Q34" s="11">
        <f t="shared" si="6"/>
        <v>0</v>
      </c>
      <c r="R34" s="11">
        <f t="shared" si="7"/>
        <v>0</v>
      </c>
      <c r="S34" s="11">
        <f t="shared" si="8"/>
        <v>0</v>
      </c>
      <c r="T34" s="12">
        <f t="shared" si="9"/>
        <v>0</v>
      </c>
      <c r="U34" s="11">
        <f t="shared" si="10"/>
        <v>4</v>
      </c>
      <c r="V34" s="11">
        <f t="shared" si="11"/>
        <v>4</v>
      </c>
      <c r="W34" s="11">
        <f t="shared" si="12"/>
        <v>4</v>
      </c>
    </row>
    <row r="35" spans="1:23">
      <c r="A35" s="11">
        <v>30</v>
      </c>
      <c r="B35" s="11" t="s">
        <v>34</v>
      </c>
      <c r="C35" s="11">
        <v>37744</v>
      </c>
      <c r="D35" s="11">
        <v>37744</v>
      </c>
      <c r="E35" s="11">
        <v>37744</v>
      </c>
      <c r="F35" s="11">
        <v>37744</v>
      </c>
      <c r="G35" s="14">
        <v>37744</v>
      </c>
      <c r="H35" s="11">
        <v>37744</v>
      </c>
      <c r="I35" s="11">
        <v>37744</v>
      </c>
      <c r="J35" s="11">
        <v>37744</v>
      </c>
      <c r="K35" s="11">
        <f t="shared" si="0"/>
        <v>37744</v>
      </c>
      <c r="L35" s="11">
        <f t="shared" si="1"/>
        <v>37744</v>
      </c>
      <c r="M35" s="11">
        <f t="shared" si="2"/>
        <v>1</v>
      </c>
      <c r="N35" s="11">
        <f t="shared" si="3"/>
        <v>0</v>
      </c>
      <c r="O35" s="11" t="e">
        <f t="shared" si="4"/>
        <v>#DIV/0!</v>
      </c>
      <c r="P35" s="11">
        <f t="shared" si="5"/>
        <v>0</v>
      </c>
      <c r="Q35" s="11">
        <f t="shared" si="6"/>
        <v>0</v>
      </c>
      <c r="R35" s="11">
        <f t="shared" si="7"/>
        <v>0</v>
      </c>
      <c r="S35" s="11">
        <f t="shared" si="8"/>
        <v>0</v>
      </c>
      <c r="T35" s="12">
        <f t="shared" ref="T35:T66" si="13">(R35/(M35*LN(2)))/SQRT(W35)</f>
        <v>0</v>
      </c>
      <c r="U35" s="11">
        <f t="shared" si="10"/>
        <v>4</v>
      </c>
      <c r="V35" s="11">
        <f t="shared" si="11"/>
        <v>4</v>
      </c>
      <c r="W35" s="11">
        <f t="shared" si="12"/>
        <v>4</v>
      </c>
    </row>
    <row r="36" spans="1:23">
      <c r="A36" s="11">
        <v>31</v>
      </c>
      <c r="B36" s="11" t="s">
        <v>35</v>
      </c>
      <c r="C36" s="11">
        <v>934016</v>
      </c>
      <c r="D36" s="11">
        <v>934016</v>
      </c>
      <c r="E36" s="11">
        <v>934016</v>
      </c>
      <c r="F36" s="11">
        <v>934016</v>
      </c>
      <c r="G36" s="14">
        <v>934016</v>
      </c>
      <c r="H36" s="11">
        <v>934016</v>
      </c>
      <c r="I36" s="11">
        <v>934016</v>
      </c>
      <c r="J36" s="11">
        <v>934016</v>
      </c>
      <c r="K36" s="11">
        <f t="shared" si="0"/>
        <v>934016</v>
      </c>
      <c r="L36" s="11">
        <f t="shared" si="1"/>
        <v>934016</v>
      </c>
      <c r="M36" s="11">
        <f t="shared" si="2"/>
        <v>1</v>
      </c>
      <c r="N36" s="11">
        <f t="shared" si="3"/>
        <v>0</v>
      </c>
      <c r="O36" s="11" t="e">
        <f t="shared" si="4"/>
        <v>#DIV/0!</v>
      </c>
      <c r="P36" s="11">
        <f t="shared" si="5"/>
        <v>0</v>
      </c>
      <c r="Q36" s="11">
        <f t="shared" si="6"/>
        <v>0</v>
      </c>
      <c r="R36" s="11">
        <f t="shared" si="7"/>
        <v>0</v>
      </c>
      <c r="S36" s="11">
        <f t="shared" si="8"/>
        <v>0</v>
      </c>
      <c r="T36" s="12">
        <f t="shared" si="13"/>
        <v>0</v>
      </c>
      <c r="U36" s="11">
        <f t="shared" si="10"/>
        <v>4</v>
      </c>
      <c r="V36" s="11">
        <f t="shared" si="11"/>
        <v>4</v>
      </c>
      <c r="W36" s="11">
        <f t="shared" si="12"/>
        <v>4</v>
      </c>
    </row>
    <row r="37" spans="1:23">
      <c r="A37" s="11">
        <v>32</v>
      </c>
      <c r="B37" s="11" t="s">
        <v>36</v>
      </c>
      <c r="C37" s="11">
        <v>338459</v>
      </c>
      <c r="D37" s="11">
        <v>338459</v>
      </c>
      <c r="E37" s="11">
        <v>338459</v>
      </c>
      <c r="F37" s="11">
        <v>338459</v>
      </c>
      <c r="G37" s="14">
        <v>542056</v>
      </c>
      <c r="H37" s="11">
        <v>401440</v>
      </c>
      <c r="I37" s="11">
        <v>410774</v>
      </c>
      <c r="J37" s="11">
        <v>338459</v>
      </c>
      <c r="K37" s="11">
        <f t="shared" si="0"/>
        <v>338459</v>
      </c>
      <c r="L37" s="11">
        <f t="shared" si="1"/>
        <v>423182.25</v>
      </c>
      <c r="M37" s="11">
        <f t="shared" si="2"/>
        <v>1.2503205705860976</v>
      </c>
      <c r="N37" s="11">
        <f t="shared" si="3"/>
        <v>0.32229803592835743</v>
      </c>
      <c r="O37" s="11">
        <f t="shared" si="4"/>
        <v>9.4812470702014109E-2</v>
      </c>
      <c r="P37" s="11">
        <f t="shared" si="5"/>
        <v>0</v>
      </c>
      <c r="Q37" s="11">
        <f t="shared" si="6"/>
        <v>85509.624473408447</v>
      </c>
      <c r="R37" s="11">
        <f t="shared" si="7"/>
        <v>0.25264396713755122</v>
      </c>
      <c r="S37" s="11">
        <f t="shared" si="8"/>
        <v>0.12632198356877561</v>
      </c>
      <c r="T37" s="12">
        <f t="shared" si="13"/>
        <v>0.14575789884389517</v>
      </c>
      <c r="U37" s="11">
        <f t="shared" si="10"/>
        <v>4</v>
      </c>
      <c r="V37" s="11">
        <f t="shared" si="11"/>
        <v>4</v>
      </c>
      <c r="W37" s="11">
        <f t="shared" si="12"/>
        <v>4</v>
      </c>
    </row>
    <row r="38" spans="1:23">
      <c r="A38" s="11">
        <v>33</v>
      </c>
      <c r="B38" s="11" t="s">
        <v>37</v>
      </c>
      <c r="C38" s="11">
        <v>229546</v>
      </c>
      <c r="D38" s="11">
        <v>229546</v>
      </c>
      <c r="E38" s="11">
        <v>229546</v>
      </c>
      <c r="F38" s="11">
        <v>229546</v>
      </c>
      <c r="G38" s="14">
        <v>229546</v>
      </c>
      <c r="H38" s="11">
        <v>229546</v>
      </c>
      <c r="J38" s="11">
        <v>229546</v>
      </c>
      <c r="K38" s="11">
        <f t="shared" si="0"/>
        <v>229546</v>
      </c>
      <c r="L38" s="11">
        <f t="shared" si="1"/>
        <v>229546</v>
      </c>
      <c r="M38" s="11">
        <f t="shared" si="2"/>
        <v>1</v>
      </c>
      <c r="N38" s="11">
        <f t="shared" si="3"/>
        <v>0</v>
      </c>
      <c r="O38" s="11" t="e">
        <f t="shared" si="4"/>
        <v>#DIV/0!</v>
      </c>
      <c r="P38" s="11">
        <f t="shared" si="5"/>
        <v>0</v>
      </c>
      <c r="Q38" s="11">
        <f t="shared" si="6"/>
        <v>0</v>
      </c>
      <c r="R38" s="11">
        <f t="shared" si="7"/>
        <v>0</v>
      </c>
      <c r="S38" s="11">
        <f t="shared" si="8"/>
        <v>0</v>
      </c>
      <c r="T38" s="12">
        <f t="shared" si="13"/>
        <v>0</v>
      </c>
      <c r="U38" s="11">
        <f t="shared" si="10"/>
        <v>4</v>
      </c>
      <c r="V38" s="11">
        <f t="shared" si="11"/>
        <v>3</v>
      </c>
      <c r="W38" s="11">
        <f t="shared" si="12"/>
        <v>3</v>
      </c>
    </row>
    <row r="39" spans="1:23">
      <c r="A39" s="11">
        <v>34</v>
      </c>
      <c r="B39" s="11" t="s">
        <v>38</v>
      </c>
      <c r="C39" s="11">
        <v>16425</v>
      </c>
      <c r="D39" s="11">
        <v>17671</v>
      </c>
      <c r="E39" s="11">
        <v>11119</v>
      </c>
      <c r="F39" s="11">
        <v>17926</v>
      </c>
      <c r="G39" s="14">
        <v>33052</v>
      </c>
      <c r="H39" s="11">
        <v>18665</v>
      </c>
      <c r="I39" s="11">
        <v>18986</v>
      </c>
      <c r="J39" s="11">
        <v>14306</v>
      </c>
      <c r="K39" s="11">
        <f t="shared" si="0"/>
        <v>15785.25</v>
      </c>
      <c r="L39" s="11">
        <f t="shared" si="1"/>
        <v>21252.25</v>
      </c>
      <c r="M39" s="11">
        <f t="shared" si="2"/>
        <v>1.3463359782075039</v>
      </c>
      <c r="N39" s="11">
        <f t="shared" si="3"/>
        <v>0.42903847949397195</v>
      </c>
      <c r="O39" s="11">
        <f t="shared" si="4"/>
        <v>0.25793254817425892</v>
      </c>
      <c r="P39" s="11">
        <f t="shared" si="5"/>
        <v>3179.2049713725601</v>
      </c>
      <c r="Q39" s="11">
        <f t="shared" si="6"/>
        <v>8150.9557875135106</v>
      </c>
      <c r="R39" s="11">
        <f t="shared" si="7"/>
        <v>0.58323165822676315</v>
      </c>
      <c r="S39" s="11">
        <f t="shared" si="8"/>
        <v>0.29161582911338157</v>
      </c>
      <c r="T39" s="12">
        <f t="shared" si="13"/>
        <v>0.3124871631721014</v>
      </c>
      <c r="U39" s="11">
        <f t="shared" si="10"/>
        <v>4</v>
      </c>
      <c r="V39" s="11">
        <f t="shared" si="11"/>
        <v>4</v>
      </c>
      <c r="W39" s="11">
        <f t="shared" si="12"/>
        <v>4</v>
      </c>
    </row>
    <row r="40" spans="1:23">
      <c r="A40" s="11">
        <v>35</v>
      </c>
      <c r="B40" s="11" t="s">
        <v>39</v>
      </c>
      <c r="C40" s="11">
        <v>243385.5</v>
      </c>
      <c r="D40" s="11">
        <v>243385.5</v>
      </c>
      <c r="E40" s="11">
        <v>243385.5</v>
      </c>
      <c r="F40" s="11">
        <v>243385.5</v>
      </c>
      <c r="G40" s="14">
        <v>243385.5</v>
      </c>
      <c r="H40" s="11">
        <v>243385.5</v>
      </c>
      <c r="I40" s="11">
        <v>243385.5</v>
      </c>
      <c r="J40" s="11">
        <v>243385.5</v>
      </c>
      <c r="K40" s="11">
        <f t="shared" si="0"/>
        <v>243385.5</v>
      </c>
      <c r="L40" s="11">
        <f t="shared" si="1"/>
        <v>243385.5</v>
      </c>
      <c r="M40" s="11">
        <f t="shared" si="2"/>
        <v>1</v>
      </c>
      <c r="N40" s="11">
        <f t="shared" si="3"/>
        <v>0</v>
      </c>
      <c r="O40" s="11" t="e">
        <f t="shared" si="4"/>
        <v>#DIV/0!</v>
      </c>
      <c r="P40" s="11">
        <f t="shared" si="5"/>
        <v>0</v>
      </c>
      <c r="Q40" s="11">
        <f t="shared" si="6"/>
        <v>0</v>
      </c>
      <c r="R40" s="11">
        <f t="shared" si="7"/>
        <v>0</v>
      </c>
      <c r="S40" s="11">
        <f t="shared" si="8"/>
        <v>0</v>
      </c>
      <c r="T40" s="12">
        <f t="shared" si="13"/>
        <v>0</v>
      </c>
      <c r="U40" s="11">
        <f t="shared" si="10"/>
        <v>4</v>
      </c>
      <c r="V40" s="11">
        <f t="shared" si="11"/>
        <v>4</v>
      </c>
      <c r="W40" s="11">
        <f t="shared" si="12"/>
        <v>4</v>
      </c>
    </row>
    <row r="41" spans="1:23">
      <c r="A41" s="11">
        <v>36</v>
      </c>
      <c r="B41" s="11" t="s">
        <v>40</v>
      </c>
      <c r="C41" s="11">
        <v>14409</v>
      </c>
      <c r="D41" s="11">
        <v>14409</v>
      </c>
      <c r="E41" s="11">
        <v>14409</v>
      </c>
      <c r="F41" s="11">
        <v>14409</v>
      </c>
      <c r="G41" s="14">
        <v>14409</v>
      </c>
      <c r="H41" s="11">
        <v>14409</v>
      </c>
      <c r="I41" s="11">
        <v>14409</v>
      </c>
      <c r="J41" s="11">
        <v>14409</v>
      </c>
      <c r="K41" s="11">
        <f t="shared" si="0"/>
        <v>14409</v>
      </c>
      <c r="L41" s="11">
        <f t="shared" si="1"/>
        <v>14409</v>
      </c>
      <c r="M41" s="11">
        <f t="shared" si="2"/>
        <v>1</v>
      </c>
      <c r="N41" s="11">
        <f t="shared" si="3"/>
        <v>0</v>
      </c>
      <c r="O41" s="11" t="e">
        <f t="shared" si="4"/>
        <v>#DIV/0!</v>
      </c>
      <c r="P41" s="11">
        <f t="shared" si="5"/>
        <v>0</v>
      </c>
      <c r="Q41" s="11">
        <f t="shared" si="6"/>
        <v>0</v>
      </c>
      <c r="R41" s="11">
        <f t="shared" si="7"/>
        <v>0</v>
      </c>
      <c r="S41" s="11">
        <f t="shared" si="8"/>
        <v>0</v>
      </c>
      <c r="T41" s="12">
        <f t="shared" si="13"/>
        <v>0</v>
      </c>
      <c r="U41" s="11">
        <f t="shared" si="10"/>
        <v>4</v>
      </c>
      <c r="V41" s="11">
        <f t="shared" si="11"/>
        <v>4</v>
      </c>
      <c r="W41" s="11">
        <f t="shared" si="12"/>
        <v>4</v>
      </c>
    </row>
    <row r="42" spans="1:23">
      <c r="A42" s="11">
        <v>37</v>
      </c>
      <c r="B42" s="11" t="s">
        <v>41</v>
      </c>
      <c r="C42" s="11">
        <v>10000</v>
      </c>
      <c r="D42" s="11">
        <v>10000</v>
      </c>
      <c r="E42" s="11">
        <v>10000</v>
      </c>
      <c r="F42" s="11">
        <v>10000</v>
      </c>
      <c r="G42" s="14">
        <v>10000</v>
      </c>
      <c r="H42" s="11">
        <v>10000</v>
      </c>
      <c r="I42" s="11">
        <v>10000</v>
      </c>
      <c r="J42" s="11">
        <v>10000</v>
      </c>
      <c r="K42" s="11">
        <f t="shared" si="0"/>
        <v>10000</v>
      </c>
      <c r="L42" s="11">
        <f t="shared" si="1"/>
        <v>10000</v>
      </c>
      <c r="M42" s="11">
        <f t="shared" si="2"/>
        <v>1</v>
      </c>
      <c r="N42" s="11">
        <f t="shared" si="3"/>
        <v>0</v>
      </c>
      <c r="O42" s="11" t="e">
        <f t="shared" si="4"/>
        <v>#DIV/0!</v>
      </c>
      <c r="P42" s="11">
        <f t="shared" si="5"/>
        <v>0</v>
      </c>
      <c r="Q42" s="11">
        <f t="shared" si="6"/>
        <v>0</v>
      </c>
      <c r="R42" s="11">
        <f t="shared" si="7"/>
        <v>0</v>
      </c>
      <c r="S42" s="11">
        <f t="shared" si="8"/>
        <v>0</v>
      </c>
      <c r="T42" s="12">
        <f t="shared" si="13"/>
        <v>0</v>
      </c>
      <c r="U42" s="11">
        <f t="shared" si="10"/>
        <v>4</v>
      </c>
      <c r="V42" s="11">
        <f t="shared" si="11"/>
        <v>4</v>
      </c>
      <c r="W42" s="11">
        <f t="shared" si="12"/>
        <v>4</v>
      </c>
    </row>
    <row r="43" spans="1:23">
      <c r="A43" s="11">
        <v>38</v>
      </c>
      <c r="B43" s="11" t="s">
        <v>42</v>
      </c>
      <c r="C43" s="11">
        <v>32039</v>
      </c>
      <c r="D43" s="11">
        <v>32039</v>
      </c>
      <c r="E43" s="11">
        <v>32039</v>
      </c>
      <c r="F43" s="11">
        <v>32039</v>
      </c>
      <c r="G43" s="14">
        <v>32039</v>
      </c>
      <c r="H43" s="11">
        <v>32039</v>
      </c>
      <c r="I43" s="11">
        <v>32039</v>
      </c>
      <c r="J43" s="11">
        <v>32039</v>
      </c>
      <c r="K43" s="11">
        <f t="shared" si="0"/>
        <v>32039</v>
      </c>
      <c r="L43" s="11">
        <f t="shared" si="1"/>
        <v>32039</v>
      </c>
      <c r="M43" s="11">
        <f t="shared" si="2"/>
        <v>1</v>
      </c>
      <c r="N43" s="11">
        <f t="shared" si="3"/>
        <v>0</v>
      </c>
      <c r="O43" s="11" t="e">
        <f t="shared" si="4"/>
        <v>#DIV/0!</v>
      </c>
      <c r="P43" s="11">
        <f t="shared" si="5"/>
        <v>0</v>
      </c>
      <c r="Q43" s="11">
        <f t="shared" si="6"/>
        <v>0</v>
      </c>
      <c r="R43" s="11">
        <f t="shared" si="7"/>
        <v>0</v>
      </c>
      <c r="S43" s="11">
        <f t="shared" si="8"/>
        <v>0</v>
      </c>
      <c r="T43" s="12">
        <f t="shared" si="13"/>
        <v>0</v>
      </c>
      <c r="U43" s="11">
        <f t="shared" si="10"/>
        <v>4</v>
      </c>
      <c r="V43" s="11">
        <f t="shared" si="11"/>
        <v>4</v>
      </c>
      <c r="W43" s="11">
        <f t="shared" si="12"/>
        <v>4</v>
      </c>
    </row>
    <row r="44" spans="1:23">
      <c r="A44" s="11">
        <v>39</v>
      </c>
      <c r="B44" s="11" t="s">
        <v>43</v>
      </c>
      <c r="C44" s="11">
        <v>69701</v>
      </c>
      <c r="D44" s="11">
        <v>69701</v>
      </c>
      <c r="E44" s="11">
        <v>69701</v>
      </c>
      <c r="F44" s="11">
        <v>69701</v>
      </c>
      <c r="G44" s="14">
        <v>69701</v>
      </c>
      <c r="H44" s="11">
        <v>69701</v>
      </c>
      <c r="I44" s="11">
        <v>69701</v>
      </c>
      <c r="J44" s="11">
        <v>69701</v>
      </c>
      <c r="K44" s="11">
        <f t="shared" si="0"/>
        <v>69701</v>
      </c>
      <c r="L44" s="11">
        <f t="shared" si="1"/>
        <v>69701</v>
      </c>
      <c r="M44" s="11">
        <f t="shared" si="2"/>
        <v>1</v>
      </c>
      <c r="N44" s="11">
        <f t="shared" si="3"/>
        <v>0</v>
      </c>
      <c r="O44" s="11" t="e">
        <f t="shared" si="4"/>
        <v>#DIV/0!</v>
      </c>
      <c r="P44" s="11">
        <f t="shared" si="5"/>
        <v>0</v>
      </c>
      <c r="Q44" s="11">
        <f t="shared" si="6"/>
        <v>0</v>
      </c>
      <c r="R44" s="11">
        <f t="shared" si="7"/>
        <v>0</v>
      </c>
      <c r="S44" s="11">
        <f t="shared" si="8"/>
        <v>0</v>
      </c>
      <c r="T44" s="12">
        <f t="shared" si="13"/>
        <v>0</v>
      </c>
      <c r="U44" s="11">
        <f t="shared" si="10"/>
        <v>4</v>
      </c>
      <c r="V44" s="11">
        <f t="shared" si="11"/>
        <v>4</v>
      </c>
      <c r="W44" s="11">
        <f t="shared" si="12"/>
        <v>4</v>
      </c>
    </row>
    <row r="45" spans="1:23">
      <c r="A45" s="11">
        <v>40</v>
      </c>
      <c r="B45" s="11" t="s">
        <v>44</v>
      </c>
      <c r="C45" s="11">
        <v>48182.5</v>
      </c>
      <c r="D45" s="11">
        <v>48182.5</v>
      </c>
      <c r="E45" s="11">
        <v>48182.5</v>
      </c>
      <c r="F45" s="11">
        <v>48182.5</v>
      </c>
      <c r="G45" s="14">
        <v>48182.5</v>
      </c>
      <c r="H45" s="11">
        <v>48182.5</v>
      </c>
      <c r="I45" s="11">
        <v>48182.5</v>
      </c>
      <c r="J45" s="11">
        <v>48182.5</v>
      </c>
      <c r="K45" s="11">
        <f t="shared" si="0"/>
        <v>48182.5</v>
      </c>
      <c r="L45" s="11">
        <f t="shared" si="1"/>
        <v>48182.5</v>
      </c>
      <c r="M45" s="11">
        <f t="shared" si="2"/>
        <v>1</v>
      </c>
      <c r="N45" s="11">
        <f t="shared" si="3"/>
        <v>0</v>
      </c>
      <c r="O45" s="11" t="e">
        <f t="shared" si="4"/>
        <v>#DIV/0!</v>
      </c>
      <c r="P45" s="11">
        <f t="shared" si="5"/>
        <v>0</v>
      </c>
      <c r="Q45" s="11">
        <f t="shared" si="6"/>
        <v>0</v>
      </c>
      <c r="R45" s="11">
        <f t="shared" si="7"/>
        <v>0</v>
      </c>
      <c r="S45" s="11">
        <f t="shared" si="8"/>
        <v>0</v>
      </c>
      <c r="T45" s="12">
        <f t="shared" si="13"/>
        <v>0</v>
      </c>
      <c r="U45" s="11">
        <f t="shared" si="10"/>
        <v>4</v>
      </c>
      <c r="V45" s="11">
        <f t="shared" si="11"/>
        <v>4</v>
      </c>
      <c r="W45" s="11">
        <f t="shared" si="12"/>
        <v>4</v>
      </c>
    </row>
    <row r="46" spans="1:23">
      <c r="A46" s="11">
        <v>41</v>
      </c>
      <c r="B46" s="11" t="s">
        <v>45</v>
      </c>
      <c r="C46" s="11">
        <v>10744.5</v>
      </c>
      <c r="D46" s="11">
        <v>10744.5</v>
      </c>
      <c r="E46" s="11">
        <v>10744.5</v>
      </c>
      <c r="F46" s="11">
        <v>10744.5</v>
      </c>
      <c r="G46" s="14">
        <v>10744.5</v>
      </c>
      <c r="H46" s="11">
        <v>10744.5</v>
      </c>
      <c r="I46" s="11">
        <v>10744.5</v>
      </c>
      <c r="J46" s="11">
        <v>10744.5</v>
      </c>
      <c r="K46" s="11">
        <f t="shared" si="0"/>
        <v>10744.5</v>
      </c>
      <c r="L46" s="11">
        <f t="shared" si="1"/>
        <v>10744.5</v>
      </c>
      <c r="M46" s="11">
        <f t="shared" si="2"/>
        <v>1</v>
      </c>
      <c r="N46" s="11">
        <f t="shared" si="3"/>
        <v>0</v>
      </c>
      <c r="O46" s="11" t="e">
        <f t="shared" si="4"/>
        <v>#DIV/0!</v>
      </c>
      <c r="P46" s="11">
        <f t="shared" si="5"/>
        <v>0</v>
      </c>
      <c r="Q46" s="11">
        <f t="shared" si="6"/>
        <v>0</v>
      </c>
      <c r="R46" s="11">
        <f t="shared" si="7"/>
        <v>0</v>
      </c>
      <c r="S46" s="11">
        <f t="shared" si="8"/>
        <v>0</v>
      </c>
      <c r="T46" s="12">
        <f t="shared" si="13"/>
        <v>0</v>
      </c>
      <c r="U46" s="11">
        <f t="shared" si="10"/>
        <v>4</v>
      </c>
      <c r="V46" s="11">
        <f t="shared" si="11"/>
        <v>4</v>
      </c>
      <c r="W46" s="11">
        <f t="shared" si="12"/>
        <v>4</v>
      </c>
    </row>
    <row r="47" spans="1:23">
      <c r="A47" s="11">
        <v>44</v>
      </c>
      <c r="B47" s="11" t="s">
        <v>48</v>
      </c>
      <c r="C47" s="11">
        <v>10000</v>
      </c>
      <c r="D47" s="11">
        <v>10000</v>
      </c>
      <c r="E47" s="11">
        <v>10000</v>
      </c>
      <c r="F47" s="11">
        <v>10000</v>
      </c>
      <c r="G47" s="14">
        <v>10000</v>
      </c>
      <c r="H47" s="11">
        <v>10000</v>
      </c>
      <c r="I47" s="11">
        <v>10000</v>
      </c>
      <c r="J47" s="11">
        <v>10000</v>
      </c>
      <c r="K47" s="11">
        <f t="shared" si="0"/>
        <v>10000</v>
      </c>
      <c r="L47" s="11">
        <f t="shared" si="1"/>
        <v>10000</v>
      </c>
      <c r="M47" s="11">
        <f t="shared" si="2"/>
        <v>1</v>
      </c>
      <c r="N47" s="11">
        <f t="shared" si="3"/>
        <v>0</v>
      </c>
      <c r="O47" s="11" t="e">
        <f t="shared" si="4"/>
        <v>#DIV/0!</v>
      </c>
      <c r="P47" s="11">
        <f t="shared" si="5"/>
        <v>0</v>
      </c>
      <c r="Q47" s="11">
        <f t="shared" si="6"/>
        <v>0</v>
      </c>
      <c r="R47" s="11">
        <f t="shared" si="7"/>
        <v>0</v>
      </c>
      <c r="S47" s="11">
        <f t="shared" si="8"/>
        <v>0</v>
      </c>
      <c r="T47" s="12">
        <f t="shared" si="13"/>
        <v>0</v>
      </c>
      <c r="U47" s="11">
        <f t="shared" si="10"/>
        <v>4</v>
      </c>
      <c r="V47" s="11">
        <f t="shared" si="11"/>
        <v>4</v>
      </c>
      <c r="W47" s="11">
        <f t="shared" si="12"/>
        <v>4</v>
      </c>
    </row>
    <row r="48" spans="1:23">
      <c r="A48" s="11">
        <v>45</v>
      </c>
      <c r="B48" s="11" t="s">
        <v>49</v>
      </c>
      <c r="C48" s="11">
        <v>10000</v>
      </c>
      <c r="D48" s="11">
        <v>10000</v>
      </c>
      <c r="E48" s="11">
        <v>10000</v>
      </c>
      <c r="F48" s="11">
        <v>10000</v>
      </c>
      <c r="G48" s="14">
        <v>10000</v>
      </c>
      <c r="H48" s="11">
        <v>10000</v>
      </c>
      <c r="I48" s="11">
        <v>10000</v>
      </c>
      <c r="J48" s="11">
        <v>10000</v>
      </c>
      <c r="K48" s="11">
        <f t="shared" si="0"/>
        <v>10000</v>
      </c>
      <c r="L48" s="11">
        <f t="shared" si="1"/>
        <v>10000</v>
      </c>
      <c r="M48" s="11">
        <f t="shared" si="2"/>
        <v>1</v>
      </c>
      <c r="N48" s="11">
        <f t="shared" si="3"/>
        <v>0</v>
      </c>
      <c r="O48" s="11" t="e">
        <f t="shared" si="4"/>
        <v>#DIV/0!</v>
      </c>
      <c r="P48" s="11">
        <f t="shared" si="5"/>
        <v>0</v>
      </c>
      <c r="Q48" s="11">
        <f t="shared" si="6"/>
        <v>0</v>
      </c>
      <c r="R48" s="11">
        <f t="shared" si="7"/>
        <v>0</v>
      </c>
      <c r="S48" s="11">
        <f t="shared" si="8"/>
        <v>0</v>
      </c>
      <c r="T48" s="12">
        <f t="shared" si="13"/>
        <v>0</v>
      </c>
      <c r="U48" s="11">
        <f t="shared" si="10"/>
        <v>4</v>
      </c>
      <c r="V48" s="11">
        <f t="shared" si="11"/>
        <v>4</v>
      </c>
      <c r="W48" s="11">
        <f t="shared" si="12"/>
        <v>4</v>
      </c>
    </row>
    <row r="49" spans="1:23">
      <c r="A49" s="11">
        <v>42</v>
      </c>
      <c r="B49" s="11" t="s">
        <v>46</v>
      </c>
      <c r="C49" s="11">
        <v>10750.5</v>
      </c>
      <c r="D49" s="11">
        <v>10750.5</v>
      </c>
      <c r="E49" s="11">
        <v>10750.5</v>
      </c>
      <c r="F49" s="11">
        <v>10750.5</v>
      </c>
      <c r="G49" s="14">
        <v>10750.5</v>
      </c>
      <c r="H49" s="11">
        <v>10750.5</v>
      </c>
      <c r="I49" s="11">
        <v>10750.5</v>
      </c>
      <c r="J49" s="11">
        <v>10750.5</v>
      </c>
      <c r="K49" s="11">
        <f t="shared" si="0"/>
        <v>10750.5</v>
      </c>
      <c r="L49" s="11">
        <f t="shared" si="1"/>
        <v>10750.5</v>
      </c>
      <c r="M49" s="11">
        <f t="shared" si="2"/>
        <v>1</v>
      </c>
      <c r="N49" s="11">
        <f t="shared" si="3"/>
        <v>0</v>
      </c>
      <c r="O49" s="11" t="e">
        <f t="shared" si="4"/>
        <v>#DIV/0!</v>
      </c>
      <c r="P49" s="11">
        <f t="shared" si="5"/>
        <v>0</v>
      </c>
      <c r="Q49" s="11">
        <f t="shared" si="6"/>
        <v>0</v>
      </c>
      <c r="R49" s="11">
        <f t="shared" si="7"/>
        <v>0</v>
      </c>
      <c r="S49" s="11">
        <f t="shared" si="8"/>
        <v>0</v>
      </c>
      <c r="T49" s="12">
        <f t="shared" si="13"/>
        <v>0</v>
      </c>
      <c r="U49" s="11">
        <f t="shared" si="10"/>
        <v>4</v>
      </c>
      <c r="V49" s="11">
        <f t="shared" si="11"/>
        <v>4</v>
      </c>
      <c r="W49" s="11">
        <f t="shared" si="12"/>
        <v>4</v>
      </c>
    </row>
    <row r="50" spans="1:23">
      <c r="A50" s="11">
        <v>43</v>
      </c>
      <c r="B50" s="11" t="s">
        <v>47</v>
      </c>
      <c r="C50" s="11">
        <v>10000</v>
      </c>
      <c r="D50" s="11">
        <v>10000</v>
      </c>
      <c r="E50" s="11">
        <v>10000</v>
      </c>
      <c r="F50" s="11">
        <v>10000</v>
      </c>
      <c r="G50" s="14">
        <v>10000</v>
      </c>
      <c r="H50" s="11">
        <v>10000</v>
      </c>
      <c r="I50" s="11">
        <v>10000</v>
      </c>
      <c r="J50" s="11">
        <v>10000</v>
      </c>
      <c r="K50" s="11">
        <f t="shared" si="0"/>
        <v>10000</v>
      </c>
      <c r="L50" s="11">
        <f t="shared" si="1"/>
        <v>10000</v>
      </c>
      <c r="M50" s="11">
        <f t="shared" si="2"/>
        <v>1</v>
      </c>
      <c r="N50" s="11">
        <f t="shared" si="3"/>
        <v>0</v>
      </c>
      <c r="O50" s="11" t="e">
        <f t="shared" si="4"/>
        <v>#DIV/0!</v>
      </c>
      <c r="P50" s="11">
        <f t="shared" si="5"/>
        <v>0</v>
      </c>
      <c r="Q50" s="11">
        <f t="shared" si="6"/>
        <v>0</v>
      </c>
      <c r="R50" s="11">
        <f t="shared" si="7"/>
        <v>0</v>
      </c>
      <c r="S50" s="11">
        <f t="shared" si="8"/>
        <v>0</v>
      </c>
      <c r="T50" s="12">
        <f t="shared" si="13"/>
        <v>0</v>
      </c>
      <c r="U50" s="11">
        <f t="shared" si="10"/>
        <v>4</v>
      </c>
      <c r="V50" s="11">
        <f t="shared" si="11"/>
        <v>4</v>
      </c>
      <c r="W50" s="11">
        <f t="shared" si="12"/>
        <v>4</v>
      </c>
    </row>
    <row r="51" spans="1:23">
      <c r="A51" s="11">
        <v>46</v>
      </c>
      <c r="B51" s="11" t="s">
        <v>50</v>
      </c>
      <c r="C51" s="11">
        <v>10000</v>
      </c>
      <c r="D51" s="11">
        <v>10000</v>
      </c>
      <c r="E51" s="11">
        <v>10000</v>
      </c>
      <c r="F51" s="11">
        <v>10000</v>
      </c>
      <c r="G51" s="14">
        <v>10000</v>
      </c>
      <c r="H51" s="11">
        <v>10000</v>
      </c>
      <c r="I51" s="11">
        <v>10000</v>
      </c>
      <c r="J51" s="11">
        <v>10000</v>
      </c>
      <c r="K51" s="11">
        <f t="shared" si="0"/>
        <v>10000</v>
      </c>
      <c r="L51" s="11">
        <f t="shared" si="1"/>
        <v>10000</v>
      </c>
      <c r="M51" s="11">
        <f t="shared" si="2"/>
        <v>1</v>
      </c>
      <c r="N51" s="11">
        <f t="shared" si="3"/>
        <v>0</v>
      </c>
      <c r="O51" s="11" t="e">
        <f t="shared" si="4"/>
        <v>#DIV/0!</v>
      </c>
      <c r="P51" s="11">
        <f t="shared" si="5"/>
        <v>0</v>
      </c>
      <c r="Q51" s="11">
        <f t="shared" si="6"/>
        <v>0</v>
      </c>
      <c r="R51" s="11">
        <f t="shared" si="7"/>
        <v>0</v>
      </c>
      <c r="S51" s="11">
        <f t="shared" si="8"/>
        <v>0</v>
      </c>
      <c r="T51" s="12">
        <f t="shared" si="13"/>
        <v>0</v>
      </c>
      <c r="U51" s="11">
        <f t="shared" si="10"/>
        <v>4</v>
      </c>
      <c r="V51" s="11">
        <f t="shared" si="11"/>
        <v>4</v>
      </c>
      <c r="W51" s="11">
        <f t="shared" si="12"/>
        <v>4</v>
      </c>
    </row>
    <row r="52" spans="1:23">
      <c r="A52" s="11">
        <v>152</v>
      </c>
      <c r="B52" s="11" t="s">
        <v>156</v>
      </c>
      <c r="C52" s="11">
        <v>17934.5</v>
      </c>
      <c r="D52" s="11">
        <v>17934.5</v>
      </c>
      <c r="E52" s="11">
        <v>17934.5</v>
      </c>
      <c r="F52" s="11">
        <v>17934.5</v>
      </c>
      <c r="G52" s="14">
        <v>17934.5</v>
      </c>
      <c r="H52" s="11">
        <v>17934.5</v>
      </c>
      <c r="I52" s="11">
        <v>17934.5</v>
      </c>
      <c r="J52" s="11">
        <v>17934.5</v>
      </c>
      <c r="K52" s="11">
        <f t="shared" si="0"/>
        <v>17934.5</v>
      </c>
      <c r="L52" s="11">
        <f t="shared" si="1"/>
        <v>17934.5</v>
      </c>
      <c r="M52" s="11">
        <f t="shared" si="2"/>
        <v>1</v>
      </c>
      <c r="N52" s="11">
        <f t="shared" si="3"/>
        <v>0</v>
      </c>
      <c r="O52" s="11" t="e">
        <f t="shared" si="4"/>
        <v>#DIV/0!</v>
      </c>
      <c r="P52" s="11">
        <f t="shared" si="5"/>
        <v>0</v>
      </c>
      <c r="Q52" s="11">
        <f t="shared" si="6"/>
        <v>0</v>
      </c>
      <c r="R52" s="11">
        <f t="shared" si="7"/>
        <v>0</v>
      </c>
      <c r="S52" s="11">
        <f t="shared" si="8"/>
        <v>0</v>
      </c>
      <c r="T52" s="12">
        <f t="shared" si="13"/>
        <v>0</v>
      </c>
      <c r="U52" s="11">
        <f t="shared" si="10"/>
        <v>4</v>
      </c>
      <c r="V52" s="11">
        <f t="shared" si="11"/>
        <v>4</v>
      </c>
      <c r="W52" s="11">
        <f t="shared" si="12"/>
        <v>4</v>
      </c>
    </row>
    <row r="53" spans="1:23">
      <c r="A53" s="11">
        <v>47</v>
      </c>
      <c r="B53" s="11" t="s">
        <v>51</v>
      </c>
      <c r="C53" s="11">
        <v>10000</v>
      </c>
      <c r="D53" s="11">
        <v>10000</v>
      </c>
      <c r="E53" s="11">
        <v>10000</v>
      </c>
      <c r="F53" s="11">
        <v>10000</v>
      </c>
      <c r="G53" s="14">
        <v>10000</v>
      </c>
      <c r="H53" s="11">
        <v>10000</v>
      </c>
      <c r="I53" s="11">
        <v>10000</v>
      </c>
      <c r="J53" s="11">
        <v>10000</v>
      </c>
      <c r="K53" s="11">
        <f t="shared" si="0"/>
        <v>10000</v>
      </c>
      <c r="L53" s="11">
        <f t="shared" si="1"/>
        <v>10000</v>
      </c>
      <c r="M53" s="11">
        <f t="shared" si="2"/>
        <v>1</v>
      </c>
      <c r="N53" s="11">
        <f t="shared" si="3"/>
        <v>0</v>
      </c>
      <c r="O53" s="11" t="e">
        <f t="shared" si="4"/>
        <v>#DIV/0!</v>
      </c>
      <c r="P53" s="11">
        <f t="shared" si="5"/>
        <v>0</v>
      </c>
      <c r="Q53" s="11">
        <f t="shared" si="6"/>
        <v>0</v>
      </c>
      <c r="R53" s="11">
        <f t="shared" si="7"/>
        <v>0</v>
      </c>
      <c r="S53" s="11">
        <f t="shared" si="8"/>
        <v>0</v>
      </c>
      <c r="T53" s="12">
        <f t="shared" si="13"/>
        <v>0</v>
      </c>
      <c r="U53" s="11">
        <f t="shared" si="10"/>
        <v>4</v>
      </c>
      <c r="V53" s="11">
        <f t="shared" si="11"/>
        <v>4</v>
      </c>
      <c r="W53" s="11">
        <f t="shared" si="12"/>
        <v>4</v>
      </c>
    </row>
    <row r="54" spans="1:23">
      <c r="A54" s="11">
        <v>48</v>
      </c>
      <c r="B54" s="11" t="s">
        <v>52</v>
      </c>
      <c r="C54" s="11">
        <v>10000</v>
      </c>
      <c r="D54" s="11">
        <v>10000</v>
      </c>
      <c r="E54" s="11">
        <v>10000</v>
      </c>
      <c r="F54" s="11">
        <v>10000</v>
      </c>
      <c r="G54" s="14">
        <v>10000</v>
      </c>
      <c r="H54" s="11">
        <v>10000</v>
      </c>
      <c r="I54" s="11">
        <v>10000</v>
      </c>
      <c r="J54" s="11">
        <v>10000</v>
      </c>
      <c r="K54" s="11">
        <f t="shared" si="0"/>
        <v>10000</v>
      </c>
      <c r="L54" s="11">
        <f t="shared" si="1"/>
        <v>10000</v>
      </c>
      <c r="M54" s="11">
        <f t="shared" si="2"/>
        <v>1</v>
      </c>
      <c r="N54" s="11">
        <f t="shared" si="3"/>
        <v>0</v>
      </c>
      <c r="O54" s="11" t="e">
        <f t="shared" si="4"/>
        <v>#DIV/0!</v>
      </c>
      <c r="P54" s="11">
        <f t="shared" si="5"/>
        <v>0</v>
      </c>
      <c r="Q54" s="11">
        <f t="shared" si="6"/>
        <v>0</v>
      </c>
      <c r="R54" s="11">
        <f t="shared" si="7"/>
        <v>0</v>
      </c>
      <c r="S54" s="11">
        <f t="shared" si="8"/>
        <v>0</v>
      </c>
      <c r="T54" s="12">
        <f t="shared" si="13"/>
        <v>0</v>
      </c>
      <c r="U54" s="11">
        <f t="shared" si="10"/>
        <v>4</v>
      </c>
      <c r="V54" s="11">
        <f t="shared" si="11"/>
        <v>4</v>
      </c>
      <c r="W54" s="11">
        <f t="shared" si="12"/>
        <v>4</v>
      </c>
    </row>
    <row r="55" spans="1:23">
      <c r="A55" s="11">
        <v>49</v>
      </c>
      <c r="B55" s="11" t="s">
        <v>53</v>
      </c>
      <c r="C55" s="11">
        <v>10000</v>
      </c>
      <c r="D55" s="11">
        <v>10000</v>
      </c>
      <c r="E55" s="11">
        <v>10000</v>
      </c>
      <c r="F55" s="11">
        <v>10000</v>
      </c>
      <c r="G55" s="14">
        <v>10000</v>
      </c>
      <c r="H55" s="11">
        <v>10000</v>
      </c>
      <c r="I55" s="11">
        <v>10000</v>
      </c>
      <c r="J55" s="11">
        <v>10000</v>
      </c>
      <c r="K55" s="11">
        <f t="shared" si="0"/>
        <v>10000</v>
      </c>
      <c r="L55" s="11">
        <f t="shared" si="1"/>
        <v>10000</v>
      </c>
      <c r="M55" s="11">
        <f t="shared" si="2"/>
        <v>1</v>
      </c>
      <c r="N55" s="11">
        <f t="shared" si="3"/>
        <v>0</v>
      </c>
      <c r="O55" s="11" t="e">
        <f t="shared" si="4"/>
        <v>#DIV/0!</v>
      </c>
      <c r="P55" s="11">
        <f t="shared" si="5"/>
        <v>0</v>
      </c>
      <c r="Q55" s="11">
        <f t="shared" si="6"/>
        <v>0</v>
      </c>
      <c r="R55" s="11">
        <f t="shared" si="7"/>
        <v>0</v>
      </c>
      <c r="S55" s="11">
        <f t="shared" si="8"/>
        <v>0</v>
      </c>
      <c r="T55" s="12">
        <f t="shared" si="13"/>
        <v>0</v>
      </c>
      <c r="U55" s="11">
        <f t="shared" si="10"/>
        <v>4</v>
      </c>
      <c r="V55" s="11">
        <f t="shared" si="11"/>
        <v>4</v>
      </c>
      <c r="W55" s="11">
        <f t="shared" si="12"/>
        <v>4</v>
      </c>
    </row>
    <row r="56" spans="1:23">
      <c r="A56" s="11">
        <v>50</v>
      </c>
      <c r="B56" s="11" t="s">
        <v>54</v>
      </c>
      <c r="C56" s="11">
        <v>10000</v>
      </c>
      <c r="D56" s="11">
        <v>10000</v>
      </c>
      <c r="E56" s="11">
        <v>10000</v>
      </c>
      <c r="F56" s="11">
        <v>10000</v>
      </c>
      <c r="G56" s="14">
        <v>10000</v>
      </c>
      <c r="H56" s="11">
        <v>10000</v>
      </c>
      <c r="I56" s="11">
        <v>10000</v>
      </c>
      <c r="J56" s="11">
        <v>10000</v>
      </c>
      <c r="K56" s="11">
        <f t="shared" si="0"/>
        <v>10000</v>
      </c>
      <c r="L56" s="11">
        <f t="shared" si="1"/>
        <v>10000</v>
      </c>
      <c r="M56" s="11">
        <f t="shared" si="2"/>
        <v>1</v>
      </c>
      <c r="N56" s="11">
        <f t="shared" si="3"/>
        <v>0</v>
      </c>
      <c r="O56" s="11" t="e">
        <f t="shared" si="4"/>
        <v>#DIV/0!</v>
      </c>
      <c r="P56" s="11">
        <f t="shared" si="5"/>
        <v>0</v>
      </c>
      <c r="Q56" s="11">
        <f t="shared" si="6"/>
        <v>0</v>
      </c>
      <c r="R56" s="11">
        <f t="shared" si="7"/>
        <v>0</v>
      </c>
      <c r="S56" s="11">
        <f t="shared" si="8"/>
        <v>0</v>
      </c>
      <c r="T56" s="12">
        <f t="shared" si="13"/>
        <v>0</v>
      </c>
      <c r="U56" s="11">
        <f t="shared" si="10"/>
        <v>4</v>
      </c>
      <c r="V56" s="11">
        <f t="shared" si="11"/>
        <v>4</v>
      </c>
      <c r="W56" s="11">
        <f t="shared" si="12"/>
        <v>4</v>
      </c>
    </row>
    <row r="57" spans="1:23">
      <c r="A57" s="11">
        <v>51</v>
      </c>
      <c r="B57" s="11" t="s">
        <v>55</v>
      </c>
      <c r="C57" s="11">
        <v>29514.5</v>
      </c>
      <c r="D57" s="11">
        <v>29514.5</v>
      </c>
      <c r="E57" s="11">
        <v>29514.5</v>
      </c>
      <c r="F57" s="11">
        <v>29514.5</v>
      </c>
      <c r="G57" s="14">
        <v>29514.5</v>
      </c>
      <c r="H57" s="11">
        <v>29514.5</v>
      </c>
      <c r="I57" s="11">
        <v>29514.5</v>
      </c>
      <c r="J57" s="11">
        <v>29514.5</v>
      </c>
      <c r="K57" s="11">
        <f t="shared" si="0"/>
        <v>29514.5</v>
      </c>
      <c r="L57" s="11">
        <f t="shared" si="1"/>
        <v>29514.5</v>
      </c>
      <c r="M57" s="11">
        <f t="shared" si="2"/>
        <v>1</v>
      </c>
      <c r="N57" s="11">
        <f t="shared" si="3"/>
        <v>0</v>
      </c>
      <c r="O57" s="11" t="e">
        <f t="shared" si="4"/>
        <v>#DIV/0!</v>
      </c>
      <c r="P57" s="11">
        <f t="shared" si="5"/>
        <v>0</v>
      </c>
      <c r="Q57" s="11">
        <f t="shared" si="6"/>
        <v>0</v>
      </c>
      <c r="R57" s="11">
        <f t="shared" si="7"/>
        <v>0</v>
      </c>
      <c r="S57" s="11">
        <f t="shared" si="8"/>
        <v>0</v>
      </c>
      <c r="T57" s="12">
        <f t="shared" si="13"/>
        <v>0</v>
      </c>
      <c r="U57" s="11">
        <f t="shared" si="10"/>
        <v>4</v>
      </c>
      <c r="V57" s="11">
        <f t="shared" si="11"/>
        <v>4</v>
      </c>
      <c r="W57" s="11">
        <f t="shared" si="12"/>
        <v>4</v>
      </c>
    </row>
    <row r="58" spans="1:23">
      <c r="A58" s="11">
        <v>147</v>
      </c>
      <c r="B58" s="11" t="s">
        <v>151</v>
      </c>
      <c r="C58" s="11">
        <v>2686050</v>
      </c>
      <c r="D58" s="11">
        <v>2686050</v>
      </c>
      <c r="E58" s="11">
        <v>2938783</v>
      </c>
      <c r="F58" s="11">
        <v>3223864</v>
      </c>
      <c r="G58" s="14">
        <v>2686050</v>
      </c>
      <c r="H58" s="11">
        <v>2686050</v>
      </c>
      <c r="I58" s="11">
        <v>2686050</v>
      </c>
      <c r="K58" s="11">
        <f t="shared" si="0"/>
        <v>2883686.75</v>
      </c>
      <c r="L58" s="11">
        <f t="shared" si="1"/>
        <v>2686050</v>
      </c>
      <c r="M58" s="11">
        <f t="shared" si="2"/>
        <v>0.93146386305655426</v>
      </c>
      <c r="N58" s="11">
        <f t="shared" si="3"/>
        <v>-0.10242829523241094</v>
      </c>
      <c r="O58" s="11">
        <f t="shared" si="4"/>
        <v>0.24901727803638307</v>
      </c>
      <c r="P58" s="11">
        <f t="shared" si="5"/>
        <v>256174.89343724403</v>
      </c>
      <c r="Q58" s="11">
        <f t="shared" si="6"/>
        <v>0</v>
      </c>
      <c r="R58" s="11">
        <f t="shared" si="7"/>
        <v>8.2747425967524532E-2</v>
      </c>
      <c r="S58" s="11">
        <f t="shared" si="8"/>
        <v>4.1373712983762266E-2</v>
      </c>
      <c r="T58" s="12">
        <f t="shared" si="13"/>
        <v>7.3995003299025572E-2</v>
      </c>
      <c r="U58" s="11">
        <f t="shared" si="10"/>
        <v>4</v>
      </c>
      <c r="V58" s="11">
        <f t="shared" si="11"/>
        <v>3</v>
      </c>
      <c r="W58" s="11">
        <f t="shared" si="12"/>
        <v>3</v>
      </c>
    </row>
    <row r="59" spans="1:23">
      <c r="A59" s="11">
        <v>148</v>
      </c>
      <c r="B59" s="11" t="s">
        <v>152</v>
      </c>
      <c r="C59" s="11">
        <v>12479071</v>
      </c>
      <c r="D59" s="11">
        <v>14447385</v>
      </c>
      <c r="E59" s="11">
        <v>14539823</v>
      </c>
      <c r="F59" s="11">
        <v>12407579</v>
      </c>
      <c r="G59" s="14">
        <v>13178571</v>
      </c>
      <c r="H59" s="11">
        <v>14431249</v>
      </c>
      <c r="I59" s="11">
        <v>12543796</v>
      </c>
      <c r="J59" s="11">
        <v>13650872</v>
      </c>
      <c r="K59" s="11">
        <f t="shared" si="0"/>
        <v>13468464.5</v>
      </c>
      <c r="L59" s="11">
        <f t="shared" si="1"/>
        <v>13451122</v>
      </c>
      <c r="M59" s="11">
        <f t="shared" si="2"/>
        <v>0.99871236249685325</v>
      </c>
      <c r="N59" s="11">
        <f t="shared" si="3"/>
        <v>-1.8588652695699776E-3</v>
      </c>
      <c r="O59" s="11">
        <f t="shared" si="4"/>
        <v>0.98139587800808625</v>
      </c>
      <c r="P59" s="11">
        <f t="shared" si="5"/>
        <v>1184690.1033315281</v>
      </c>
      <c r="Q59" s="11">
        <f t="shared" si="6"/>
        <v>795418.86586167081</v>
      </c>
      <c r="R59" s="11">
        <f t="shared" si="7"/>
        <v>0.10585335920358499</v>
      </c>
      <c r="S59" s="11">
        <f t="shared" si="8"/>
        <v>5.2926679601792495E-2</v>
      </c>
      <c r="T59" s="12">
        <f t="shared" si="13"/>
        <v>7.6455505168001439E-2</v>
      </c>
      <c r="U59" s="11">
        <f t="shared" si="10"/>
        <v>4</v>
      </c>
      <c r="V59" s="11">
        <f t="shared" si="11"/>
        <v>4</v>
      </c>
      <c r="W59" s="11">
        <f t="shared" si="12"/>
        <v>4</v>
      </c>
    </row>
    <row r="60" spans="1:23">
      <c r="A60" s="11">
        <v>52</v>
      </c>
      <c r="B60" s="11" t="s">
        <v>56</v>
      </c>
      <c r="C60" s="11">
        <v>10000</v>
      </c>
      <c r="D60" s="11">
        <v>10000</v>
      </c>
      <c r="E60" s="11">
        <v>10000</v>
      </c>
      <c r="F60" s="11">
        <v>10000</v>
      </c>
      <c r="G60" s="14">
        <v>10000</v>
      </c>
      <c r="H60" s="11">
        <v>10000</v>
      </c>
      <c r="I60" s="11">
        <v>10000</v>
      </c>
      <c r="J60" s="11">
        <v>10000</v>
      </c>
      <c r="K60" s="11">
        <f t="shared" si="0"/>
        <v>10000</v>
      </c>
      <c r="L60" s="11">
        <f t="shared" si="1"/>
        <v>10000</v>
      </c>
      <c r="M60" s="11">
        <f t="shared" si="2"/>
        <v>1</v>
      </c>
      <c r="N60" s="11">
        <f t="shared" si="3"/>
        <v>0</v>
      </c>
      <c r="O60" s="11" t="e">
        <f t="shared" si="4"/>
        <v>#DIV/0!</v>
      </c>
      <c r="P60" s="11">
        <f t="shared" si="5"/>
        <v>0</v>
      </c>
      <c r="Q60" s="11">
        <f t="shared" si="6"/>
        <v>0</v>
      </c>
      <c r="R60" s="11">
        <f t="shared" si="7"/>
        <v>0</v>
      </c>
      <c r="S60" s="11">
        <f t="shared" si="8"/>
        <v>0</v>
      </c>
      <c r="T60" s="12">
        <f t="shared" si="13"/>
        <v>0</v>
      </c>
      <c r="U60" s="11">
        <f t="shared" si="10"/>
        <v>4</v>
      </c>
      <c r="V60" s="11">
        <f t="shared" si="11"/>
        <v>4</v>
      </c>
      <c r="W60" s="11">
        <f t="shared" si="12"/>
        <v>4</v>
      </c>
    </row>
    <row r="61" spans="1:23">
      <c r="A61" s="11">
        <v>53</v>
      </c>
      <c r="B61" s="11" t="s">
        <v>57</v>
      </c>
      <c r="C61" s="11">
        <v>10000</v>
      </c>
      <c r="D61" s="11">
        <v>10000</v>
      </c>
      <c r="E61" s="11">
        <v>10000</v>
      </c>
      <c r="F61" s="11">
        <v>10000</v>
      </c>
      <c r="G61" s="14">
        <v>10000</v>
      </c>
      <c r="H61" s="11">
        <v>10000</v>
      </c>
      <c r="I61" s="11">
        <v>10000</v>
      </c>
      <c r="J61" s="11">
        <v>10000</v>
      </c>
      <c r="K61" s="11">
        <f t="shared" si="0"/>
        <v>10000</v>
      </c>
      <c r="L61" s="11">
        <f t="shared" si="1"/>
        <v>10000</v>
      </c>
      <c r="M61" s="11">
        <f t="shared" si="2"/>
        <v>1</v>
      </c>
      <c r="N61" s="11">
        <f t="shared" si="3"/>
        <v>0</v>
      </c>
      <c r="O61" s="11" t="e">
        <f t="shared" si="4"/>
        <v>#DIV/0!</v>
      </c>
      <c r="P61" s="11">
        <f t="shared" si="5"/>
        <v>0</v>
      </c>
      <c r="Q61" s="11">
        <f t="shared" si="6"/>
        <v>0</v>
      </c>
      <c r="R61" s="11">
        <f t="shared" si="7"/>
        <v>0</v>
      </c>
      <c r="S61" s="11">
        <f t="shared" si="8"/>
        <v>0</v>
      </c>
      <c r="T61" s="12">
        <f t="shared" si="13"/>
        <v>0</v>
      </c>
      <c r="U61" s="11">
        <f t="shared" si="10"/>
        <v>4</v>
      </c>
      <c r="V61" s="11">
        <f t="shared" si="11"/>
        <v>4</v>
      </c>
      <c r="W61" s="11">
        <f t="shared" si="12"/>
        <v>4</v>
      </c>
    </row>
    <row r="62" spans="1:23">
      <c r="A62" s="11">
        <v>54</v>
      </c>
      <c r="B62" s="11" t="s">
        <v>58</v>
      </c>
      <c r="C62" s="11">
        <v>10000</v>
      </c>
      <c r="D62" s="11">
        <v>10000</v>
      </c>
      <c r="E62" s="11">
        <v>10000</v>
      </c>
      <c r="F62" s="11">
        <v>10000</v>
      </c>
      <c r="G62" s="14">
        <v>10000</v>
      </c>
      <c r="H62" s="11">
        <v>10000</v>
      </c>
      <c r="I62" s="11">
        <v>10000</v>
      </c>
      <c r="J62" s="11">
        <v>10000</v>
      </c>
      <c r="K62" s="11">
        <f t="shared" si="0"/>
        <v>10000</v>
      </c>
      <c r="L62" s="11">
        <f t="shared" si="1"/>
        <v>10000</v>
      </c>
      <c r="M62" s="11">
        <f t="shared" si="2"/>
        <v>1</v>
      </c>
      <c r="N62" s="11">
        <f t="shared" si="3"/>
        <v>0</v>
      </c>
      <c r="O62" s="11" t="e">
        <f t="shared" si="4"/>
        <v>#DIV/0!</v>
      </c>
      <c r="P62" s="11">
        <f t="shared" si="5"/>
        <v>0</v>
      </c>
      <c r="Q62" s="11">
        <f t="shared" si="6"/>
        <v>0</v>
      </c>
      <c r="R62" s="11">
        <f t="shared" si="7"/>
        <v>0</v>
      </c>
      <c r="S62" s="11">
        <f t="shared" si="8"/>
        <v>0</v>
      </c>
      <c r="T62" s="12">
        <f t="shared" si="13"/>
        <v>0</v>
      </c>
      <c r="U62" s="11">
        <f t="shared" si="10"/>
        <v>4</v>
      </c>
      <c r="V62" s="11">
        <f t="shared" si="11"/>
        <v>4</v>
      </c>
      <c r="W62" s="11">
        <f t="shared" si="12"/>
        <v>4</v>
      </c>
    </row>
    <row r="63" spans="1:23">
      <c r="A63" s="11">
        <v>55</v>
      </c>
      <c r="B63" s="11" t="s">
        <v>59</v>
      </c>
      <c r="C63" s="11">
        <v>181123</v>
      </c>
      <c r="D63" s="11">
        <v>181123</v>
      </c>
      <c r="E63" s="11">
        <v>181123</v>
      </c>
      <c r="F63" s="11">
        <v>181123</v>
      </c>
      <c r="G63" s="14">
        <v>181123</v>
      </c>
      <c r="H63" s="11">
        <v>181123</v>
      </c>
      <c r="I63" s="11">
        <v>181123</v>
      </c>
      <c r="J63" s="11">
        <v>181123</v>
      </c>
      <c r="K63" s="11">
        <f t="shared" si="0"/>
        <v>181123</v>
      </c>
      <c r="L63" s="11">
        <f t="shared" si="1"/>
        <v>181123</v>
      </c>
      <c r="M63" s="11">
        <f t="shared" si="2"/>
        <v>1</v>
      </c>
      <c r="N63" s="11">
        <f t="shared" si="3"/>
        <v>0</v>
      </c>
      <c r="O63" s="11" t="e">
        <f t="shared" si="4"/>
        <v>#DIV/0!</v>
      </c>
      <c r="P63" s="11">
        <f t="shared" si="5"/>
        <v>0</v>
      </c>
      <c r="Q63" s="11">
        <f t="shared" si="6"/>
        <v>0</v>
      </c>
      <c r="R63" s="11">
        <f t="shared" si="7"/>
        <v>0</v>
      </c>
      <c r="S63" s="11">
        <f t="shared" si="8"/>
        <v>0</v>
      </c>
      <c r="T63" s="12">
        <f t="shared" si="13"/>
        <v>0</v>
      </c>
      <c r="U63" s="11">
        <f t="shared" si="10"/>
        <v>4</v>
      </c>
      <c r="V63" s="11">
        <f t="shared" si="11"/>
        <v>4</v>
      </c>
      <c r="W63" s="11">
        <f t="shared" si="12"/>
        <v>4</v>
      </c>
    </row>
    <row r="64" spans="1:23">
      <c r="A64" s="11">
        <v>56</v>
      </c>
      <c r="B64" s="11" t="s">
        <v>60</v>
      </c>
      <c r="C64" s="11">
        <v>30081.5</v>
      </c>
      <c r="D64" s="11">
        <v>30081.5</v>
      </c>
      <c r="E64" s="11">
        <v>30081.5</v>
      </c>
      <c r="F64" s="11">
        <v>30081.5</v>
      </c>
      <c r="G64" s="14">
        <v>30081.5</v>
      </c>
      <c r="H64" s="11">
        <v>30081.5</v>
      </c>
      <c r="I64" s="11">
        <v>30081.5</v>
      </c>
      <c r="J64" s="11">
        <v>30081.5</v>
      </c>
      <c r="K64" s="11">
        <f t="shared" si="0"/>
        <v>30081.5</v>
      </c>
      <c r="L64" s="11">
        <f t="shared" si="1"/>
        <v>30081.5</v>
      </c>
      <c r="M64" s="11">
        <f t="shared" si="2"/>
        <v>1</v>
      </c>
      <c r="N64" s="11">
        <f t="shared" si="3"/>
        <v>0</v>
      </c>
      <c r="O64" s="11" t="e">
        <f t="shared" si="4"/>
        <v>#DIV/0!</v>
      </c>
      <c r="P64" s="11">
        <f t="shared" si="5"/>
        <v>0</v>
      </c>
      <c r="Q64" s="11">
        <f t="shared" si="6"/>
        <v>0</v>
      </c>
      <c r="R64" s="11">
        <f t="shared" si="7"/>
        <v>0</v>
      </c>
      <c r="S64" s="11">
        <f t="shared" si="8"/>
        <v>0</v>
      </c>
      <c r="T64" s="12">
        <f t="shared" si="13"/>
        <v>0</v>
      </c>
      <c r="U64" s="11">
        <f t="shared" si="10"/>
        <v>4</v>
      </c>
      <c r="V64" s="11">
        <f t="shared" si="11"/>
        <v>4</v>
      </c>
      <c r="W64" s="11">
        <f t="shared" si="12"/>
        <v>4</v>
      </c>
    </row>
    <row r="65" spans="1:23">
      <c r="A65" s="11">
        <v>57</v>
      </c>
      <c r="B65" s="11" t="s">
        <v>61</v>
      </c>
      <c r="C65" s="11">
        <v>293325</v>
      </c>
      <c r="D65" s="11">
        <v>293325</v>
      </c>
      <c r="E65" s="11">
        <v>293325</v>
      </c>
      <c r="F65" s="11">
        <v>293325</v>
      </c>
      <c r="G65" s="14">
        <v>293325</v>
      </c>
      <c r="H65" s="11">
        <v>293325</v>
      </c>
      <c r="I65" s="11">
        <v>293325</v>
      </c>
      <c r="J65" s="11">
        <v>293325</v>
      </c>
      <c r="K65" s="11">
        <f t="shared" si="0"/>
        <v>293325</v>
      </c>
      <c r="L65" s="11">
        <f t="shared" si="1"/>
        <v>293325</v>
      </c>
      <c r="M65" s="11">
        <f t="shared" si="2"/>
        <v>1</v>
      </c>
      <c r="N65" s="11">
        <f t="shared" si="3"/>
        <v>0</v>
      </c>
      <c r="O65" s="11" t="e">
        <f t="shared" si="4"/>
        <v>#DIV/0!</v>
      </c>
      <c r="P65" s="11">
        <f t="shared" si="5"/>
        <v>0</v>
      </c>
      <c r="Q65" s="11">
        <f t="shared" si="6"/>
        <v>0</v>
      </c>
      <c r="R65" s="11">
        <f t="shared" si="7"/>
        <v>0</v>
      </c>
      <c r="S65" s="11">
        <f t="shared" si="8"/>
        <v>0</v>
      </c>
      <c r="T65" s="12">
        <f t="shared" si="13"/>
        <v>0</v>
      </c>
      <c r="U65" s="11">
        <f t="shared" si="10"/>
        <v>4</v>
      </c>
      <c r="V65" s="11">
        <f t="shared" si="11"/>
        <v>4</v>
      </c>
      <c r="W65" s="11">
        <f t="shared" si="12"/>
        <v>4</v>
      </c>
    </row>
    <row r="66" spans="1:23">
      <c r="A66" s="11">
        <v>58</v>
      </c>
      <c r="B66" s="11" t="s">
        <v>62</v>
      </c>
      <c r="C66" s="11">
        <v>139931.5</v>
      </c>
      <c r="D66" s="11">
        <v>139931.5</v>
      </c>
      <c r="E66" s="11">
        <v>139931.5</v>
      </c>
      <c r="F66" s="11">
        <v>139931.5</v>
      </c>
      <c r="G66" s="14">
        <v>139931.5</v>
      </c>
      <c r="H66" s="11">
        <v>139931.5</v>
      </c>
      <c r="I66" s="11">
        <v>139931.5</v>
      </c>
      <c r="J66" s="11">
        <v>139931.5</v>
      </c>
      <c r="K66" s="11">
        <f t="shared" si="0"/>
        <v>139931.5</v>
      </c>
      <c r="L66" s="11">
        <f t="shared" si="1"/>
        <v>139931.5</v>
      </c>
      <c r="M66" s="11">
        <f t="shared" si="2"/>
        <v>1</v>
      </c>
      <c r="N66" s="11">
        <f t="shared" si="3"/>
        <v>0</v>
      </c>
      <c r="O66" s="11" t="e">
        <f t="shared" si="4"/>
        <v>#DIV/0!</v>
      </c>
      <c r="P66" s="11">
        <f t="shared" si="5"/>
        <v>0</v>
      </c>
      <c r="Q66" s="11">
        <f t="shared" si="6"/>
        <v>0</v>
      </c>
      <c r="R66" s="11">
        <f t="shared" si="7"/>
        <v>0</v>
      </c>
      <c r="S66" s="11">
        <f t="shared" si="8"/>
        <v>0</v>
      </c>
      <c r="T66" s="12">
        <f t="shared" si="13"/>
        <v>0</v>
      </c>
      <c r="U66" s="11">
        <f t="shared" si="10"/>
        <v>4</v>
      </c>
      <c r="V66" s="11">
        <f t="shared" si="11"/>
        <v>4</v>
      </c>
      <c r="W66" s="11">
        <f t="shared" si="12"/>
        <v>4</v>
      </c>
    </row>
    <row r="67" spans="1:23">
      <c r="A67" s="11">
        <v>59</v>
      </c>
      <c r="B67" s="11" t="s">
        <v>63</v>
      </c>
      <c r="C67" s="11">
        <v>10000</v>
      </c>
      <c r="D67" s="11">
        <v>10000</v>
      </c>
      <c r="E67" s="11">
        <v>10000</v>
      </c>
      <c r="F67" s="11">
        <v>10000</v>
      </c>
      <c r="G67" s="14">
        <v>10000</v>
      </c>
      <c r="H67" s="11">
        <v>10000</v>
      </c>
      <c r="I67" s="11">
        <v>10000</v>
      </c>
      <c r="J67" s="11">
        <v>10000</v>
      </c>
      <c r="K67" s="11">
        <f t="shared" ref="K67:K130" si="14">AVERAGE(C67:F67)</f>
        <v>10000</v>
      </c>
      <c r="L67" s="11">
        <f t="shared" ref="L67:L130" si="15">AVERAGE(G67:J67)</f>
        <v>10000</v>
      </c>
      <c r="M67" s="11">
        <f t="shared" ref="M67:M130" si="16">L67/K67</f>
        <v>1</v>
      </c>
      <c r="N67" s="11">
        <f t="shared" ref="N67:N130" si="17">LOG(M67,2)</f>
        <v>0</v>
      </c>
      <c r="O67" s="11" t="e">
        <f t="shared" ref="O67:O130" si="18">TTEST(C67:F67, G67:J67, 2, 2)</f>
        <v>#DIV/0!</v>
      </c>
      <c r="P67" s="11">
        <f t="shared" ref="P67:P130" si="19">STDEV(C67:F67)</f>
        <v>0</v>
      </c>
      <c r="Q67" s="11">
        <f t="shared" ref="Q67:Q130" si="20">STDEV(G67:J67)</f>
        <v>0</v>
      </c>
      <c r="R67" s="11">
        <f t="shared" ref="R67:R130" si="21">M67*SQRT((P67/K67)^2+(Q67/L67)^2)</f>
        <v>0</v>
      </c>
      <c r="S67" s="11">
        <f t="shared" ref="S67:S130" si="22">R67/SQRT(4)</f>
        <v>0</v>
      </c>
      <c r="T67" s="12">
        <f t="shared" ref="T67:T98" si="23">(R67/(M67*LN(2)))/SQRT(W67)</f>
        <v>0</v>
      </c>
      <c r="U67" s="11">
        <f t="shared" ref="U67:U130" si="24">COUNT(C67:F67)</f>
        <v>4</v>
      </c>
      <c r="V67" s="11">
        <f t="shared" ref="V67:V130" si="25">COUNT(G67:J67)</f>
        <v>4</v>
      </c>
      <c r="W67" s="11">
        <f t="shared" ref="W67:W130" si="26">MIN(U67,V67)</f>
        <v>4</v>
      </c>
    </row>
    <row r="68" spans="1:23">
      <c r="A68" s="11">
        <v>60</v>
      </c>
      <c r="B68" s="11" t="s">
        <v>64</v>
      </c>
      <c r="C68" s="11">
        <v>19320</v>
      </c>
      <c r="D68" s="11">
        <v>19320</v>
      </c>
      <c r="E68" s="11">
        <v>19320</v>
      </c>
      <c r="F68" s="11">
        <v>19320</v>
      </c>
      <c r="G68" s="14">
        <v>19320</v>
      </c>
      <c r="H68" s="11">
        <v>19320</v>
      </c>
      <c r="I68" s="11">
        <v>19320</v>
      </c>
      <c r="J68" s="11">
        <v>19320</v>
      </c>
      <c r="K68" s="11">
        <f t="shared" si="14"/>
        <v>19320</v>
      </c>
      <c r="L68" s="11">
        <f t="shared" si="15"/>
        <v>19320</v>
      </c>
      <c r="M68" s="11">
        <f t="shared" si="16"/>
        <v>1</v>
      </c>
      <c r="N68" s="11">
        <f t="shared" si="17"/>
        <v>0</v>
      </c>
      <c r="O68" s="11" t="e">
        <f t="shared" si="18"/>
        <v>#DIV/0!</v>
      </c>
      <c r="P68" s="11">
        <f t="shared" si="19"/>
        <v>0</v>
      </c>
      <c r="Q68" s="11">
        <f t="shared" si="20"/>
        <v>0</v>
      </c>
      <c r="R68" s="11">
        <f t="shared" si="21"/>
        <v>0</v>
      </c>
      <c r="S68" s="11">
        <f t="shared" si="22"/>
        <v>0</v>
      </c>
      <c r="T68" s="12">
        <f t="shared" si="23"/>
        <v>0</v>
      </c>
      <c r="U68" s="11">
        <f t="shared" si="24"/>
        <v>4</v>
      </c>
      <c r="V68" s="11">
        <f t="shared" si="25"/>
        <v>4</v>
      </c>
      <c r="W68" s="11">
        <f t="shared" si="26"/>
        <v>4</v>
      </c>
    </row>
    <row r="69" spans="1:23">
      <c r="A69" s="11">
        <v>61</v>
      </c>
      <c r="B69" s="11" t="s">
        <v>65</v>
      </c>
      <c r="C69" s="11">
        <v>10000</v>
      </c>
      <c r="D69" s="11">
        <v>10000</v>
      </c>
      <c r="E69" s="11">
        <v>10000</v>
      </c>
      <c r="F69" s="11">
        <v>10000</v>
      </c>
      <c r="G69" s="14">
        <v>10000</v>
      </c>
      <c r="H69" s="11">
        <v>10000</v>
      </c>
      <c r="I69" s="11">
        <v>10000</v>
      </c>
      <c r="J69" s="11">
        <v>10000</v>
      </c>
      <c r="K69" s="11">
        <f t="shared" si="14"/>
        <v>10000</v>
      </c>
      <c r="L69" s="11">
        <f t="shared" si="15"/>
        <v>10000</v>
      </c>
      <c r="M69" s="11">
        <f t="shared" si="16"/>
        <v>1</v>
      </c>
      <c r="N69" s="11">
        <f t="shared" si="17"/>
        <v>0</v>
      </c>
      <c r="O69" s="11" t="e">
        <f t="shared" si="18"/>
        <v>#DIV/0!</v>
      </c>
      <c r="P69" s="11">
        <f t="shared" si="19"/>
        <v>0</v>
      </c>
      <c r="Q69" s="11">
        <f t="shared" si="20"/>
        <v>0</v>
      </c>
      <c r="R69" s="11">
        <f t="shared" si="21"/>
        <v>0</v>
      </c>
      <c r="S69" s="11">
        <f t="shared" si="22"/>
        <v>0</v>
      </c>
      <c r="T69" s="12">
        <f t="shared" si="23"/>
        <v>0</v>
      </c>
      <c r="U69" s="11">
        <f t="shared" si="24"/>
        <v>4</v>
      </c>
      <c r="V69" s="11">
        <f t="shared" si="25"/>
        <v>4</v>
      </c>
      <c r="W69" s="11">
        <f t="shared" si="26"/>
        <v>4</v>
      </c>
    </row>
    <row r="70" spans="1:23">
      <c r="A70" s="11">
        <v>62</v>
      </c>
      <c r="B70" s="11" t="s">
        <v>66</v>
      </c>
      <c r="C70" s="11">
        <v>10634.5</v>
      </c>
      <c r="D70" s="11">
        <v>10634.5</v>
      </c>
      <c r="E70" s="11">
        <v>10634.5</v>
      </c>
      <c r="F70" s="11">
        <v>10634.5</v>
      </c>
      <c r="G70" s="14">
        <v>10634.5</v>
      </c>
      <c r="H70" s="11">
        <v>10634.5</v>
      </c>
      <c r="I70" s="11">
        <v>10634.5</v>
      </c>
      <c r="J70" s="11">
        <v>10634.5</v>
      </c>
      <c r="K70" s="11">
        <f t="shared" si="14"/>
        <v>10634.5</v>
      </c>
      <c r="L70" s="11">
        <f t="shared" si="15"/>
        <v>10634.5</v>
      </c>
      <c r="M70" s="11">
        <f t="shared" si="16"/>
        <v>1</v>
      </c>
      <c r="N70" s="11">
        <f t="shared" si="17"/>
        <v>0</v>
      </c>
      <c r="O70" s="11" t="e">
        <f t="shared" si="18"/>
        <v>#DIV/0!</v>
      </c>
      <c r="P70" s="11">
        <f t="shared" si="19"/>
        <v>0</v>
      </c>
      <c r="Q70" s="11">
        <f t="shared" si="20"/>
        <v>0</v>
      </c>
      <c r="R70" s="11">
        <f t="shared" si="21"/>
        <v>0</v>
      </c>
      <c r="S70" s="11">
        <f t="shared" si="22"/>
        <v>0</v>
      </c>
      <c r="T70" s="12">
        <f t="shared" si="23"/>
        <v>0</v>
      </c>
      <c r="U70" s="11">
        <f t="shared" si="24"/>
        <v>4</v>
      </c>
      <c r="V70" s="11">
        <f t="shared" si="25"/>
        <v>4</v>
      </c>
      <c r="W70" s="11">
        <f t="shared" si="26"/>
        <v>4</v>
      </c>
    </row>
    <row r="71" spans="1:23">
      <c r="A71" s="11">
        <v>63</v>
      </c>
      <c r="B71" s="11" t="s">
        <v>67</v>
      </c>
      <c r="C71" s="11">
        <v>10000</v>
      </c>
      <c r="D71" s="11">
        <v>10000</v>
      </c>
      <c r="E71" s="11">
        <v>10000</v>
      </c>
      <c r="F71" s="11">
        <v>10000</v>
      </c>
      <c r="G71" s="14">
        <v>10000</v>
      </c>
      <c r="H71" s="11">
        <v>10000</v>
      </c>
      <c r="I71" s="11">
        <v>10000</v>
      </c>
      <c r="J71" s="11">
        <v>10000</v>
      </c>
      <c r="K71" s="11">
        <f t="shared" si="14"/>
        <v>10000</v>
      </c>
      <c r="L71" s="11">
        <f t="shared" si="15"/>
        <v>10000</v>
      </c>
      <c r="M71" s="11">
        <f t="shared" si="16"/>
        <v>1</v>
      </c>
      <c r="N71" s="11">
        <f t="shared" si="17"/>
        <v>0</v>
      </c>
      <c r="O71" s="11" t="e">
        <f t="shared" si="18"/>
        <v>#DIV/0!</v>
      </c>
      <c r="P71" s="11">
        <f t="shared" si="19"/>
        <v>0</v>
      </c>
      <c r="Q71" s="11">
        <f t="shared" si="20"/>
        <v>0</v>
      </c>
      <c r="R71" s="11">
        <f t="shared" si="21"/>
        <v>0</v>
      </c>
      <c r="S71" s="11">
        <f t="shared" si="22"/>
        <v>0</v>
      </c>
      <c r="T71" s="12">
        <f t="shared" si="23"/>
        <v>0</v>
      </c>
      <c r="U71" s="11">
        <f t="shared" si="24"/>
        <v>4</v>
      </c>
      <c r="V71" s="11">
        <f t="shared" si="25"/>
        <v>4</v>
      </c>
      <c r="W71" s="11">
        <f t="shared" si="26"/>
        <v>4</v>
      </c>
    </row>
    <row r="72" spans="1:23">
      <c r="A72" s="11">
        <v>64</v>
      </c>
      <c r="B72" s="11" t="s">
        <v>68</v>
      </c>
      <c r="C72" s="11">
        <v>281689</v>
      </c>
      <c r="D72" s="11">
        <v>251883</v>
      </c>
      <c r="E72" s="11">
        <v>256063</v>
      </c>
      <c r="F72" s="11">
        <v>317397</v>
      </c>
      <c r="G72" s="14">
        <v>423948</v>
      </c>
      <c r="H72" s="11">
        <v>156073</v>
      </c>
      <c r="I72" s="11">
        <v>345022</v>
      </c>
      <c r="J72" s="11">
        <v>187389</v>
      </c>
      <c r="K72" s="11">
        <f t="shared" si="14"/>
        <v>276758</v>
      </c>
      <c r="L72" s="11">
        <f t="shared" si="15"/>
        <v>278108</v>
      </c>
      <c r="M72" s="11">
        <f t="shared" si="16"/>
        <v>1.0048779077750236</v>
      </c>
      <c r="N72" s="11">
        <f t="shared" si="17"/>
        <v>7.020225237388213E-3</v>
      </c>
      <c r="O72" s="11">
        <f t="shared" si="18"/>
        <v>0.98424122725579488</v>
      </c>
      <c r="P72" s="11">
        <f t="shared" si="19"/>
        <v>30126.907862131044</v>
      </c>
      <c r="Q72" s="11">
        <f t="shared" si="20"/>
        <v>127631.32737432975</v>
      </c>
      <c r="R72" s="11">
        <f t="shared" si="21"/>
        <v>0.47396152655132745</v>
      </c>
      <c r="S72" s="11">
        <f t="shared" si="22"/>
        <v>0.23698076327566373</v>
      </c>
      <c r="T72" s="12">
        <f t="shared" si="23"/>
        <v>0.34023135479302968</v>
      </c>
      <c r="U72" s="11">
        <f t="shared" si="24"/>
        <v>4</v>
      </c>
      <c r="V72" s="11">
        <f t="shared" si="25"/>
        <v>4</v>
      </c>
      <c r="W72" s="11">
        <f t="shared" si="26"/>
        <v>4</v>
      </c>
    </row>
    <row r="73" spans="1:23">
      <c r="A73" s="11">
        <v>65</v>
      </c>
      <c r="B73" s="11" t="s">
        <v>69</v>
      </c>
      <c r="C73" s="11">
        <v>16492</v>
      </c>
      <c r="D73" s="11">
        <v>16124</v>
      </c>
      <c r="E73" s="11">
        <v>12962</v>
      </c>
      <c r="F73" s="11">
        <v>17907</v>
      </c>
      <c r="G73" s="14">
        <v>23747</v>
      </c>
      <c r="H73" s="11">
        <v>13988</v>
      </c>
      <c r="I73" s="11">
        <v>21137</v>
      </c>
      <c r="J73" s="11">
        <v>13943</v>
      </c>
      <c r="K73" s="11">
        <f t="shared" si="14"/>
        <v>15871.25</v>
      </c>
      <c r="L73" s="11">
        <f t="shared" si="15"/>
        <v>18203.75</v>
      </c>
      <c r="M73" s="11">
        <f t="shared" si="16"/>
        <v>1.1469638497282824</v>
      </c>
      <c r="N73" s="11">
        <f t="shared" si="17"/>
        <v>0.19781992087455469</v>
      </c>
      <c r="O73" s="11">
        <f t="shared" si="18"/>
        <v>0.42292061428012839</v>
      </c>
      <c r="P73" s="11">
        <f t="shared" si="19"/>
        <v>2086.2427751023292</v>
      </c>
      <c r="Q73" s="11">
        <f t="shared" si="20"/>
        <v>5008.5964351303046</v>
      </c>
      <c r="R73" s="11">
        <f t="shared" si="21"/>
        <v>0.34974138014999012</v>
      </c>
      <c r="S73" s="11">
        <f t="shared" si="22"/>
        <v>0.17487069007499506</v>
      </c>
      <c r="T73" s="12">
        <f t="shared" si="23"/>
        <v>0.2199590487771633</v>
      </c>
      <c r="U73" s="11">
        <f t="shared" si="24"/>
        <v>4</v>
      </c>
      <c r="V73" s="11">
        <f t="shared" si="25"/>
        <v>4</v>
      </c>
      <c r="W73" s="11">
        <f t="shared" si="26"/>
        <v>4</v>
      </c>
    </row>
    <row r="74" spans="1:23">
      <c r="A74" s="11">
        <v>66</v>
      </c>
      <c r="B74" s="11" t="s">
        <v>70</v>
      </c>
      <c r="C74" s="11">
        <v>10716.5</v>
      </c>
      <c r="D74" s="11">
        <v>10716.5</v>
      </c>
      <c r="E74" s="11">
        <v>10716.5</v>
      </c>
      <c r="F74" s="11">
        <v>10716.5</v>
      </c>
      <c r="G74" s="14">
        <v>10716.5</v>
      </c>
      <c r="H74" s="11">
        <v>10716.5</v>
      </c>
      <c r="I74" s="11">
        <v>10716.5</v>
      </c>
      <c r="J74" s="11">
        <v>10716.5</v>
      </c>
      <c r="K74" s="11">
        <f t="shared" si="14"/>
        <v>10716.5</v>
      </c>
      <c r="L74" s="11">
        <f t="shared" si="15"/>
        <v>10716.5</v>
      </c>
      <c r="M74" s="11">
        <f t="shared" si="16"/>
        <v>1</v>
      </c>
      <c r="N74" s="11">
        <f t="shared" si="17"/>
        <v>0</v>
      </c>
      <c r="O74" s="11" t="e">
        <f t="shared" si="18"/>
        <v>#DIV/0!</v>
      </c>
      <c r="P74" s="11">
        <f t="shared" si="19"/>
        <v>0</v>
      </c>
      <c r="Q74" s="11">
        <f t="shared" si="20"/>
        <v>0</v>
      </c>
      <c r="R74" s="11">
        <f t="shared" si="21"/>
        <v>0</v>
      </c>
      <c r="S74" s="11">
        <f t="shared" si="22"/>
        <v>0</v>
      </c>
      <c r="T74" s="12">
        <f t="shared" si="23"/>
        <v>0</v>
      </c>
      <c r="U74" s="11">
        <f t="shared" si="24"/>
        <v>4</v>
      </c>
      <c r="V74" s="11">
        <f t="shared" si="25"/>
        <v>4</v>
      </c>
      <c r="W74" s="11">
        <f t="shared" si="26"/>
        <v>4</v>
      </c>
    </row>
    <row r="75" spans="1:23">
      <c r="A75" s="11">
        <v>67</v>
      </c>
      <c r="B75" s="11" t="s">
        <v>71</v>
      </c>
      <c r="C75" s="11">
        <v>45520</v>
      </c>
      <c r="D75" s="11">
        <v>45520</v>
      </c>
      <c r="E75" s="11">
        <v>45520</v>
      </c>
      <c r="F75" s="11">
        <v>45520</v>
      </c>
      <c r="G75" s="14">
        <v>45520</v>
      </c>
      <c r="H75" s="11">
        <v>45520</v>
      </c>
      <c r="I75" s="11">
        <v>45520</v>
      </c>
      <c r="J75" s="11">
        <v>45520</v>
      </c>
      <c r="K75" s="11">
        <f t="shared" si="14"/>
        <v>45520</v>
      </c>
      <c r="L75" s="11">
        <f t="shared" si="15"/>
        <v>45520</v>
      </c>
      <c r="M75" s="11">
        <f t="shared" si="16"/>
        <v>1</v>
      </c>
      <c r="N75" s="11">
        <f t="shared" si="17"/>
        <v>0</v>
      </c>
      <c r="O75" s="11" t="e">
        <f t="shared" si="18"/>
        <v>#DIV/0!</v>
      </c>
      <c r="P75" s="11">
        <f t="shared" si="19"/>
        <v>0</v>
      </c>
      <c r="Q75" s="11">
        <f t="shared" si="20"/>
        <v>0</v>
      </c>
      <c r="R75" s="11">
        <f t="shared" si="21"/>
        <v>0</v>
      </c>
      <c r="S75" s="11">
        <f t="shared" si="22"/>
        <v>0</v>
      </c>
      <c r="T75" s="12">
        <f t="shared" si="23"/>
        <v>0</v>
      </c>
      <c r="U75" s="11">
        <f t="shared" si="24"/>
        <v>4</v>
      </c>
      <c r="V75" s="11">
        <f t="shared" si="25"/>
        <v>4</v>
      </c>
      <c r="W75" s="11">
        <f t="shared" si="26"/>
        <v>4</v>
      </c>
    </row>
    <row r="76" spans="1:23">
      <c r="A76" s="11">
        <v>68</v>
      </c>
      <c r="B76" s="11" t="s">
        <v>72</v>
      </c>
      <c r="C76" s="11">
        <v>446769</v>
      </c>
      <c r="D76" s="11">
        <v>446769</v>
      </c>
      <c r="E76" s="11">
        <v>446769</v>
      </c>
      <c r="F76" s="11">
        <v>446769</v>
      </c>
      <c r="G76" s="14">
        <v>446769</v>
      </c>
      <c r="H76" s="11">
        <v>446769</v>
      </c>
      <c r="I76" s="11">
        <v>446769</v>
      </c>
      <c r="J76" s="11">
        <v>446769</v>
      </c>
      <c r="K76" s="11">
        <f t="shared" si="14"/>
        <v>446769</v>
      </c>
      <c r="L76" s="11">
        <f t="shared" si="15"/>
        <v>446769</v>
      </c>
      <c r="M76" s="11">
        <f t="shared" si="16"/>
        <v>1</v>
      </c>
      <c r="N76" s="11">
        <f t="shared" si="17"/>
        <v>0</v>
      </c>
      <c r="O76" s="11" t="e">
        <f t="shared" si="18"/>
        <v>#DIV/0!</v>
      </c>
      <c r="P76" s="11">
        <f t="shared" si="19"/>
        <v>0</v>
      </c>
      <c r="Q76" s="11">
        <f t="shared" si="20"/>
        <v>0</v>
      </c>
      <c r="R76" s="11">
        <f t="shared" si="21"/>
        <v>0</v>
      </c>
      <c r="S76" s="11">
        <f t="shared" si="22"/>
        <v>0</v>
      </c>
      <c r="T76" s="12">
        <f t="shared" si="23"/>
        <v>0</v>
      </c>
      <c r="U76" s="11">
        <f t="shared" si="24"/>
        <v>4</v>
      </c>
      <c r="V76" s="11">
        <f t="shared" si="25"/>
        <v>4</v>
      </c>
      <c r="W76" s="11">
        <f t="shared" si="26"/>
        <v>4</v>
      </c>
    </row>
    <row r="77" spans="1:23">
      <c r="A77" s="11">
        <v>69</v>
      </c>
      <c r="B77" s="11" t="s">
        <v>73</v>
      </c>
      <c r="C77" s="11">
        <v>443935</v>
      </c>
      <c r="D77" s="11">
        <v>443935</v>
      </c>
      <c r="E77" s="11">
        <v>443935</v>
      </c>
      <c r="F77" s="11">
        <v>443935</v>
      </c>
      <c r="G77" s="14">
        <v>443935</v>
      </c>
      <c r="I77" s="11">
        <v>443935</v>
      </c>
      <c r="J77" s="11">
        <v>443935</v>
      </c>
      <c r="K77" s="11">
        <f t="shared" si="14"/>
        <v>443935</v>
      </c>
      <c r="L77" s="11">
        <f t="shared" si="15"/>
        <v>443935</v>
      </c>
      <c r="M77" s="11">
        <f t="shared" si="16"/>
        <v>1</v>
      </c>
      <c r="N77" s="11">
        <f t="shared" si="17"/>
        <v>0</v>
      </c>
      <c r="O77" s="11" t="e">
        <f t="shared" si="18"/>
        <v>#DIV/0!</v>
      </c>
      <c r="P77" s="11">
        <f t="shared" si="19"/>
        <v>0</v>
      </c>
      <c r="Q77" s="11">
        <f t="shared" si="20"/>
        <v>0</v>
      </c>
      <c r="R77" s="11">
        <f t="shared" si="21"/>
        <v>0</v>
      </c>
      <c r="S77" s="11">
        <f t="shared" si="22"/>
        <v>0</v>
      </c>
      <c r="T77" s="12">
        <f t="shared" si="23"/>
        <v>0</v>
      </c>
      <c r="U77" s="11">
        <f t="shared" si="24"/>
        <v>4</v>
      </c>
      <c r="V77" s="11">
        <f t="shared" si="25"/>
        <v>3</v>
      </c>
      <c r="W77" s="11">
        <f t="shared" si="26"/>
        <v>3</v>
      </c>
    </row>
    <row r="78" spans="1:23">
      <c r="A78" s="11">
        <v>70</v>
      </c>
      <c r="B78" s="11" t="s">
        <v>74</v>
      </c>
      <c r="C78" s="11">
        <v>33742.5</v>
      </c>
      <c r="D78" s="11">
        <v>33742.5</v>
      </c>
      <c r="E78" s="11">
        <v>33742.5</v>
      </c>
      <c r="F78" s="11">
        <v>33742.5</v>
      </c>
      <c r="G78" s="14">
        <v>33742.5</v>
      </c>
      <c r="H78" s="11">
        <v>33742.5</v>
      </c>
      <c r="I78" s="11">
        <v>33742.5</v>
      </c>
      <c r="J78" s="11">
        <v>33742.5</v>
      </c>
      <c r="K78" s="11">
        <f t="shared" si="14"/>
        <v>33742.5</v>
      </c>
      <c r="L78" s="11">
        <f t="shared" si="15"/>
        <v>33742.5</v>
      </c>
      <c r="M78" s="11">
        <f t="shared" si="16"/>
        <v>1</v>
      </c>
      <c r="N78" s="11">
        <f t="shared" si="17"/>
        <v>0</v>
      </c>
      <c r="O78" s="11" t="e">
        <f t="shared" si="18"/>
        <v>#DIV/0!</v>
      </c>
      <c r="P78" s="11">
        <f t="shared" si="19"/>
        <v>0</v>
      </c>
      <c r="Q78" s="11">
        <f t="shared" si="20"/>
        <v>0</v>
      </c>
      <c r="R78" s="11">
        <f t="shared" si="21"/>
        <v>0</v>
      </c>
      <c r="S78" s="11">
        <f t="shared" si="22"/>
        <v>0</v>
      </c>
      <c r="T78" s="12">
        <f t="shared" si="23"/>
        <v>0</v>
      </c>
      <c r="U78" s="11">
        <f t="shared" si="24"/>
        <v>4</v>
      </c>
      <c r="V78" s="11">
        <f t="shared" si="25"/>
        <v>4</v>
      </c>
      <c r="W78" s="11">
        <f t="shared" si="26"/>
        <v>4</v>
      </c>
    </row>
    <row r="79" spans="1:23">
      <c r="A79" s="11">
        <v>71</v>
      </c>
      <c r="B79" s="11" t="s">
        <v>75</v>
      </c>
      <c r="C79" s="11">
        <v>52391.5</v>
      </c>
      <c r="D79" s="11">
        <v>52391.5</v>
      </c>
      <c r="E79" s="11">
        <v>52391.5</v>
      </c>
      <c r="F79" s="11">
        <v>52391.5</v>
      </c>
      <c r="G79" s="14">
        <v>52391.5</v>
      </c>
      <c r="H79" s="11">
        <v>52391.5</v>
      </c>
      <c r="I79" s="11">
        <v>52391.5</v>
      </c>
      <c r="J79" s="11">
        <v>52391.5</v>
      </c>
      <c r="K79" s="11">
        <f t="shared" si="14"/>
        <v>52391.5</v>
      </c>
      <c r="L79" s="11">
        <f t="shared" si="15"/>
        <v>52391.5</v>
      </c>
      <c r="M79" s="11">
        <f t="shared" si="16"/>
        <v>1</v>
      </c>
      <c r="N79" s="11">
        <f t="shared" si="17"/>
        <v>0</v>
      </c>
      <c r="O79" s="11" t="e">
        <f t="shared" si="18"/>
        <v>#DIV/0!</v>
      </c>
      <c r="P79" s="11">
        <f t="shared" si="19"/>
        <v>0</v>
      </c>
      <c r="Q79" s="11">
        <f t="shared" si="20"/>
        <v>0</v>
      </c>
      <c r="R79" s="11">
        <f t="shared" si="21"/>
        <v>0</v>
      </c>
      <c r="S79" s="11">
        <f t="shared" si="22"/>
        <v>0</v>
      </c>
      <c r="T79" s="12">
        <f t="shared" si="23"/>
        <v>0</v>
      </c>
      <c r="U79" s="11">
        <f t="shared" si="24"/>
        <v>4</v>
      </c>
      <c r="V79" s="11">
        <f t="shared" si="25"/>
        <v>4</v>
      </c>
      <c r="W79" s="11">
        <f t="shared" si="26"/>
        <v>4</v>
      </c>
    </row>
    <row r="80" spans="1:23">
      <c r="A80" s="11">
        <v>72</v>
      </c>
      <c r="B80" s="11" t="s">
        <v>76</v>
      </c>
      <c r="C80" s="11">
        <v>47819</v>
      </c>
      <c r="D80" s="11">
        <v>47819</v>
      </c>
      <c r="E80" s="11">
        <v>47819</v>
      </c>
      <c r="F80" s="11">
        <v>47819</v>
      </c>
      <c r="G80" s="14">
        <v>47819</v>
      </c>
      <c r="H80" s="11">
        <v>47819</v>
      </c>
      <c r="I80" s="11">
        <v>47819</v>
      </c>
      <c r="J80" s="11">
        <v>47819</v>
      </c>
      <c r="K80" s="11">
        <f t="shared" si="14"/>
        <v>47819</v>
      </c>
      <c r="L80" s="11">
        <f t="shared" si="15"/>
        <v>47819</v>
      </c>
      <c r="M80" s="11">
        <f t="shared" si="16"/>
        <v>1</v>
      </c>
      <c r="N80" s="11">
        <f t="shared" si="17"/>
        <v>0</v>
      </c>
      <c r="O80" s="11" t="e">
        <f t="shared" si="18"/>
        <v>#DIV/0!</v>
      </c>
      <c r="P80" s="11">
        <f t="shared" si="19"/>
        <v>0</v>
      </c>
      <c r="Q80" s="11">
        <f t="shared" si="20"/>
        <v>0</v>
      </c>
      <c r="R80" s="11">
        <f t="shared" si="21"/>
        <v>0</v>
      </c>
      <c r="S80" s="11">
        <f t="shared" si="22"/>
        <v>0</v>
      </c>
      <c r="T80" s="12">
        <f t="shared" si="23"/>
        <v>0</v>
      </c>
      <c r="U80" s="11">
        <f t="shared" si="24"/>
        <v>4</v>
      </c>
      <c r="V80" s="11">
        <f t="shared" si="25"/>
        <v>4</v>
      </c>
      <c r="W80" s="11">
        <f t="shared" si="26"/>
        <v>4</v>
      </c>
    </row>
    <row r="81" spans="1:23">
      <c r="A81" s="11">
        <v>73</v>
      </c>
      <c r="B81" s="11" t="s">
        <v>77</v>
      </c>
      <c r="C81" s="11">
        <v>10000</v>
      </c>
      <c r="D81" s="11">
        <v>10000</v>
      </c>
      <c r="E81" s="11">
        <v>10000</v>
      </c>
      <c r="F81" s="11">
        <v>10000</v>
      </c>
      <c r="G81" s="14">
        <v>10000</v>
      </c>
      <c r="H81" s="11">
        <v>10000</v>
      </c>
      <c r="I81" s="11">
        <v>10000</v>
      </c>
      <c r="J81" s="11">
        <v>10000</v>
      </c>
      <c r="K81" s="11">
        <f t="shared" si="14"/>
        <v>10000</v>
      </c>
      <c r="L81" s="11">
        <f t="shared" si="15"/>
        <v>10000</v>
      </c>
      <c r="M81" s="11">
        <f t="shared" si="16"/>
        <v>1</v>
      </c>
      <c r="N81" s="11">
        <f t="shared" si="17"/>
        <v>0</v>
      </c>
      <c r="O81" s="11" t="e">
        <f t="shared" si="18"/>
        <v>#DIV/0!</v>
      </c>
      <c r="P81" s="11">
        <f t="shared" si="19"/>
        <v>0</v>
      </c>
      <c r="Q81" s="11">
        <f t="shared" si="20"/>
        <v>0</v>
      </c>
      <c r="R81" s="11">
        <f t="shared" si="21"/>
        <v>0</v>
      </c>
      <c r="S81" s="11">
        <f t="shared" si="22"/>
        <v>0</v>
      </c>
      <c r="T81" s="12">
        <f t="shared" si="23"/>
        <v>0</v>
      </c>
      <c r="U81" s="11">
        <f t="shared" si="24"/>
        <v>4</v>
      </c>
      <c r="V81" s="11">
        <f t="shared" si="25"/>
        <v>4</v>
      </c>
      <c r="W81" s="11">
        <f t="shared" si="26"/>
        <v>4</v>
      </c>
    </row>
    <row r="82" spans="1:23">
      <c r="A82" s="11">
        <v>74</v>
      </c>
      <c r="B82" s="11" t="s">
        <v>78</v>
      </c>
      <c r="C82" s="11">
        <v>10000</v>
      </c>
      <c r="D82" s="11">
        <v>10000</v>
      </c>
      <c r="E82" s="11">
        <v>10000</v>
      </c>
      <c r="F82" s="11">
        <v>10000</v>
      </c>
      <c r="G82" s="14">
        <v>10000</v>
      </c>
      <c r="H82" s="11">
        <v>10000</v>
      </c>
      <c r="I82" s="11">
        <v>10000</v>
      </c>
      <c r="J82" s="11">
        <v>10000</v>
      </c>
      <c r="K82" s="11">
        <f t="shared" si="14"/>
        <v>10000</v>
      </c>
      <c r="L82" s="11">
        <f t="shared" si="15"/>
        <v>10000</v>
      </c>
      <c r="M82" s="11">
        <f t="shared" si="16"/>
        <v>1</v>
      </c>
      <c r="N82" s="11">
        <f t="shared" si="17"/>
        <v>0</v>
      </c>
      <c r="O82" s="11" t="e">
        <f t="shared" si="18"/>
        <v>#DIV/0!</v>
      </c>
      <c r="P82" s="11">
        <f t="shared" si="19"/>
        <v>0</v>
      </c>
      <c r="Q82" s="11">
        <f t="shared" si="20"/>
        <v>0</v>
      </c>
      <c r="R82" s="11">
        <f t="shared" si="21"/>
        <v>0</v>
      </c>
      <c r="S82" s="11">
        <f t="shared" si="22"/>
        <v>0</v>
      </c>
      <c r="T82" s="12">
        <f t="shared" si="23"/>
        <v>0</v>
      </c>
      <c r="U82" s="11">
        <f t="shared" si="24"/>
        <v>4</v>
      </c>
      <c r="V82" s="11">
        <f t="shared" si="25"/>
        <v>4</v>
      </c>
      <c r="W82" s="11">
        <f t="shared" si="26"/>
        <v>4</v>
      </c>
    </row>
    <row r="83" spans="1:23">
      <c r="A83" s="11">
        <v>75</v>
      </c>
      <c r="B83" s="11" t="s">
        <v>79</v>
      </c>
      <c r="C83" s="11">
        <v>10000</v>
      </c>
      <c r="D83" s="11">
        <v>10000</v>
      </c>
      <c r="E83" s="11">
        <v>10000</v>
      </c>
      <c r="F83" s="11">
        <v>10000</v>
      </c>
      <c r="G83" s="14">
        <v>10000</v>
      </c>
      <c r="H83" s="11">
        <v>10000</v>
      </c>
      <c r="I83" s="11">
        <v>10000</v>
      </c>
      <c r="J83" s="11">
        <v>10000</v>
      </c>
      <c r="K83" s="11">
        <f t="shared" si="14"/>
        <v>10000</v>
      </c>
      <c r="L83" s="11">
        <f t="shared" si="15"/>
        <v>10000</v>
      </c>
      <c r="M83" s="11">
        <f t="shared" si="16"/>
        <v>1</v>
      </c>
      <c r="N83" s="11">
        <f t="shared" si="17"/>
        <v>0</v>
      </c>
      <c r="O83" s="11" t="e">
        <f t="shared" si="18"/>
        <v>#DIV/0!</v>
      </c>
      <c r="P83" s="11">
        <f t="shared" si="19"/>
        <v>0</v>
      </c>
      <c r="Q83" s="11">
        <f t="shared" si="20"/>
        <v>0</v>
      </c>
      <c r="R83" s="11">
        <f t="shared" si="21"/>
        <v>0</v>
      </c>
      <c r="S83" s="11">
        <f t="shared" si="22"/>
        <v>0</v>
      </c>
      <c r="T83" s="12">
        <f t="shared" si="23"/>
        <v>0</v>
      </c>
      <c r="U83" s="11">
        <f t="shared" si="24"/>
        <v>4</v>
      </c>
      <c r="V83" s="11">
        <f t="shared" si="25"/>
        <v>4</v>
      </c>
      <c r="W83" s="11">
        <f t="shared" si="26"/>
        <v>4</v>
      </c>
    </row>
    <row r="84" spans="1:23">
      <c r="A84" s="11">
        <v>76</v>
      </c>
      <c r="B84" s="11" t="s">
        <v>80</v>
      </c>
      <c r="C84" s="11">
        <v>1141368</v>
      </c>
      <c r="D84" s="11">
        <v>881419</v>
      </c>
      <c r="E84" s="11">
        <v>1167132</v>
      </c>
      <c r="F84" s="11">
        <v>1769020</v>
      </c>
      <c r="G84" s="14">
        <v>548622</v>
      </c>
      <c r="H84" s="11">
        <v>548622</v>
      </c>
      <c r="I84" s="11">
        <v>548622</v>
      </c>
      <c r="K84" s="11">
        <f t="shared" si="14"/>
        <v>1239734.75</v>
      </c>
      <c r="L84" s="11">
        <f t="shared" si="15"/>
        <v>548622</v>
      </c>
      <c r="M84" s="11">
        <f t="shared" si="16"/>
        <v>0.44253175931383709</v>
      </c>
      <c r="N84" s="11">
        <f t="shared" si="17"/>
        <v>-1.1761470976343666</v>
      </c>
      <c r="O84" s="11">
        <f t="shared" si="18"/>
        <v>2.657263334461598E-2</v>
      </c>
      <c r="P84" s="11">
        <f t="shared" si="19"/>
        <v>375712.75791431859</v>
      </c>
      <c r="Q84" s="11">
        <f t="shared" si="20"/>
        <v>0</v>
      </c>
      <c r="R84" s="11">
        <f t="shared" si="21"/>
        <v>0.13411322684669214</v>
      </c>
      <c r="S84" s="11">
        <f t="shared" si="22"/>
        <v>6.7056613423346068E-2</v>
      </c>
      <c r="T84" s="12">
        <f t="shared" si="23"/>
        <v>0.25243006511832039</v>
      </c>
      <c r="U84" s="11">
        <f t="shared" si="24"/>
        <v>4</v>
      </c>
      <c r="V84" s="11">
        <f t="shared" si="25"/>
        <v>3</v>
      </c>
      <c r="W84" s="11">
        <f t="shared" si="26"/>
        <v>3</v>
      </c>
    </row>
    <row r="85" spans="1:23">
      <c r="A85" s="11">
        <v>77</v>
      </c>
      <c r="B85" s="11" t="s">
        <v>81</v>
      </c>
      <c r="C85" s="11">
        <v>688918.5</v>
      </c>
      <c r="D85" s="11">
        <v>688918.5</v>
      </c>
      <c r="E85" s="11">
        <v>688918.5</v>
      </c>
      <c r="F85" s="11">
        <v>688918.5</v>
      </c>
      <c r="G85" s="14">
        <v>688918.5</v>
      </c>
      <c r="H85" s="11">
        <v>688918.5</v>
      </c>
      <c r="I85" s="11">
        <v>688918.5</v>
      </c>
      <c r="J85" s="11">
        <v>688918.5</v>
      </c>
      <c r="K85" s="11">
        <f t="shared" si="14"/>
        <v>688918.5</v>
      </c>
      <c r="L85" s="11">
        <f t="shared" si="15"/>
        <v>688918.5</v>
      </c>
      <c r="M85" s="11">
        <f t="shared" si="16"/>
        <v>1</v>
      </c>
      <c r="N85" s="11">
        <f t="shared" si="17"/>
        <v>0</v>
      </c>
      <c r="O85" s="11" t="e">
        <f t="shared" si="18"/>
        <v>#DIV/0!</v>
      </c>
      <c r="P85" s="11">
        <f t="shared" si="19"/>
        <v>0</v>
      </c>
      <c r="Q85" s="11">
        <f t="shared" si="20"/>
        <v>0</v>
      </c>
      <c r="R85" s="11">
        <f t="shared" si="21"/>
        <v>0</v>
      </c>
      <c r="S85" s="11">
        <f t="shared" si="22"/>
        <v>0</v>
      </c>
      <c r="T85" s="12">
        <f t="shared" si="23"/>
        <v>0</v>
      </c>
      <c r="U85" s="11">
        <f t="shared" si="24"/>
        <v>4</v>
      </c>
      <c r="V85" s="11">
        <f t="shared" si="25"/>
        <v>4</v>
      </c>
      <c r="W85" s="11">
        <f t="shared" si="26"/>
        <v>4</v>
      </c>
    </row>
    <row r="86" spans="1:23">
      <c r="A86" s="11">
        <v>78</v>
      </c>
      <c r="B86" s="11" t="s">
        <v>82</v>
      </c>
      <c r="C86" s="11">
        <v>2133184</v>
      </c>
      <c r="D86" s="11">
        <v>2133184</v>
      </c>
      <c r="E86" s="11">
        <v>2133184</v>
      </c>
      <c r="F86" s="11">
        <v>2133184</v>
      </c>
      <c r="G86" s="14">
        <v>2133184</v>
      </c>
      <c r="H86" s="11">
        <v>2133184</v>
      </c>
      <c r="I86" s="11">
        <v>2133184</v>
      </c>
      <c r="J86" s="11">
        <v>2133184</v>
      </c>
      <c r="K86" s="11">
        <f t="shared" si="14"/>
        <v>2133184</v>
      </c>
      <c r="L86" s="11">
        <f t="shared" si="15"/>
        <v>2133184</v>
      </c>
      <c r="M86" s="11">
        <f t="shared" si="16"/>
        <v>1</v>
      </c>
      <c r="N86" s="11">
        <f t="shared" si="17"/>
        <v>0</v>
      </c>
      <c r="O86" s="11" t="e">
        <f t="shared" si="18"/>
        <v>#DIV/0!</v>
      </c>
      <c r="P86" s="11">
        <f t="shared" si="19"/>
        <v>0</v>
      </c>
      <c r="Q86" s="11">
        <f t="shared" si="20"/>
        <v>0</v>
      </c>
      <c r="R86" s="11">
        <f t="shared" si="21"/>
        <v>0</v>
      </c>
      <c r="S86" s="11">
        <f t="shared" si="22"/>
        <v>0</v>
      </c>
      <c r="T86" s="12">
        <f t="shared" si="23"/>
        <v>0</v>
      </c>
      <c r="U86" s="11">
        <f t="shared" si="24"/>
        <v>4</v>
      </c>
      <c r="V86" s="11">
        <f t="shared" si="25"/>
        <v>4</v>
      </c>
      <c r="W86" s="11">
        <f t="shared" si="26"/>
        <v>4</v>
      </c>
    </row>
    <row r="87" spans="1:23">
      <c r="A87" s="11">
        <v>79</v>
      </c>
      <c r="B87" s="11" t="s">
        <v>83</v>
      </c>
      <c r="C87" s="11">
        <v>220922.5</v>
      </c>
      <c r="D87" s="11">
        <v>220922.5</v>
      </c>
      <c r="E87" s="11">
        <v>220922.5</v>
      </c>
      <c r="F87" s="11">
        <v>220922.5</v>
      </c>
      <c r="G87" s="14">
        <v>220922.5</v>
      </c>
      <c r="H87" s="11">
        <v>220922.5</v>
      </c>
      <c r="I87" s="11">
        <v>220922.5</v>
      </c>
      <c r="J87" s="11">
        <v>220922.5</v>
      </c>
      <c r="K87" s="11">
        <f t="shared" si="14"/>
        <v>220922.5</v>
      </c>
      <c r="L87" s="11">
        <f t="shared" si="15"/>
        <v>220922.5</v>
      </c>
      <c r="M87" s="11">
        <f t="shared" si="16"/>
        <v>1</v>
      </c>
      <c r="N87" s="11">
        <f t="shared" si="17"/>
        <v>0</v>
      </c>
      <c r="O87" s="11" t="e">
        <f t="shared" si="18"/>
        <v>#DIV/0!</v>
      </c>
      <c r="P87" s="11">
        <f t="shared" si="19"/>
        <v>0</v>
      </c>
      <c r="Q87" s="11">
        <f t="shared" si="20"/>
        <v>0</v>
      </c>
      <c r="R87" s="11">
        <f t="shared" si="21"/>
        <v>0</v>
      </c>
      <c r="S87" s="11">
        <f t="shared" si="22"/>
        <v>0</v>
      </c>
      <c r="T87" s="12">
        <f t="shared" si="23"/>
        <v>0</v>
      </c>
      <c r="U87" s="11">
        <f t="shared" si="24"/>
        <v>4</v>
      </c>
      <c r="V87" s="11">
        <f t="shared" si="25"/>
        <v>4</v>
      </c>
      <c r="W87" s="11">
        <f t="shared" si="26"/>
        <v>4</v>
      </c>
    </row>
    <row r="88" spans="1:23">
      <c r="A88" s="11">
        <v>80</v>
      </c>
      <c r="B88" s="11" t="s">
        <v>84</v>
      </c>
      <c r="C88" s="11">
        <v>11037.5</v>
      </c>
      <c r="D88" s="11">
        <v>11037.5</v>
      </c>
      <c r="E88" s="11">
        <v>11037.5</v>
      </c>
      <c r="F88" s="11">
        <v>11037.5</v>
      </c>
      <c r="G88" s="14">
        <v>11037.5</v>
      </c>
      <c r="H88" s="11">
        <v>11037.5</v>
      </c>
      <c r="I88" s="11">
        <v>11037.5</v>
      </c>
      <c r="J88" s="11">
        <v>11037.5</v>
      </c>
      <c r="K88" s="11">
        <f t="shared" si="14"/>
        <v>11037.5</v>
      </c>
      <c r="L88" s="11">
        <f t="shared" si="15"/>
        <v>11037.5</v>
      </c>
      <c r="M88" s="11">
        <f t="shared" si="16"/>
        <v>1</v>
      </c>
      <c r="N88" s="11">
        <f t="shared" si="17"/>
        <v>0</v>
      </c>
      <c r="O88" s="11" t="e">
        <f t="shared" si="18"/>
        <v>#DIV/0!</v>
      </c>
      <c r="P88" s="11">
        <f t="shared" si="19"/>
        <v>0</v>
      </c>
      <c r="Q88" s="11">
        <f t="shared" si="20"/>
        <v>0</v>
      </c>
      <c r="R88" s="11">
        <f t="shared" si="21"/>
        <v>0</v>
      </c>
      <c r="S88" s="11">
        <f t="shared" si="22"/>
        <v>0</v>
      </c>
      <c r="T88" s="12">
        <f t="shared" si="23"/>
        <v>0</v>
      </c>
      <c r="U88" s="11">
        <f t="shared" si="24"/>
        <v>4</v>
      </c>
      <c r="V88" s="11">
        <f t="shared" si="25"/>
        <v>4</v>
      </c>
      <c r="W88" s="11">
        <f t="shared" si="26"/>
        <v>4</v>
      </c>
    </row>
    <row r="89" spans="1:23">
      <c r="A89" s="11">
        <v>81</v>
      </c>
      <c r="B89" s="11" t="s">
        <v>85</v>
      </c>
      <c r="C89" s="11">
        <v>4344502</v>
      </c>
      <c r="D89" s="11">
        <v>4344502</v>
      </c>
      <c r="E89" s="11">
        <v>4344502</v>
      </c>
      <c r="F89" s="11">
        <v>4344502</v>
      </c>
      <c r="G89" s="14">
        <v>4344502</v>
      </c>
      <c r="H89" s="11">
        <v>4344502</v>
      </c>
      <c r="I89" s="11">
        <v>4344502</v>
      </c>
      <c r="J89" s="11">
        <v>4344502</v>
      </c>
      <c r="K89" s="11">
        <f t="shared" si="14"/>
        <v>4344502</v>
      </c>
      <c r="L89" s="11">
        <f t="shared" si="15"/>
        <v>4344502</v>
      </c>
      <c r="M89" s="11">
        <f t="shared" si="16"/>
        <v>1</v>
      </c>
      <c r="N89" s="11">
        <f t="shared" si="17"/>
        <v>0</v>
      </c>
      <c r="O89" s="11" t="e">
        <f t="shared" si="18"/>
        <v>#DIV/0!</v>
      </c>
      <c r="P89" s="11">
        <f t="shared" si="19"/>
        <v>0</v>
      </c>
      <c r="Q89" s="11">
        <f t="shared" si="20"/>
        <v>0</v>
      </c>
      <c r="R89" s="11">
        <f t="shared" si="21"/>
        <v>0</v>
      </c>
      <c r="S89" s="11">
        <f t="shared" si="22"/>
        <v>0</v>
      </c>
      <c r="T89" s="12">
        <f t="shared" si="23"/>
        <v>0</v>
      </c>
      <c r="U89" s="11">
        <f t="shared" si="24"/>
        <v>4</v>
      </c>
      <c r="V89" s="11">
        <f t="shared" si="25"/>
        <v>4</v>
      </c>
      <c r="W89" s="11">
        <f t="shared" si="26"/>
        <v>4</v>
      </c>
    </row>
    <row r="90" spans="1:23">
      <c r="A90" s="11">
        <v>82</v>
      </c>
      <c r="B90" s="11" t="s">
        <v>86</v>
      </c>
      <c r="C90" s="11">
        <v>580183</v>
      </c>
      <c r="D90" s="11">
        <v>580183</v>
      </c>
      <c r="E90" s="11">
        <v>580183</v>
      </c>
      <c r="F90" s="11">
        <v>580183</v>
      </c>
      <c r="G90" s="14">
        <v>580183</v>
      </c>
      <c r="H90" s="11">
        <v>580183</v>
      </c>
      <c r="I90" s="11">
        <v>580183</v>
      </c>
      <c r="J90" s="11">
        <v>580183</v>
      </c>
      <c r="K90" s="11">
        <f t="shared" si="14"/>
        <v>580183</v>
      </c>
      <c r="L90" s="11">
        <f t="shared" si="15"/>
        <v>580183</v>
      </c>
      <c r="M90" s="11">
        <f t="shared" si="16"/>
        <v>1</v>
      </c>
      <c r="N90" s="11">
        <f t="shared" si="17"/>
        <v>0</v>
      </c>
      <c r="O90" s="11" t="e">
        <f t="shared" si="18"/>
        <v>#DIV/0!</v>
      </c>
      <c r="P90" s="11">
        <f t="shared" si="19"/>
        <v>0</v>
      </c>
      <c r="Q90" s="11">
        <f t="shared" si="20"/>
        <v>0</v>
      </c>
      <c r="R90" s="11">
        <f t="shared" si="21"/>
        <v>0</v>
      </c>
      <c r="S90" s="11">
        <f t="shared" si="22"/>
        <v>0</v>
      </c>
      <c r="T90" s="12">
        <f t="shared" si="23"/>
        <v>0</v>
      </c>
      <c r="U90" s="11">
        <f t="shared" si="24"/>
        <v>4</v>
      </c>
      <c r="V90" s="11">
        <f t="shared" si="25"/>
        <v>4</v>
      </c>
      <c r="W90" s="11">
        <f t="shared" si="26"/>
        <v>4</v>
      </c>
    </row>
    <row r="91" spans="1:23">
      <c r="A91" s="11">
        <v>83</v>
      </c>
      <c r="B91" s="11" t="s">
        <v>87</v>
      </c>
      <c r="C91" s="11">
        <v>39540</v>
      </c>
      <c r="D91" s="11">
        <v>39540</v>
      </c>
      <c r="E91" s="11">
        <v>39540</v>
      </c>
      <c r="F91" s="11">
        <v>39540</v>
      </c>
      <c r="G91" s="14">
        <v>39540</v>
      </c>
      <c r="H91" s="11">
        <v>39540</v>
      </c>
      <c r="I91" s="11">
        <v>39540</v>
      </c>
      <c r="J91" s="11">
        <v>39540</v>
      </c>
      <c r="K91" s="11">
        <f t="shared" si="14"/>
        <v>39540</v>
      </c>
      <c r="L91" s="11">
        <f t="shared" si="15"/>
        <v>39540</v>
      </c>
      <c r="M91" s="11">
        <f t="shared" si="16"/>
        <v>1</v>
      </c>
      <c r="N91" s="11">
        <f t="shared" si="17"/>
        <v>0</v>
      </c>
      <c r="O91" s="11" t="e">
        <f t="shared" si="18"/>
        <v>#DIV/0!</v>
      </c>
      <c r="P91" s="11">
        <f t="shared" si="19"/>
        <v>0</v>
      </c>
      <c r="Q91" s="11">
        <f t="shared" si="20"/>
        <v>0</v>
      </c>
      <c r="R91" s="11">
        <f t="shared" si="21"/>
        <v>0</v>
      </c>
      <c r="S91" s="11">
        <f t="shared" si="22"/>
        <v>0</v>
      </c>
      <c r="T91" s="12">
        <f t="shared" si="23"/>
        <v>0</v>
      </c>
      <c r="U91" s="11">
        <f t="shared" si="24"/>
        <v>4</v>
      </c>
      <c r="V91" s="11">
        <f t="shared" si="25"/>
        <v>4</v>
      </c>
      <c r="W91" s="11">
        <f t="shared" si="26"/>
        <v>4</v>
      </c>
    </row>
    <row r="92" spans="1:23">
      <c r="A92" s="11">
        <v>84</v>
      </c>
      <c r="B92" s="11" t="s">
        <v>88</v>
      </c>
      <c r="C92" s="11">
        <v>76009</v>
      </c>
      <c r="D92" s="11">
        <v>76009</v>
      </c>
      <c r="E92" s="11">
        <v>76009</v>
      </c>
      <c r="F92" s="11">
        <v>76009</v>
      </c>
      <c r="G92" s="14">
        <v>76009</v>
      </c>
      <c r="H92" s="11">
        <v>76009</v>
      </c>
      <c r="I92" s="11">
        <v>76009</v>
      </c>
      <c r="J92" s="11">
        <v>76009</v>
      </c>
      <c r="K92" s="11">
        <f t="shared" si="14"/>
        <v>76009</v>
      </c>
      <c r="L92" s="11">
        <f t="shared" si="15"/>
        <v>76009</v>
      </c>
      <c r="M92" s="11">
        <f t="shared" si="16"/>
        <v>1</v>
      </c>
      <c r="N92" s="11">
        <f t="shared" si="17"/>
        <v>0</v>
      </c>
      <c r="O92" s="11" t="e">
        <f t="shared" si="18"/>
        <v>#DIV/0!</v>
      </c>
      <c r="P92" s="11">
        <f t="shared" si="19"/>
        <v>0</v>
      </c>
      <c r="Q92" s="11">
        <f t="shared" si="20"/>
        <v>0</v>
      </c>
      <c r="R92" s="11">
        <f t="shared" si="21"/>
        <v>0</v>
      </c>
      <c r="S92" s="11">
        <f t="shared" si="22"/>
        <v>0</v>
      </c>
      <c r="T92" s="12">
        <f t="shared" si="23"/>
        <v>0</v>
      </c>
      <c r="U92" s="11">
        <f t="shared" si="24"/>
        <v>4</v>
      </c>
      <c r="V92" s="11">
        <f t="shared" si="25"/>
        <v>4</v>
      </c>
      <c r="W92" s="11">
        <f t="shared" si="26"/>
        <v>4</v>
      </c>
    </row>
    <row r="93" spans="1:23">
      <c r="A93" s="11">
        <v>85</v>
      </c>
      <c r="B93" s="11" t="s">
        <v>89</v>
      </c>
      <c r="C93" s="11">
        <v>39888.5</v>
      </c>
      <c r="D93" s="11">
        <v>39888.5</v>
      </c>
      <c r="E93" s="11">
        <v>39888.5</v>
      </c>
      <c r="F93" s="11">
        <v>39888.5</v>
      </c>
      <c r="G93" s="14">
        <v>39888.5</v>
      </c>
      <c r="H93" s="11">
        <v>39888.5</v>
      </c>
      <c r="I93" s="11">
        <v>39888.5</v>
      </c>
      <c r="J93" s="11">
        <v>39888.5</v>
      </c>
      <c r="K93" s="11">
        <f t="shared" si="14"/>
        <v>39888.5</v>
      </c>
      <c r="L93" s="11">
        <f t="shared" si="15"/>
        <v>39888.5</v>
      </c>
      <c r="M93" s="11">
        <f t="shared" si="16"/>
        <v>1</v>
      </c>
      <c r="N93" s="11">
        <f t="shared" si="17"/>
        <v>0</v>
      </c>
      <c r="O93" s="11" t="e">
        <f t="shared" si="18"/>
        <v>#DIV/0!</v>
      </c>
      <c r="P93" s="11">
        <f t="shared" si="19"/>
        <v>0</v>
      </c>
      <c r="Q93" s="11">
        <f t="shared" si="20"/>
        <v>0</v>
      </c>
      <c r="R93" s="11">
        <f t="shared" si="21"/>
        <v>0</v>
      </c>
      <c r="S93" s="11">
        <f t="shared" si="22"/>
        <v>0</v>
      </c>
      <c r="T93" s="12">
        <f t="shared" si="23"/>
        <v>0</v>
      </c>
      <c r="U93" s="11">
        <f t="shared" si="24"/>
        <v>4</v>
      </c>
      <c r="V93" s="11">
        <f t="shared" si="25"/>
        <v>4</v>
      </c>
      <c r="W93" s="11">
        <f t="shared" si="26"/>
        <v>4</v>
      </c>
    </row>
    <row r="94" spans="1:23">
      <c r="A94" s="11">
        <v>86</v>
      </c>
      <c r="B94" s="11" t="s">
        <v>90</v>
      </c>
      <c r="C94" s="11">
        <v>154087</v>
      </c>
      <c r="D94" s="11">
        <v>154087</v>
      </c>
      <c r="E94" s="11">
        <v>154087</v>
      </c>
      <c r="F94" s="11">
        <v>154087</v>
      </c>
      <c r="G94" s="14">
        <v>154087</v>
      </c>
      <c r="H94" s="11">
        <v>154087</v>
      </c>
      <c r="I94" s="11">
        <v>154087</v>
      </c>
      <c r="J94" s="11">
        <v>154087</v>
      </c>
      <c r="K94" s="11">
        <f t="shared" si="14"/>
        <v>154087</v>
      </c>
      <c r="L94" s="11">
        <f t="shared" si="15"/>
        <v>154087</v>
      </c>
      <c r="M94" s="11">
        <f t="shared" si="16"/>
        <v>1</v>
      </c>
      <c r="N94" s="11">
        <f t="shared" si="17"/>
        <v>0</v>
      </c>
      <c r="O94" s="11" t="e">
        <f t="shared" si="18"/>
        <v>#DIV/0!</v>
      </c>
      <c r="P94" s="11">
        <f t="shared" si="19"/>
        <v>0</v>
      </c>
      <c r="Q94" s="11">
        <f t="shared" si="20"/>
        <v>0</v>
      </c>
      <c r="R94" s="11">
        <f t="shared" si="21"/>
        <v>0</v>
      </c>
      <c r="S94" s="11">
        <f t="shared" si="22"/>
        <v>0</v>
      </c>
      <c r="T94" s="12">
        <f t="shared" si="23"/>
        <v>0</v>
      </c>
      <c r="U94" s="11">
        <f t="shared" si="24"/>
        <v>4</v>
      </c>
      <c r="V94" s="11">
        <f t="shared" si="25"/>
        <v>4</v>
      </c>
      <c r="W94" s="11">
        <f t="shared" si="26"/>
        <v>4</v>
      </c>
    </row>
    <row r="95" spans="1:23">
      <c r="A95" s="11">
        <v>87</v>
      </c>
      <c r="B95" s="11" t="s">
        <v>91</v>
      </c>
      <c r="C95" s="11">
        <v>2885634.5</v>
      </c>
      <c r="D95" s="11">
        <v>2885634.5</v>
      </c>
      <c r="E95" s="11">
        <v>2885634.5</v>
      </c>
      <c r="F95" s="11">
        <v>2885634.5</v>
      </c>
      <c r="G95" s="14">
        <v>2885634.5</v>
      </c>
      <c r="H95" s="11">
        <v>2885634.5</v>
      </c>
      <c r="I95" s="11">
        <v>2885634.5</v>
      </c>
      <c r="J95" s="11">
        <v>2885634.5</v>
      </c>
      <c r="K95" s="11">
        <f t="shared" si="14"/>
        <v>2885634.5</v>
      </c>
      <c r="L95" s="11">
        <f t="shared" si="15"/>
        <v>2885634.5</v>
      </c>
      <c r="M95" s="11">
        <f t="shared" si="16"/>
        <v>1</v>
      </c>
      <c r="N95" s="11">
        <f t="shared" si="17"/>
        <v>0</v>
      </c>
      <c r="O95" s="11" t="e">
        <f t="shared" si="18"/>
        <v>#DIV/0!</v>
      </c>
      <c r="P95" s="11">
        <f t="shared" si="19"/>
        <v>0</v>
      </c>
      <c r="Q95" s="11">
        <f t="shared" si="20"/>
        <v>0</v>
      </c>
      <c r="R95" s="11">
        <f t="shared" si="21"/>
        <v>0</v>
      </c>
      <c r="S95" s="11">
        <f t="shared" si="22"/>
        <v>0</v>
      </c>
      <c r="T95" s="12">
        <f t="shared" si="23"/>
        <v>0</v>
      </c>
      <c r="U95" s="11">
        <f t="shared" si="24"/>
        <v>4</v>
      </c>
      <c r="V95" s="11">
        <f t="shared" si="25"/>
        <v>4</v>
      </c>
      <c r="W95" s="11">
        <f t="shared" si="26"/>
        <v>4</v>
      </c>
    </row>
    <row r="96" spans="1:23">
      <c r="A96" s="11">
        <v>88</v>
      </c>
      <c r="B96" s="11" t="s">
        <v>92</v>
      </c>
      <c r="C96" s="11">
        <v>535717.5</v>
      </c>
      <c r="D96" s="11">
        <v>535717.5</v>
      </c>
      <c r="E96" s="11">
        <v>535717.5</v>
      </c>
      <c r="F96" s="11">
        <v>535717.5</v>
      </c>
      <c r="G96" s="14">
        <v>535717.5</v>
      </c>
      <c r="H96" s="11">
        <v>535717.5</v>
      </c>
      <c r="I96" s="11">
        <v>535717.5</v>
      </c>
      <c r="J96" s="11">
        <v>535717.5</v>
      </c>
      <c r="K96" s="11">
        <f t="shared" si="14"/>
        <v>535717.5</v>
      </c>
      <c r="L96" s="11">
        <f t="shared" si="15"/>
        <v>535717.5</v>
      </c>
      <c r="M96" s="11">
        <f t="shared" si="16"/>
        <v>1</v>
      </c>
      <c r="N96" s="11">
        <f t="shared" si="17"/>
        <v>0</v>
      </c>
      <c r="O96" s="11" t="e">
        <f t="shared" si="18"/>
        <v>#DIV/0!</v>
      </c>
      <c r="P96" s="11">
        <f t="shared" si="19"/>
        <v>0</v>
      </c>
      <c r="Q96" s="11">
        <f t="shared" si="20"/>
        <v>0</v>
      </c>
      <c r="R96" s="11">
        <f t="shared" si="21"/>
        <v>0</v>
      </c>
      <c r="S96" s="11">
        <f t="shared" si="22"/>
        <v>0</v>
      </c>
      <c r="T96" s="12">
        <f t="shared" si="23"/>
        <v>0</v>
      </c>
      <c r="U96" s="11">
        <f t="shared" si="24"/>
        <v>4</v>
      </c>
      <c r="V96" s="11">
        <f t="shared" si="25"/>
        <v>4</v>
      </c>
      <c r="W96" s="11">
        <f t="shared" si="26"/>
        <v>4</v>
      </c>
    </row>
    <row r="97" spans="1:23">
      <c r="A97" s="11">
        <v>89</v>
      </c>
      <c r="B97" s="11" t="s">
        <v>93</v>
      </c>
      <c r="C97" s="11">
        <v>67276.5</v>
      </c>
      <c r="D97" s="11">
        <v>67276.5</v>
      </c>
      <c r="E97" s="11">
        <v>67276.5</v>
      </c>
      <c r="F97" s="11">
        <v>67276.5</v>
      </c>
      <c r="G97" s="14">
        <v>67276.5</v>
      </c>
      <c r="H97" s="11">
        <v>67276.5</v>
      </c>
      <c r="I97" s="11">
        <v>67276.5</v>
      </c>
      <c r="J97" s="11">
        <v>67276.5</v>
      </c>
      <c r="K97" s="11">
        <f t="shared" si="14"/>
        <v>67276.5</v>
      </c>
      <c r="L97" s="11">
        <f t="shared" si="15"/>
        <v>67276.5</v>
      </c>
      <c r="M97" s="11">
        <f t="shared" si="16"/>
        <v>1</v>
      </c>
      <c r="N97" s="11">
        <f t="shared" si="17"/>
        <v>0</v>
      </c>
      <c r="O97" s="11" t="e">
        <f t="shared" si="18"/>
        <v>#DIV/0!</v>
      </c>
      <c r="P97" s="11">
        <f t="shared" si="19"/>
        <v>0</v>
      </c>
      <c r="Q97" s="11">
        <f t="shared" si="20"/>
        <v>0</v>
      </c>
      <c r="R97" s="11">
        <f t="shared" si="21"/>
        <v>0</v>
      </c>
      <c r="S97" s="11">
        <f t="shared" si="22"/>
        <v>0</v>
      </c>
      <c r="T97" s="12">
        <f t="shared" si="23"/>
        <v>0</v>
      </c>
      <c r="U97" s="11">
        <f t="shared" si="24"/>
        <v>4</v>
      </c>
      <c r="V97" s="11">
        <f t="shared" si="25"/>
        <v>4</v>
      </c>
      <c r="W97" s="11">
        <f t="shared" si="26"/>
        <v>4</v>
      </c>
    </row>
    <row r="98" spans="1:23">
      <c r="A98" s="11">
        <v>90</v>
      </c>
      <c r="B98" s="11" t="s">
        <v>94</v>
      </c>
      <c r="C98" s="11">
        <v>44009.5</v>
      </c>
      <c r="D98" s="11">
        <v>44009.5</v>
      </c>
      <c r="E98" s="11">
        <v>44009.5</v>
      </c>
      <c r="F98" s="11">
        <v>44009.5</v>
      </c>
      <c r="G98" s="14">
        <v>44009.5</v>
      </c>
      <c r="H98" s="11">
        <v>44009.5</v>
      </c>
      <c r="I98" s="11">
        <v>44009.5</v>
      </c>
      <c r="J98" s="11">
        <v>44009.5</v>
      </c>
      <c r="K98" s="11">
        <f t="shared" si="14"/>
        <v>44009.5</v>
      </c>
      <c r="L98" s="11">
        <f t="shared" si="15"/>
        <v>44009.5</v>
      </c>
      <c r="M98" s="11">
        <f t="shared" si="16"/>
        <v>1</v>
      </c>
      <c r="N98" s="11">
        <f t="shared" si="17"/>
        <v>0</v>
      </c>
      <c r="O98" s="11" t="e">
        <f t="shared" si="18"/>
        <v>#DIV/0!</v>
      </c>
      <c r="P98" s="11">
        <f t="shared" si="19"/>
        <v>0</v>
      </c>
      <c r="Q98" s="11">
        <f t="shared" si="20"/>
        <v>0</v>
      </c>
      <c r="R98" s="11">
        <f t="shared" si="21"/>
        <v>0</v>
      </c>
      <c r="S98" s="11">
        <f t="shared" si="22"/>
        <v>0</v>
      </c>
      <c r="T98" s="12">
        <f t="shared" si="23"/>
        <v>0</v>
      </c>
      <c r="U98" s="11">
        <f t="shared" si="24"/>
        <v>4</v>
      </c>
      <c r="V98" s="11">
        <f t="shared" si="25"/>
        <v>4</v>
      </c>
      <c r="W98" s="11">
        <f t="shared" si="26"/>
        <v>4</v>
      </c>
    </row>
    <row r="99" spans="1:23">
      <c r="A99" s="11">
        <v>91</v>
      </c>
      <c r="B99" s="11" t="s">
        <v>95</v>
      </c>
      <c r="C99" s="11">
        <v>79513.5</v>
      </c>
      <c r="D99" s="11">
        <v>79513.5</v>
      </c>
      <c r="E99" s="11">
        <v>79513.5</v>
      </c>
      <c r="F99" s="11">
        <v>79513.5</v>
      </c>
      <c r="G99" s="14">
        <v>79513.5</v>
      </c>
      <c r="H99" s="11">
        <v>79513.5</v>
      </c>
      <c r="I99" s="11">
        <v>79513.5</v>
      </c>
      <c r="J99" s="11">
        <v>79513.5</v>
      </c>
      <c r="K99" s="11">
        <f t="shared" si="14"/>
        <v>79513.5</v>
      </c>
      <c r="L99" s="11">
        <f t="shared" si="15"/>
        <v>79513.5</v>
      </c>
      <c r="M99" s="11">
        <f t="shared" si="16"/>
        <v>1</v>
      </c>
      <c r="N99" s="11">
        <f t="shared" si="17"/>
        <v>0</v>
      </c>
      <c r="O99" s="11" t="e">
        <f t="shared" si="18"/>
        <v>#DIV/0!</v>
      </c>
      <c r="P99" s="11">
        <f t="shared" si="19"/>
        <v>0</v>
      </c>
      <c r="Q99" s="11">
        <f t="shared" si="20"/>
        <v>0</v>
      </c>
      <c r="R99" s="11">
        <f t="shared" si="21"/>
        <v>0</v>
      </c>
      <c r="S99" s="11">
        <f t="shared" si="22"/>
        <v>0</v>
      </c>
      <c r="T99" s="12">
        <f t="shared" ref="T99:T130" si="27">(R99/(M99*LN(2)))/SQRT(W99)</f>
        <v>0</v>
      </c>
      <c r="U99" s="11">
        <f t="shared" si="24"/>
        <v>4</v>
      </c>
      <c r="V99" s="11">
        <f t="shared" si="25"/>
        <v>4</v>
      </c>
      <c r="W99" s="11">
        <f t="shared" si="26"/>
        <v>4</v>
      </c>
    </row>
    <row r="100" spans="1:23">
      <c r="A100" s="11">
        <v>92</v>
      </c>
      <c r="B100" s="11" t="s">
        <v>96</v>
      </c>
      <c r="C100" s="11">
        <v>572394.5</v>
      </c>
      <c r="D100" s="11">
        <v>572394.5</v>
      </c>
      <c r="E100" s="11">
        <v>572394.5</v>
      </c>
      <c r="F100" s="11">
        <v>572394.5</v>
      </c>
      <c r="G100" s="14">
        <v>572394.5</v>
      </c>
      <c r="H100" s="11">
        <v>572394.5</v>
      </c>
      <c r="I100" s="11">
        <v>572394.5</v>
      </c>
      <c r="J100" s="11">
        <v>572394.5</v>
      </c>
      <c r="K100" s="11">
        <f t="shared" si="14"/>
        <v>572394.5</v>
      </c>
      <c r="L100" s="11">
        <f t="shared" si="15"/>
        <v>572394.5</v>
      </c>
      <c r="M100" s="11">
        <f t="shared" si="16"/>
        <v>1</v>
      </c>
      <c r="N100" s="11">
        <f t="shared" si="17"/>
        <v>0</v>
      </c>
      <c r="O100" s="11" t="e">
        <f t="shared" si="18"/>
        <v>#DIV/0!</v>
      </c>
      <c r="P100" s="11">
        <f t="shared" si="19"/>
        <v>0</v>
      </c>
      <c r="Q100" s="11">
        <f t="shared" si="20"/>
        <v>0</v>
      </c>
      <c r="R100" s="11">
        <f t="shared" si="21"/>
        <v>0</v>
      </c>
      <c r="S100" s="11">
        <f t="shared" si="22"/>
        <v>0</v>
      </c>
      <c r="T100" s="12">
        <f t="shared" si="27"/>
        <v>0</v>
      </c>
      <c r="U100" s="11">
        <f t="shared" si="24"/>
        <v>4</v>
      </c>
      <c r="V100" s="11">
        <f t="shared" si="25"/>
        <v>4</v>
      </c>
      <c r="W100" s="11">
        <f t="shared" si="26"/>
        <v>4</v>
      </c>
    </row>
    <row r="101" spans="1:23">
      <c r="A101" s="11">
        <v>96</v>
      </c>
      <c r="B101" s="11" t="s">
        <v>100</v>
      </c>
      <c r="C101" s="11">
        <v>50906</v>
      </c>
      <c r="D101" s="11">
        <v>50906</v>
      </c>
      <c r="E101" s="11">
        <v>50906</v>
      </c>
      <c r="F101" s="11">
        <v>50906</v>
      </c>
      <c r="G101" s="14">
        <v>50906</v>
      </c>
      <c r="H101" s="11">
        <v>50906</v>
      </c>
      <c r="I101" s="11">
        <v>50906</v>
      </c>
      <c r="J101" s="11">
        <v>50906</v>
      </c>
      <c r="K101" s="11">
        <f t="shared" si="14"/>
        <v>50906</v>
      </c>
      <c r="L101" s="11">
        <f t="shared" si="15"/>
        <v>50906</v>
      </c>
      <c r="M101" s="11">
        <f t="shared" si="16"/>
        <v>1</v>
      </c>
      <c r="N101" s="11">
        <f t="shared" si="17"/>
        <v>0</v>
      </c>
      <c r="O101" s="11" t="e">
        <f t="shared" si="18"/>
        <v>#DIV/0!</v>
      </c>
      <c r="P101" s="11">
        <f t="shared" si="19"/>
        <v>0</v>
      </c>
      <c r="Q101" s="11">
        <f t="shared" si="20"/>
        <v>0</v>
      </c>
      <c r="R101" s="11">
        <f t="shared" si="21"/>
        <v>0</v>
      </c>
      <c r="S101" s="11">
        <f t="shared" si="22"/>
        <v>0</v>
      </c>
      <c r="T101" s="12">
        <f t="shared" si="27"/>
        <v>0</v>
      </c>
      <c r="U101" s="11">
        <f t="shared" si="24"/>
        <v>4</v>
      </c>
      <c r="V101" s="11">
        <f t="shared" si="25"/>
        <v>4</v>
      </c>
      <c r="W101" s="11">
        <f t="shared" si="26"/>
        <v>4</v>
      </c>
    </row>
    <row r="102" spans="1:23">
      <c r="A102" s="11">
        <v>97</v>
      </c>
      <c r="B102" s="11" t="s">
        <v>101</v>
      </c>
      <c r="C102" s="11">
        <v>10000</v>
      </c>
      <c r="D102" s="11">
        <v>10000</v>
      </c>
      <c r="E102" s="11">
        <v>10000</v>
      </c>
      <c r="F102" s="11">
        <v>10000</v>
      </c>
      <c r="G102" s="14">
        <v>10000</v>
      </c>
      <c r="H102" s="11">
        <v>10000</v>
      </c>
      <c r="I102" s="11">
        <v>10000</v>
      </c>
      <c r="J102" s="11">
        <v>10000</v>
      </c>
      <c r="K102" s="11">
        <f t="shared" si="14"/>
        <v>10000</v>
      </c>
      <c r="L102" s="11">
        <f t="shared" si="15"/>
        <v>10000</v>
      </c>
      <c r="M102" s="11">
        <f t="shared" si="16"/>
        <v>1</v>
      </c>
      <c r="N102" s="11">
        <f t="shared" si="17"/>
        <v>0</v>
      </c>
      <c r="O102" s="11" t="e">
        <f t="shared" si="18"/>
        <v>#DIV/0!</v>
      </c>
      <c r="P102" s="11">
        <f t="shared" si="19"/>
        <v>0</v>
      </c>
      <c r="Q102" s="11">
        <f t="shared" si="20"/>
        <v>0</v>
      </c>
      <c r="R102" s="11">
        <f t="shared" si="21"/>
        <v>0</v>
      </c>
      <c r="S102" s="11">
        <f t="shared" si="22"/>
        <v>0</v>
      </c>
      <c r="T102" s="12">
        <f t="shared" si="27"/>
        <v>0</v>
      </c>
      <c r="U102" s="11">
        <f t="shared" si="24"/>
        <v>4</v>
      </c>
      <c r="V102" s="11">
        <f t="shared" si="25"/>
        <v>4</v>
      </c>
      <c r="W102" s="11">
        <f t="shared" si="26"/>
        <v>4</v>
      </c>
    </row>
    <row r="103" spans="1:23">
      <c r="A103" s="11">
        <v>98</v>
      </c>
      <c r="B103" s="11" t="s">
        <v>102</v>
      </c>
      <c r="C103" s="11">
        <v>86087.5</v>
      </c>
      <c r="D103" s="11">
        <v>86087.5</v>
      </c>
      <c r="E103" s="11">
        <v>86087.5</v>
      </c>
      <c r="F103" s="11">
        <v>86087.5</v>
      </c>
      <c r="G103" s="14">
        <v>86087.5</v>
      </c>
      <c r="H103" s="11">
        <v>86087.5</v>
      </c>
      <c r="I103" s="11">
        <v>86087.5</v>
      </c>
      <c r="J103" s="11">
        <v>86087.5</v>
      </c>
      <c r="K103" s="11">
        <f t="shared" si="14"/>
        <v>86087.5</v>
      </c>
      <c r="L103" s="11">
        <f t="shared" si="15"/>
        <v>86087.5</v>
      </c>
      <c r="M103" s="11">
        <f t="shared" si="16"/>
        <v>1</v>
      </c>
      <c r="N103" s="11">
        <f t="shared" si="17"/>
        <v>0</v>
      </c>
      <c r="O103" s="11" t="e">
        <f t="shared" si="18"/>
        <v>#DIV/0!</v>
      </c>
      <c r="P103" s="11">
        <f t="shared" si="19"/>
        <v>0</v>
      </c>
      <c r="Q103" s="11">
        <f t="shared" si="20"/>
        <v>0</v>
      </c>
      <c r="R103" s="11">
        <f t="shared" si="21"/>
        <v>0</v>
      </c>
      <c r="S103" s="11">
        <f t="shared" si="22"/>
        <v>0</v>
      </c>
      <c r="T103" s="12">
        <f t="shared" si="27"/>
        <v>0</v>
      </c>
      <c r="U103" s="11">
        <f t="shared" si="24"/>
        <v>4</v>
      </c>
      <c r="V103" s="11">
        <f t="shared" si="25"/>
        <v>4</v>
      </c>
      <c r="W103" s="11">
        <f t="shared" si="26"/>
        <v>4</v>
      </c>
    </row>
    <row r="104" spans="1:23">
      <c r="A104" s="11">
        <v>94</v>
      </c>
      <c r="B104" s="11" t="s">
        <v>98</v>
      </c>
      <c r="C104" s="11">
        <v>15692</v>
      </c>
      <c r="D104" s="11">
        <v>15692</v>
      </c>
      <c r="E104" s="11">
        <v>15692</v>
      </c>
      <c r="F104" s="11">
        <v>15692</v>
      </c>
      <c r="G104" s="14">
        <v>15692</v>
      </c>
      <c r="H104" s="11">
        <v>15692</v>
      </c>
      <c r="I104" s="11">
        <v>15692</v>
      </c>
      <c r="J104" s="11">
        <v>15692</v>
      </c>
      <c r="K104" s="11">
        <f t="shared" si="14"/>
        <v>15692</v>
      </c>
      <c r="L104" s="11">
        <f t="shared" si="15"/>
        <v>15692</v>
      </c>
      <c r="M104" s="11">
        <f t="shared" si="16"/>
        <v>1</v>
      </c>
      <c r="N104" s="11">
        <f t="shared" si="17"/>
        <v>0</v>
      </c>
      <c r="O104" s="11" t="e">
        <f t="shared" si="18"/>
        <v>#DIV/0!</v>
      </c>
      <c r="P104" s="11">
        <f t="shared" si="19"/>
        <v>0</v>
      </c>
      <c r="Q104" s="11">
        <f t="shared" si="20"/>
        <v>0</v>
      </c>
      <c r="R104" s="11">
        <f t="shared" si="21"/>
        <v>0</v>
      </c>
      <c r="S104" s="11">
        <f t="shared" si="22"/>
        <v>0</v>
      </c>
      <c r="T104" s="12">
        <f t="shared" si="27"/>
        <v>0</v>
      </c>
      <c r="U104" s="11">
        <f t="shared" si="24"/>
        <v>4</v>
      </c>
      <c r="V104" s="11">
        <f t="shared" si="25"/>
        <v>4</v>
      </c>
      <c r="W104" s="11">
        <f t="shared" si="26"/>
        <v>4</v>
      </c>
    </row>
    <row r="105" spans="1:23">
      <c r="A105" s="11">
        <v>95</v>
      </c>
      <c r="B105" s="11" t="s">
        <v>99</v>
      </c>
      <c r="C105" s="11">
        <v>19425</v>
      </c>
      <c r="D105" s="11">
        <v>19425</v>
      </c>
      <c r="E105" s="11">
        <v>19425</v>
      </c>
      <c r="F105" s="11">
        <v>19425</v>
      </c>
      <c r="G105" s="14">
        <v>19425</v>
      </c>
      <c r="H105" s="11">
        <v>19425</v>
      </c>
      <c r="I105" s="11">
        <v>19425</v>
      </c>
      <c r="J105" s="11">
        <v>19425</v>
      </c>
      <c r="K105" s="11">
        <f t="shared" si="14"/>
        <v>19425</v>
      </c>
      <c r="L105" s="11">
        <f t="shared" si="15"/>
        <v>19425</v>
      </c>
      <c r="M105" s="11">
        <f t="shared" si="16"/>
        <v>1</v>
      </c>
      <c r="N105" s="11">
        <f t="shared" si="17"/>
        <v>0</v>
      </c>
      <c r="O105" s="11" t="e">
        <f t="shared" si="18"/>
        <v>#DIV/0!</v>
      </c>
      <c r="P105" s="11">
        <f t="shared" si="19"/>
        <v>0</v>
      </c>
      <c r="Q105" s="11">
        <f t="shared" si="20"/>
        <v>0</v>
      </c>
      <c r="R105" s="11">
        <f t="shared" si="21"/>
        <v>0</v>
      </c>
      <c r="S105" s="11">
        <f t="shared" si="22"/>
        <v>0</v>
      </c>
      <c r="T105" s="12">
        <f t="shared" si="27"/>
        <v>0</v>
      </c>
      <c r="U105" s="11">
        <f t="shared" si="24"/>
        <v>4</v>
      </c>
      <c r="V105" s="11">
        <f t="shared" si="25"/>
        <v>4</v>
      </c>
      <c r="W105" s="11">
        <f t="shared" si="26"/>
        <v>4</v>
      </c>
    </row>
    <row r="106" spans="1:23">
      <c r="A106" s="11">
        <v>99</v>
      </c>
      <c r="B106" s="11" t="s">
        <v>103</v>
      </c>
      <c r="C106" s="11">
        <v>23301.5</v>
      </c>
      <c r="D106" s="11">
        <v>23301.5</v>
      </c>
      <c r="E106" s="11">
        <v>23301.5</v>
      </c>
      <c r="F106" s="11">
        <v>23301.5</v>
      </c>
      <c r="G106" s="14">
        <v>23301.5</v>
      </c>
      <c r="H106" s="11">
        <v>23301.5</v>
      </c>
      <c r="I106" s="11">
        <v>23301.5</v>
      </c>
      <c r="J106" s="11">
        <v>23301.5</v>
      </c>
      <c r="K106" s="11">
        <f t="shared" si="14"/>
        <v>23301.5</v>
      </c>
      <c r="L106" s="11">
        <f t="shared" si="15"/>
        <v>23301.5</v>
      </c>
      <c r="M106" s="11">
        <f t="shared" si="16"/>
        <v>1</v>
      </c>
      <c r="N106" s="11">
        <f t="shared" si="17"/>
        <v>0</v>
      </c>
      <c r="O106" s="11" t="e">
        <f t="shared" si="18"/>
        <v>#DIV/0!</v>
      </c>
      <c r="P106" s="11">
        <f t="shared" si="19"/>
        <v>0</v>
      </c>
      <c r="Q106" s="11">
        <f t="shared" si="20"/>
        <v>0</v>
      </c>
      <c r="R106" s="11">
        <f t="shared" si="21"/>
        <v>0</v>
      </c>
      <c r="S106" s="11">
        <f t="shared" si="22"/>
        <v>0</v>
      </c>
      <c r="T106" s="12">
        <f t="shared" si="27"/>
        <v>0</v>
      </c>
      <c r="U106" s="11">
        <f t="shared" si="24"/>
        <v>4</v>
      </c>
      <c r="V106" s="11">
        <f t="shared" si="25"/>
        <v>4</v>
      </c>
      <c r="W106" s="11">
        <f t="shared" si="26"/>
        <v>4</v>
      </c>
    </row>
    <row r="107" spans="1:23">
      <c r="A107" s="11">
        <v>100</v>
      </c>
      <c r="B107" s="11" t="s">
        <v>104</v>
      </c>
      <c r="C107" s="11">
        <v>33216</v>
      </c>
      <c r="D107" s="11">
        <v>33216</v>
      </c>
      <c r="E107" s="11">
        <v>33216</v>
      </c>
      <c r="F107" s="11">
        <v>33216</v>
      </c>
      <c r="G107" s="14">
        <v>33216</v>
      </c>
      <c r="H107" s="11">
        <v>33216</v>
      </c>
      <c r="I107" s="11">
        <v>33216</v>
      </c>
      <c r="J107" s="11">
        <v>33216</v>
      </c>
      <c r="K107" s="11">
        <f t="shared" si="14"/>
        <v>33216</v>
      </c>
      <c r="L107" s="11">
        <f t="shared" si="15"/>
        <v>33216</v>
      </c>
      <c r="M107" s="11">
        <f t="shared" si="16"/>
        <v>1</v>
      </c>
      <c r="N107" s="11">
        <f t="shared" si="17"/>
        <v>0</v>
      </c>
      <c r="O107" s="11" t="e">
        <f t="shared" si="18"/>
        <v>#DIV/0!</v>
      </c>
      <c r="P107" s="11">
        <f t="shared" si="19"/>
        <v>0</v>
      </c>
      <c r="Q107" s="11">
        <f t="shared" si="20"/>
        <v>0</v>
      </c>
      <c r="R107" s="11">
        <f t="shared" si="21"/>
        <v>0</v>
      </c>
      <c r="S107" s="11">
        <f t="shared" si="22"/>
        <v>0</v>
      </c>
      <c r="T107" s="12">
        <f t="shared" si="27"/>
        <v>0</v>
      </c>
      <c r="U107" s="11">
        <f t="shared" si="24"/>
        <v>4</v>
      </c>
      <c r="V107" s="11">
        <f t="shared" si="25"/>
        <v>4</v>
      </c>
      <c r="W107" s="11">
        <f t="shared" si="26"/>
        <v>4</v>
      </c>
    </row>
    <row r="108" spans="1:23">
      <c r="A108" s="11">
        <v>93</v>
      </c>
      <c r="B108" s="11" t="s">
        <v>97</v>
      </c>
      <c r="C108" s="11">
        <v>332631.5</v>
      </c>
      <c r="D108" s="11">
        <v>332631.5</v>
      </c>
      <c r="E108" s="11">
        <v>332631.5</v>
      </c>
      <c r="F108" s="11">
        <v>332631.5</v>
      </c>
      <c r="G108" s="14">
        <v>332631.5</v>
      </c>
      <c r="H108" s="11">
        <v>332631.5</v>
      </c>
      <c r="I108" s="11">
        <v>332631.5</v>
      </c>
      <c r="J108" s="11">
        <v>332631.5</v>
      </c>
      <c r="K108" s="11">
        <f t="shared" si="14"/>
        <v>332631.5</v>
      </c>
      <c r="L108" s="11">
        <f t="shared" si="15"/>
        <v>332631.5</v>
      </c>
      <c r="M108" s="11">
        <f t="shared" si="16"/>
        <v>1</v>
      </c>
      <c r="N108" s="11">
        <f t="shared" si="17"/>
        <v>0</v>
      </c>
      <c r="O108" s="11" t="e">
        <f t="shared" si="18"/>
        <v>#DIV/0!</v>
      </c>
      <c r="P108" s="11">
        <f t="shared" si="19"/>
        <v>0</v>
      </c>
      <c r="Q108" s="11">
        <f t="shared" si="20"/>
        <v>0</v>
      </c>
      <c r="R108" s="11">
        <f t="shared" si="21"/>
        <v>0</v>
      </c>
      <c r="S108" s="11">
        <f t="shared" si="22"/>
        <v>0</v>
      </c>
      <c r="T108" s="12">
        <f t="shared" si="27"/>
        <v>0</v>
      </c>
      <c r="U108" s="11">
        <f t="shared" si="24"/>
        <v>4</v>
      </c>
      <c r="V108" s="11">
        <f t="shared" si="25"/>
        <v>4</v>
      </c>
      <c r="W108" s="11">
        <f t="shared" si="26"/>
        <v>4</v>
      </c>
    </row>
    <row r="109" spans="1:23">
      <c r="A109" s="11">
        <v>101</v>
      </c>
      <c r="B109" s="11" t="s">
        <v>105</v>
      </c>
      <c r="C109" s="11">
        <v>10000</v>
      </c>
      <c r="D109" s="11">
        <v>10000</v>
      </c>
      <c r="E109" s="11">
        <v>10000</v>
      </c>
      <c r="F109" s="11">
        <v>10000</v>
      </c>
      <c r="G109" s="14">
        <v>10000</v>
      </c>
      <c r="H109" s="11">
        <v>10000</v>
      </c>
      <c r="I109" s="11">
        <v>10000</v>
      </c>
      <c r="J109" s="11">
        <v>10000</v>
      </c>
      <c r="K109" s="11">
        <f t="shared" si="14"/>
        <v>10000</v>
      </c>
      <c r="L109" s="11">
        <f t="shared" si="15"/>
        <v>10000</v>
      </c>
      <c r="M109" s="11">
        <f t="shared" si="16"/>
        <v>1</v>
      </c>
      <c r="N109" s="11">
        <f t="shared" si="17"/>
        <v>0</v>
      </c>
      <c r="O109" s="11" t="e">
        <f t="shared" si="18"/>
        <v>#DIV/0!</v>
      </c>
      <c r="P109" s="11">
        <f t="shared" si="19"/>
        <v>0</v>
      </c>
      <c r="Q109" s="11">
        <f t="shared" si="20"/>
        <v>0</v>
      </c>
      <c r="R109" s="11">
        <f t="shared" si="21"/>
        <v>0</v>
      </c>
      <c r="S109" s="11">
        <f t="shared" si="22"/>
        <v>0</v>
      </c>
      <c r="T109" s="12">
        <f t="shared" si="27"/>
        <v>0</v>
      </c>
      <c r="U109" s="11">
        <f t="shared" si="24"/>
        <v>4</v>
      </c>
      <c r="V109" s="11">
        <f t="shared" si="25"/>
        <v>4</v>
      </c>
      <c r="W109" s="11">
        <f t="shared" si="26"/>
        <v>4</v>
      </c>
    </row>
    <row r="110" spans="1:23">
      <c r="A110" s="11">
        <v>102</v>
      </c>
      <c r="B110" s="11" t="s">
        <v>106</v>
      </c>
      <c r="C110" s="11">
        <v>10000</v>
      </c>
      <c r="D110" s="11">
        <v>10000</v>
      </c>
      <c r="E110" s="11">
        <v>10000</v>
      </c>
      <c r="F110" s="11">
        <v>10000</v>
      </c>
      <c r="G110" s="14">
        <v>10000</v>
      </c>
      <c r="H110" s="11">
        <v>10000</v>
      </c>
      <c r="I110" s="11">
        <v>10000</v>
      </c>
      <c r="J110" s="11">
        <v>10000</v>
      </c>
      <c r="K110" s="11">
        <f t="shared" si="14"/>
        <v>10000</v>
      </c>
      <c r="L110" s="11">
        <f t="shared" si="15"/>
        <v>10000</v>
      </c>
      <c r="M110" s="11">
        <f t="shared" si="16"/>
        <v>1</v>
      </c>
      <c r="N110" s="11">
        <f t="shared" si="17"/>
        <v>0</v>
      </c>
      <c r="O110" s="11" t="e">
        <f t="shared" si="18"/>
        <v>#DIV/0!</v>
      </c>
      <c r="P110" s="11">
        <f t="shared" si="19"/>
        <v>0</v>
      </c>
      <c r="Q110" s="11">
        <f t="shared" si="20"/>
        <v>0</v>
      </c>
      <c r="R110" s="11">
        <f t="shared" si="21"/>
        <v>0</v>
      </c>
      <c r="S110" s="11">
        <f t="shared" si="22"/>
        <v>0</v>
      </c>
      <c r="T110" s="12">
        <f t="shared" si="27"/>
        <v>0</v>
      </c>
      <c r="U110" s="11">
        <f t="shared" si="24"/>
        <v>4</v>
      </c>
      <c r="V110" s="11">
        <f t="shared" si="25"/>
        <v>4</v>
      </c>
      <c r="W110" s="11">
        <f t="shared" si="26"/>
        <v>4</v>
      </c>
    </row>
    <row r="111" spans="1:23">
      <c r="A111" s="11">
        <v>103</v>
      </c>
      <c r="B111" s="11" t="s">
        <v>107</v>
      </c>
      <c r="C111" s="11">
        <v>10000</v>
      </c>
      <c r="D111" s="11">
        <v>10000</v>
      </c>
      <c r="E111" s="11">
        <v>10000</v>
      </c>
      <c r="F111" s="11">
        <v>10000</v>
      </c>
      <c r="G111" s="14">
        <v>10000</v>
      </c>
      <c r="H111" s="11">
        <v>10000</v>
      </c>
      <c r="I111" s="11">
        <v>10000</v>
      </c>
      <c r="J111" s="11">
        <v>10000</v>
      </c>
      <c r="K111" s="11">
        <f t="shared" si="14"/>
        <v>10000</v>
      </c>
      <c r="L111" s="11">
        <f t="shared" si="15"/>
        <v>10000</v>
      </c>
      <c r="M111" s="11">
        <f t="shared" si="16"/>
        <v>1</v>
      </c>
      <c r="N111" s="11">
        <f t="shared" si="17"/>
        <v>0</v>
      </c>
      <c r="O111" s="11" t="e">
        <f t="shared" si="18"/>
        <v>#DIV/0!</v>
      </c>
      <c r="P111" s="11">
        <f t="shared" si="19"/>
        <v>0</v>
      </c>
      <c r="Q111" s="11">
        <f t="shared" si="20"/>
        <v>0</v>
      </c>
      <c r="R111" s="11">
        <f t="shared" si="21"/>
        <v>0</v>
      </c>
      <c r="S111" s="11">
        <f t="shared" si="22"/>
        <v>0</v>
      </c>
      <c r="T111" s="12">
        <f t="shared" si="27"/>
        <v>0</v>
      </c>
      <c r="U111" s="11">
        <f t="shared" si="24"/>
        <v>4</v>
      </c>
      <c r="V111" s="11">
        <f t="shared" si="25"/>
        <v>4</v>
      </c>
      <c r="W111" s="11">
        <f t="shared" si="26"/>
        <v>4</v>
      </c>
    </row>
    <row r="112" spans="1:23">
      <c r="A112" s="11">
        <v>104</v>
      </c>
      <c r="B112" s="11" t="s">
        <v>108</v>
      </c>
      <c r="C112" s="11">
        <v>11212</v>
      </c>
      <c r="D112" s="11">
        <v>11212</v>
      </c>
      <c r="E112" s="11">
        <v>11212</v>
      </c>
      <c r="F112" s="11">
        <v>11212</v>
      </c>
      <c r="G112" s="14">
        <v>11212</v>
      </c>
      <c r="H112" s="11">
        <v>11212</v>
      </c>
      <c r="I112" s="11">
        <v>11212</v>
      </c>
      <c r="J112" s="11">
        <v>11212</v>
      </c>
      <c r="K112" s="11">
        <f t="shared" si="14"/>
        <v>11212</v>
      </c>
      <c r="L112" s="11">
        <f t="shared" si="15"/>
        <v>11212</v>
      </c>
      <c r="M112" s="11">
        <f t="shared" si="16"/>
        <v>1</v>
      </c>
      <c r="N112" s="11">
        <f t="shared" si="17"/>
        <v>0</v>
      </c>
      <c r="O112" s="11" t="e">
        <f t="shared" si="18"/>
        <v>#DIV/0!</v>
      </c>
      <c r="P112" s="11">
        <f t="shared" si="19"/>
        <v>0</v>
      </c>
      <c r="Q112" s="11">
        <f t="shared" si="20"/>
        <v>0</v>
      </c>
      <c r="R112" s="11">
        <f t="shared" si="21"/>
        <v>0</v>
      </c>
      <c r="S112" s="11">
        <f t="shared" si="22"/>
        <v>0</v>
      </c>
      <c r="T112" s="12">
        <f t="shared" si="27"/>
        <v>0</v>
      </c>
      <c r="U112" s="11">
        <f t="shared" si="24"/>
        <v>4</v>
      </c>
      <c r="V112" s="11">
        <f t="shared" si="25"/>
        <v>4</v>
      </c>
      <c r="W112" s="11">
        <f t="shared" si="26"/>
        <v>4</v>
      </c>
    </row>
    <row r="113" spans="1:23">
      <c r="A113" s="11">
        <v>105</v>
      </c>
      <c r="B113" s="11" t="s">
        <v>109</v>
      </c>
      <c r="C113" s="11">
        <v>57269.5</v>
      </c>
      <c r="D113" s="11">
        <v>57269.5</v>
      </c>
      <c r="E113" s="11">
        <v>57269.5</v>
      </c>
      <c r="F113" s="11">
        <v>57269.5</v>
      </c>
      <c r="G113" s="14">
        <v>57269.5</v>
      </c>
      <c r="H113" s="11">
        <v>57269.5</v>
      </c>
      <c r="I113" s="11">
        <v>57269.5</v>
      </c>
      <c r="J113" s="11">
        <v>57269.5</v>
      </c>
      <c r="K113" s="11">
        <f t="shared" si="14"/>
        <v>57269.5</v>
      </c>
      <c r="L113" s="11">
        <f t="shared" si="15"/>
        <v>57269.5</v>
      </c>
      <c r="M113" s="11">
        <f t="shared" si="16"/>
        <v>1</v>
      </c>
      <c r="N113" s="11">
        <f t="shared" si="17"/>
        <v>0</v>
      </c>
      <c r="O113" s="11" t="e">
        <f t="shared" si="18"/>
        <v>#DIV/0!</v>
      </c>
      <c r="P113" s="11">
        <f t="shared" si="19"/>
        <v>0</v>
      </c>
      <c r="Q113" s="11">
        <f t="shared" si="20"/>
        <v>0</v>
      </c>
      <c r="R113" s="11">
        <f t="shared" si="21"/>
        <v>0</v>
      </c>
      <c r="S113" s="11">
        <f t="shared" si="22"/>
        <v>0</v>
      </c>
      <c r="T113" s="12">
        <f t="shared" si="27"/>
        <v>0</v>
      </c>
      <c r="U113" s="11">
        <f t="shared" si="24"/>
        <v>4</v>
      </c>
      <c r="V113" s="11">
        <f t="shared" si="25"/>
        <v>4</v>
      </c>
      <c r="W113" s="11">
        <f t="shared" si="26"/>
        <v>4</v>
      </c>
    </row>
    <row r="114" spans="1:23">
      <c r="A114" s="11">
        <v>106</v>
      </c>
      <c r="B114" s="11" t="s">
        <v>110</v>
      </c>
      <c r="C114" s="11">
        <v>24837</v>
      </c>
      <c r="D114" s="11">
        <v>24837</v>
      </c>
      <c r="E114" s="11">
        <v>24837</v>
      </c>
      <c r="F114" s="11">
        <v>24837</v>
      </c>
      <c r="G114" s="14">
        <v>24837</v>
      </c>
      <c r="H114" s="11">
        <v>24837</v>
      </c>
      <c r="I114" s="11">
        <v>24837</v>
      </c>
      <c r="J114" s="11">
        <v>24837</v>
      </c>
      <c r="K114" s="11">
        <f t="shared" si="14"/>
        <v>24837</v>
      </c>
      <c r="L114" s="11">
        <f t="shared" si="15"/>
        <v>24837</v>
      </c>
      <c r="M114" s="11">
        <f t="shared" si="16"/>
        <v>1</v>
      </c>
      <c r="N114" s="11">
        <f t="shared" si="17"/>
        <v>0</v>
      </c>
      <c r="O114" s="11" t="e">
        <f t="shared" si="18"/>
        <v>#DIV/0!</v>
      </c>
      <c r="P114" s="11">
        <f t="shared" si="19"/>
        <v>0</v>
      </c>
      <c r="Q114" s="11">
        <f t="shared" si="20"/>
        <v>0</v>
      </c>
      <c r="R114" s="11">
        <f t="shared" si="21"/>
        <v>0</v>
      </c>
      <c r="S114" s="11">
        <f t="shared" si="22"/>
        <v>0</v>
      </c>
      <c r="T114" s="12">
        <f t="shared" si="27"/>
        <v>0</v>
      </c>
      <c r="U114" s="11">
        <f t="shared" si="24"/>
        <v>4</v>
      </c>
      <c r="V114" s="11">
        <f t="shared" si="25"/>
        <v>4</v>
      </c>
      <c r="W114" s="11">
        <f t="shared" si="26"/>
        <v>4</v>
      </c>
    </row>
    <row r="115" spans="1:23">
      <c r="A115" s="11">
        <v>107</v>
      </c>
      <c r="B115" s="11" t="s">
        <v>111</v>
      </c>
      <c r="C115" s="11">
        <v>10689</v>
      </c>
      <c r="D115" s="11">
        <v>10689</v>
      </c>
      <c r="E115" s="11">
        <v>10689</v>
      </c>
      <c r="F115" s="11">
        <v>10689</v>
      </c>
      <c r="G115" s="14">
        <v>10689</v>
      </c>
      <c r="H115" s="11">
        <v>10689</v>
      </c>
      <c r="I115" s="11">
        <v>10689</v>
      </c>
      <c r="J115" s="11">
        <v>10689</v>
      </c>
      <c r="K115" s="11">
        <f t="shared" si="14"/>
        <v>10689</v>
      </c>
      <c r="L115" s="11">
        <f t="shared" si="15"/>
        <v>10689</v>
      </c>
      <c r="M115" s="11">
        <f t="shared" si="16"/>
        <v>1</v>
      </c>
      <c r="N115" s="11">
        <f t="shared" si="17"/>
        <v>0</v>
      </c>
      <c r="O115" s="11" t="e">
        <f t="shared" si="18"/>
        <v>#DIV/0!</v>
      </c>
      <c r="P115" s="11">
        <f t="shared" si="19"/>
        <v>0</v>
      </c>
      <c r="Q115" s="11">
        <f t="shared" si="20"/>
        <v>0</v>
      </c>
      <c r="R115" s="11">
        <f t="shared" si="21"/>
        <v>0</v>
      </c>
      <c r="S115" s="11">
        <f t="shared" si="22"/>
        <v>0</v>
      </c>
      <c r="T115" s="12">
        <f t="shared" si="27"/>
        <v>0</v>
      </c>
      <c r="U115" s="11">
        <f t="shared" si="24"/>
        <v>4</v>
      </c>
      <c r="V115" s="11">
        <f t="shared" si="25"/>
        <v>4</v>
      </c>
      <c r="W115" s="11">
        <f t="shared" si="26"/>
        <v>4</v>
      </c>
    </row>
    <row r="116" spans="1:23">
      <c r="A116" s="11">
        <v>108</v>
      </c>
      <c r="B116" s="11" t="s">
        <v>112</v>
      </c>
      <c r="C116" s="11">
        <v>184700</v>
      </c>
      <c r="D116" s="11">
        <v>184700</v>
      </c>
      <c r="E116" s="11">
        <v>184700</v>
      </c>
      <c r="F116" s="11">
        <v>184700</v>
      </c>
      <c r="G116" s="14">
        <v>184700</v>
      </c>
      <c r="I116" s="11">
        <v>184700</v>
      </c>
      <c r="J116" s="11">
        <v>184700</v>
      </c>
      <c r="K116" s="11">
        <f t="shared" si="14"/>
        <v>184700</v>
      </c>
      <c r="L116" s="11">
        <f t="shared" si="15"/>
        <v>184700</v>
      </c>
      <c r="M116" s="11">
        <f t="shared" si="16"/>
        <v>1</v>
      </c>
      <c r="N116" s="11">
        <f t="shared" si="17"/>
        <v>0</v>
      </c>
      <c r="O116" s="11" t="e">
        <f t="shared" si="18"/>
        <v>#DIV/0!</v>
      </c>
      <c r="P116" s="11">
        <f t="shared" si="19"/>
        <v>0</v>
      </c>
      <c r="Q116" s="11">
        <f t="shared" si="20"/>
        <v>0</v>
      </c>
      <c r="R116" s="11">
        <f t="shared" si="21"/>
        <v>0</v>
      </c>
      <c r="S116" s="11">
        <f t="shared" si="22"/>
        <v>0</v>
      </c>
      <c r="T116" s="12">
        <f t="shared" si="27"/>
        <v>0</v>
      </c>
      <c r="U116" s="11">
        <f t="shared" si="24"/>
        <v>4</v>
      </c>
      <c r="V116" s="11">
        <f t="shared" si="25"/>
        <v>3</v>
      </c>
      <c r="W116" s="11">
        <f t="shared" si="26"/>
        <v>3</v>
      </c>
    </row>
    <row r="117" spans="1:23">
      <c r="A117" s="11">
        <v>109</v>
      </c>
      <c r="B117" s="11" t="s">
        <v>113</v>
      </c>
      <c r="C117" s="11">
        <v>13542</v>
      </c>
      <c r="D117" s="11">
        <v>13542</v>
      </c>
      <c r="E117" s="11">
        <v>13542</v>
      </c>
      <c r="F117" s="11">
        <v>13542</v>
      </c>
      <c r="G117" s="14">
        <v>13542</v>
      </c>
      <c r="H117" s="11">
        <v>13542</v>
      </c>
      <c r="I117" s="11">
        <v>13542</v>
      </c>
      <c r="J117" s="11">
        <v>13542</v>
      </c>
      <c r="K117" s="11">
        <f t="shared" si="14"/>
        <v>13542</v>
      </c>
      <c r="L117" s="11">
        <f t="shared" si="15"/>
        <v>13542</v>
      </c>
      <c r="M117" s="11">
        <f t="shared" si="16"/>
        <v>1</v>
      </c>
      <c r="N117" s="11">
        <f t="shared" si="17"/>
        <v>0</v>
      </c>
      <c r="O117" s="11" t="e">
        <f t="shared" si="18"/>
        <v>#DIV/0!</v>
      </c>
      <c r="P117" s="11">
        <f t="shared" si="19"/>
        <v>0</v>
      </c>
      <c r="Q117" s="11">
        <f t="shared" si="20"/>
        <v>0</v>
      </c>
      <c r="R117" s="11">
        <f t="shared" si="21"/>
        <v>0</v>
      </c>
      <c r="S117" s="11">
        <f t="shared" si="22"/>
        <v>0</v>
      </c>
      <c r="T117" s="12">
        <f t="shared" si="27"/>
        <v>0</v>
      </c>
      <c r="U117" s="11">
        <f t="shared" si="24"/>
        <v>4</v>
      </c>
      <c r="V117" s="11">
        <f t="shared" si="25"/>
        <v>4</v>
      </c>
      <c r="W117" s="11">
        <f t="shared" si="26"/>
        <v>4</v>
      </c>
    </row>
    <row r="118" spans="1:23">
      <c r="A118" s="11">
        <v>110</v>
      </c>
      <c r="B118" s="11" t="s">
        <v>114</v>
      </c>
      <c r="C118" s="11">
        <v>10000</v>
      </c>
      <c r="D118" s="11">
        <v>10000</v>
      </c>
      <c r="E118" s="11">
        <v>10000</v>
      </c>
      <c r="F118" s="11">
        <v>10000</v>
      </c>
      <c r="G118" s="14">
        <v>10000</v>
      </c>
      <c r="H118" s="11">
        <v>10000</v>
      </c>
      <c r="I118" s="11">
        <v>10000</v>
      </c>
      <c r="J118" s="11">
        <v>10000</v>
      </c>
      <c r="K118" s="11">
        <f t="shared" si="14"/>
        <v>10000</v>
      </c>
      <c r="L118" s="11">
        <f t="shared" si="15"/>
        <v>10000</v>
      </c>
      <c r="M118" s="11">
        <f t="shared" si="16"/>
        <v>1</v>
      </c>
      <c r="N118" s="11">
        <f t="shared" si="17"/>
        <v>0</v>
      </c>
      <c r="O118" s="11" t="e">
        <f t="shared" si="18"/>
        <v>#DIV/0!</v>
      </c>
      <c r="P118" s="11">
        <f t="shared" si="19"/>
        <v>0</v>
      </c>
      <c r="Q118" s="11">
        <f t="shared" si="20"/>
        <v>0</v>
      </c>
      <c r="R118" s="11">
        <f t="shared" si="21"/>
        <v>0</v>
      </c>
      <c r="S118" s="11">
        <f t="shared" si="22"/>
        <v>0</v>
      </c>
      <c r="T118" s="12">
        <f t="shared" si="27"/>
        <v>0</v>
      </c>
      <c r="U118" s="11">
        <f t="shared" si="24"/>
        <v>4</v>
      </c>
      <c r="V118" s="11">
        <f t="shared" si="25"/>
        <v>4</v>
      </c>
      <c r="W118" s="11">
        <f t="shared" si="26"/>
        <v>4</v>
      </c>
    </row>
    <row r="119" spans="1:23">
      <c r="A119" s="11">
        <v>111</v>
      </c>
      <c r="B119" s="11" t="s">
        <v>115</v>
      </c>
      <c r="C119" s="11">
        <v>10000</v>
      </c>
      <c r="D119" s="11">
        <v>10000</v>
      </c>
      <c r="E119" s="11">
        <v>10000</v>
      </c>
      <c r="F119" s="11">
        <v>10000</v>
      </c>
      <c r="G119" s="14">
        <v>10000</v>
      </c>
      <c r="H119" s="11">
        <v>10000</v>
      </c>
      <c r="I119" s="11">
        <v>10000</v>
      </c>
      <c r="J119" s="11">
        <v>10000</v>
      </c>
      <c r="K119" s="11">
        <f t="shared" si="14"/>
        <v>10000</v>
      </c>
      <c r="L119" s="11">
        <f t="shared" si="15"/>
        <v>10000</v>
      </c>
      <c r="M119" s="11">
        <f t="shared" si="16"/>
        <v>1</v>
      </c>
      <c r="N119" s="11">
        <f t="shared" si="17"/>
        <v>0</v>
      </c>
      <c r="O119" s="11" t="e">
        <f t="shared" si="18"/>
        <v>#DIV/0!</v>
      </c>
      <c r="P119" s="11">
        <f t="shared" si="19"/>
        <v>0</v>
      </c>
      <c r="Q119" s="11">
        <f t="shared" si="20"/>
        <v>0</v>
      </c>
      <c r="R119" s="11">
        <f t="shared" si="21"/>
        <v>0</v>
      </c>
      <c r="S119" s="11">
        <f t="shared" si="22"/>
        <v>0</v>
      </c>
      <c r="T119" s="12">
        <f t="shared" si="27"/>
        <v>0</v>
      </c>
      <c r="U119" s="11">
        <f t="shared" si="24"/>
        <v>4</v>
      </c>
      <c r="V119" s="11">
        <f t="shared" si="25"/>
        <v>4</v>
      </c>
      <c r="W119" s="11">
        <f t="shared" si="26"/>
        <v>4</v>
      </c>
    </row>
    <row r="120" spans="1:23">
      <c r="A120" s="11">
        <v>112</v>
      </c>
      <c r="B120" s="11" t="s">
        <v>116</v>
      </c>
      <c r="C120" s="11">
        <v>17228</v>
      </c>
      <c r="D120" s="11">
        <v>17228</v>
      </c>
      <c r="E120" s="11">
        <v>17228</v>
      </c>
      <c r="F120" s="11">
        <v>17228</v>
      </c>
      <c r="G120" s="14">
        <v>17228</v>
      </c>
      <c r="H120" s="11">
        <v>17228</v>
      </c>
      <c r="I120" s="11">
        <v>17228</v>
      </c>
      <c r="J120" s="11">
        <v>17228</v>
      </c>
      <c r="K120" s="11">
        <f t="shared" si="14"/>
        <v>17228</v>
      </c>
      <c r="L120" s="11">
        <f t="shared" si="15"/>
        <v>17228</v>
      </c>
      <c r="M120" s="11">
        <f t="shared" si="16"/>
        <v>1</v>
      </c>
      <c r="N120" s="11">
        <f t="shared" si="17"/>
        <v>0</v>
      </c>
      <c r="O120" s="11" t="e">
        <f t="shared" si="18"/>
        <v>#DIV/0!</v>
      </c>
      <c r="P120" s="11">
        <f t="shared" si="19"/>
        <v>0</v>
      </c>
      <c r="Q120" s="11">
        <f t="shared" si="20"/>
        <v>0</v>
      </c>
      <c r="R120" s="11">
        <f t="shared" si="21"/>
        <v>0</v>
      </c>
      <c r="S120" s="11">
        <f t="shared" si="22"/>
        <v>0</v>
      </c>
      <c r="T120" s="12">
        <f t="shared" si="27"/>
        <v>0</v>
      </c>
      <c r="U120" s="11">
        <f t="shared" si="24"/>
        <v>4</v>
      </c>
      <c r="V120" s="11">
        <f t="shared" si="25"/>
        <v>4</v>
      </c>
      <c r="W120" s="11">
        <f t="shared" si="26"/>
        <v>4</v>
      </c>
    </row>
    <row r="121" spans="1:23">
      <c r="A121" s="11">
        <v>113</v>
      </c>
      <c r="B121" s="11" t="s">
        <v>117</v>
      </c>
      <c r="C121" s="11">
        <v>32159.5</v>
      </c>
      <c r="D121" s="11">
        <v>32159.5</v>
      </c>
      <c r="E121" s="11">
        <v>32159.5</v>
      </c>
      <c r="F121" s="11">
        <v>32159.5</v>
      </c>
      <c r="G121" s="14">
        <v>32159.5</v>
      </c>
      <c r="H121" s="11">
        <v>32159.5</v>
      </c>
      <c r="I121" s="11">
        <v>32159.5</v>
      </c>
      <c r="J121" s="11">
        <v>32159.5</v>
      </c>
      <c r="K121" s="11">
        <f t="shared" si="14"/>
        <v>32159.5</v>
      </c>
      <c r="L121" s="11">
        <f t="shared" si="15"/>
        <v>32159.5</v>
      </c>
      <c r="M121" s="11">
        <f t="shared" si="16"/>
        <v>1</v>
      </c>
      <c r="N121" s="11">
        <f t="shared" si="17"/>
        <v>0</v>
      </c>
      <c r="O121" s="11" t="e">
        <f t="shared" si="18"/>
        <v>#DIV/0!</v>
      </c>
      <c r="P121" s="11">
        <f t="shared" si="19"/>
        <v>0</v>
      </c>
      <c r="Q121" s="11">
        <f t="shared" si="20"/>
        <v>0</v>
      </c>
      <c r="R121" s="11">
        <f t="shared" si="21"/>
        <v>0</v>
      </c>
      <c r="S121" s="11">
        <f t="shared" si="22"/>
        <v>0</v>
      </c>
      <c r="T121" s="12">
        <f t="shared" si="27"/>
        <v>0</v>
      </c>
      <c r="U121" s="11">
        <f t="shared" si="24"/>
        <v>4</v>
      </c>
      <c r="V121" s="11">
        <f t="shared" si="25"/>
        <v>4</v>
      </c>
      <c r="W121" s="11">
        <f t="shared" si="26"/>
        <v>4</v>
      </c>
    </row>
    <row r="122" spans="1:23">
      <c r="A122" s="11">
        <v>114</v>
      </c>
      <c r="B122" s="11" t="s">
        <v>118</v>
      </c>
      <c r="C122" s="11">
        <v>104348902</v>
      </c>
      <c r="D122" s="11">
        <v>104348902</v>
      </c>
      <c r="E122" s="11">
        <v>104348902</v>
      </c>
      <c r="F122" s="11">
        <v>104348902</v>
      </c>
      <c r="G122" s="14">
        <v>104348902</v>
      </c>
      <c r="H122" s="11">
        <v>104348902</v>
      </c>
      <c r="I122" s="11">
        <v>104348902</v>
      </c>
      <c r="J122" s="11">
        <v>104348902</v>
      </c>
      <c r="K122" s="11">
        <f t="shared" si="14"/>
        <v>104348902</v>
      </c>
      <c r="L122" s="11">
        <f t="shared" si="15"/>
        <v>104348902</v>
      </c>
      <c r="M122" s="11">
        <f t="shared" si="16"/>
        <v>1</v>
      </c>
      <c r="N122" s="11">
        <f t="shared" si="17"/>
        <v>0</v>
      </c>
      <c r="O122" s="11" t="e">
        <f t="shared" si="18"/>
        <v>#DIV/0!</v>
      </c>
      <c r="P122" s="11">
        <f t="shared" si="19"/>
        <v>0</v>
      </c>
      <c r="Q122" s="11">
        <f t="shared" si="20"/>
        <v>0</v>
      </c>
      <c r="R122" s="11">
        <f t="shared" si="21"/>
        <v>0</v>
      </c>
      <c r="S122" s="11">
        <f t="shared" si="22"/>
        <v>0</v>
      </c>
      <c r="T122" s="12">
        <f t="shared" si="27"/>
        <v>0</v>
      </c>
      <c r="U122" s="11">
        <f t="shared" si="24"/>
        <v>4</v>
      </c>
      <c r="V122" s="11">
        <f t="shared" si="25"/>
        <v>4</v>
      </c>
      <c r="W122" s="11">
        <f t="shared" si="26"/>
        <v>4</v>
      </c>
    </row>
    <row r="123" spans="1:23">
      <c r="A123" s="11">
        <v>115</v>
      </c>
      <c r="B123" s="11" t="s">
        <v>119</v>
      </c>
      <c r="C123" s="11">
        <v>34428</v>
      </c>
      <c r="D123" s="11">
        <v>34428</v>
      </c>
      <c r="E123" s="11">
        <v>34501</v>
      </c>
      <c r="F123" s="11">
        <v>34428</v>
      </c>
      <c r="G123" s="14">
        <v>34428</v>
      </c>
      <c r="I123" s="11">
        <v>34428</v>
      </c>
      <c r="J123" s="11">
        <v>34428</v>
      </c>
      <c r="K123" s="11">
        <f t="shared" si="14"/>
        <v>34446.25</v>
      </c>
      <c r="L123" s="11">
        <f t="shared" si="15"/>
        <v>34428</v>
      </c>
      <c r="M123" s="11">
        <f t="shared" si="16"/>
        <v>0.99947018906267016</v>
      </c>
      <c r="N123" s="11">
        <f t="shared" si="17"/>
        <v>-7.6455816542263797E-4</v>
      </c>
      <c r="O123" s="11">
        <f t="shared" si="18"/>
        <v>0.43658806102038195</v>
      </c>
      <c r="P123" s="11">
        <f t="shared" si="19"/>
        <v>36.5</v>
      </c>
      <c r="Q123" s="11">
        <f t="shared" si="20"/>
        <v>0</v>
      </c>
      <c r="R123" s="11">
        <f t="shared" si="21"/>
        <v>1.0590604754011673E-3</v>
      </c>
      <c r="S123" s="11">
        <f t="shared" si="22"/>
        <v>5.2953023770058367E-4</v>
      </c>
      <c r="T123" s="12">
        <f t="shared" si="27"/>
        <v>8.8260183656787075E-4</v>
      </c>
      <c r="U123" s="11">
        <f t="shared" si="24"/>
        <v>4</v>
      </c>
      <c r="V123" s="11">
        <f t="shared" si="25"/>
        <v>3</v>
      </c>
      <c r="W123" s="11">
        <f t="shared" si="26"/>
        <v>3</v>
      </c>
    </row>
    <row r="124" spans="1:23">
      <c r="A124" s="11">
        <v>116</v>
      </c>
      <c r="B124" s="11" t="s">
        <v>120</v>
      </c>
      <c r="C124" s="11">
        <v>1539065</v>
      </c>
      <c r="D124" s="11">
        <v>1539065</v>
      </c>
      <c r="E124" s="11">
        <v>1539065</v>
      </c>
      <c r="F124" s="11">
        <v>1539065</v>
      </c>
      <c r="G124" s="14">
        <v>1539065</v>
      </c>
      <c r="H124" s="11">
        <v>1539065</v>
      </c>
      <c r="I124" s="11">
        <v>1539065</v>
      </c>
      <c r="J124" s="11">
        <v>1539065</v>
      </c>
      <c r="K124" s="11">
        <f t="shared" si="14"/>
        <v>1539065</v>
      </c>
      <c r="L124" s="11">
        <f t="shared" si="15"/>
        <v>1539065</v>
      </c>
      <c r="M124" s="11">
        <f t="shared" si="16"/>
        <v>1</v>
      </c>
      <c r="N124" s="11">
        <f t="shared" si="17"/>
        <v>0</v>
      </c>
      <c r="O124" s="11" t="e">
        <f t="shared" si="18"/>
        <v>#DIV/0!</v>
      </c>
      <c r="P124" s="11">
        <f t="shared" si="19"/>
        <v>0</v>
      </c>
      <c r="Q124" s="11">
        <f t="shared" si="20"/>
        <v>0</v>
      </c>
      <c r="R124" s="11">
        <f t="shared" si="21"/>
        <v>0</v>
      </c>
      <c r="S124" s="11">
        <f t="shared" si="22"/>
        <v>0</v>
      </c>
      <c r="T124" s="12">
        <f t="shared" si="27"/>
        <v>0</v>
      </c>
      <c r="U124" s="11">
        <f t="shared" si="24"/>
        <v>4</v>
      </c>
      <c r="V124" s="11">
        <f t="shared" si="25"/>
        <v>4</v>
      </c>
      <c r="W124" s="11">
        <f t="shared" si="26"/>
        <v>4</v>
      </c>
    </row>
    <row r="125" spans="1:23">
      <c r="A125" s="11">
        <v>117</v>
      </c>
      <c r="B125" s="11" t="s">
        <v>121</v>
      </c>
      <c r="C125" s="11">
        <v>10000</v>
      </c>
      <c r="D125" s="11">
        <v>10000</v>
      </c>
      <c r="E125" s="11">
        <v>10000</v>
      </c>
      <c r="F125" s="11">
        <v>10000</v>
      </c>
      <c r="G125" s="14">
        <v>10000</v>
      </c>
      <c r="H125" s="11">
        <v>10000</v>
      </c>
      <c r="I125" s="11">
        <v>10000</v>
      </c>
      <c r="J125" s="11">
        <v>10000</v>
      </c>
      <c r="K125" s="11">
        <f t="shared" si="14"/>
        <v>10000</v>
      </c>
      <c r="L125" s="11">
        <f t="shared" si="15"/>
        <v>10000</v>
      </c>
      <c r="M125" s="11">
        <f t="shared" si="16"/>
        <v>1</v>
      </c>
      <c r="N125" s="11">
        <f t="shared" si="17"/>
        <v>0</v>
      </c>
      <c r="O125" s="11" t="e">
        <f t="shared" si="18"/>
        <v>#DIV/0!</v>
      </c>
      <c r="P125" s="11">
        <f t="shared" si="19"/>
        <v>0</v>
      </c>
      <c r="Q125" s="11">
        <f t="shared" si="20"/>
        <v>0</v>
      </c>
      <c r="R125" s="11">
        <f t="shared" si="21"/>
        <v>0</v>
      </c>
      <c r="S125" s="11">
        <f t="shared" si="22"/>
        <v>0</v>
      </c>
      <c r="T125" s="12">
        <f t="shared" si="27"/>
        <v>0</v>
      </c>
      <c r="U125" s="11">
        <f t="shared" si="24"/>
        <v>4</v>
      </c>
      <c r="V125" s="11">
        <f t="shared" si="25"/>
        <v>4</v>
      </c>
      <c r="W125" s="11">
        <f t="shared" si="26"/>
        <v>4</v>
      </c>
    </row>
    <row r="126" spans="1:23">
      <c r="A126" s="11">
        <v>118</v>
      </c>
      <c r="B126" s="11" t="s">
        <v>122</v>
      </c>
      <c r="C126" s="11">
        <v>10000</v>
      </c>
      <c r="D126" s="11">
        <v>10000</v>
      </c>
      <c r="E126" s="11">
        <v>10000</v>
      </c>
      <c r="F126" s="11">
        <v>10000</v>
      </c>
      <c r="G126" s="14">
        <v>10000</v>
      </c>
      <c r="H126" s="11">
        <v>10000</v>
      </c>
      <c r="I126" s="11">
        <v>10000</v>
      </c>
      <c r="J126" s="11">
        <v>10000</v>
      </c>
      <c r="K126" s="11">
        <f t="shared" si="14"/>
        <v>10000</v>
      </c>
      <c r="L126" s="11">
        <f t="shared" si="15"/>
        <v>10000</v>
      </c>
      <c r="M126" s="11">
        <f t="shared" si="16"/>
        <v>1</v>
      </c>
      <c r="N126" s="11">
        <f t="shared" si="17"/>
        <v>0</v>
      </c>
      <c r="O126" s="11" t="e">
        <f t="shared" si="18"/>
        <v>#DIV/0!</v>
      </c>
      <c r="P126" s="11">
        <f t="shared" si="19"/>
        <v>0</v>
      </c>
      <c r="Q126" s="11">
        <f t="shared" si="20"/>
        <v>0</v>
      </c>
      <c r="R126" s="11">
        <f t="shared" si="21"/>
        <v>0</v>
      </c>
      <c r="S126" s="11">
        <f t="shared" si="22"/>
        <v>0</v>
      </c>
      <c r="T126" s="12">
        <f t="shared" si="27"/>
        <v>0</v>
      </c>
      <c r="U126" s="11">
        <f t="shared" si="24"/>
        <v>4</v>
      </c>
      <c r="V126" s="11">
        <f t="shared" si="25"/>
        <v>4</v>
      </c>
      <c r="W126" s="11">
        <f t="shared" si="26"/>
        <v>4</v>
      </c>
    </row>
    <row r="127" spans="1:23">
      <c r="A127" s="11">
        <v>119</v>
      </c>
      <c r="B127" s="11" t="s">
        <v>123</v>
      </c>
      <c r="C127" s="11">
        <v>10000</v>
      </c>
      <c r="D127" s="11">
        <v>10000</v>
      </c>
      <c r="E127" s="11">
        <v>10000</v>
      </c>
      <c r="F127" s="11">
        <v>10000</v>
      </c>
      <c r="G127" s="14">
        <v>10000</v>
      </c>
      <c r="H127" s="11">
        <v>10000</v>
      </c>
      <c r="I127" s="11">
        <v>10000</v>
      </c>
      <c r="J127" s="11">
        <v>10000</v>
      </c>
      <c r="K127" s="11">
        <f t="shared" si="14"/>
        <v>10000</v>
      </c>
      <c r="L127" s="11">
        <f t="shared" si="15"/>
        <v>10000</v>
      </c>
      <c r="M127" s="11">
        <f t="shared" si="16"/>
        <v>1</v>
      </c>
      <c r="N127" s="11">
        <f t="shared" si="17"/>
        <v>0</v>
      </c>
      <c r="O127" s="11" t="e">
        <f t="shared" si="18"/>
        <v>#DIV/0!</v>
      </c>
      <c r="P127" s="11">
        <f t="shared" si="19"/>
        <v>0</v>
      </c>
      <c r="Q127" s="11">
        <f t="shared" si="20"/>
        <v>0</v>
      </c>
      <c r="R127" s="11">
        <f t="shared" si="21"/>
        <v>0</v>
      </c>
      <c r="S127" s="11">
        <f t="shared" si="22"/>
        <v>0</v>
      </c>
      <c r="T127" s="12">
        <f t="shared" si="27"/>
        <v>0</v>
      </c>
      <c r="U127" s="11">
        <f t="shared" si="24"/>
        <v>4</v>
      </c>
      <c r="V127" s="11">
        <f t="shared" si="25"/>
        <v>4</v>
      </c>
      <c r="W127" s="11">
        <f t="shared" si="26"/>
        <v>4</v>
      </c>
    </row>
    <row r="128" spans="1:23">
      <c r="A128" s="11">
        <v>120</v>
      </c>
      <c r="B128" s="11" t="s">
        <v>124</v>
      </c>
      <c r="C128" s="11">
        <v>11174</v>
      </c>
      <c r="D128" s="11">
        <v>11174</v>
      </c>
      <c r="E128" s="11">
        <v>11174</v>
      </c>
      <c r="F128" s="11">
        <v>11174</v>
      </c>
      <c r="G128" s="14">
        <v>11174</v>
      </c>
      <c r="H128" s="11">
        <v>11174</v>
      </c>
      <c r="I128" s="11">
        <v>11174</v>
      </c>
      <c r="J128" s="11">
        <v>11174</v>
      </c>
      <c r="K128" s="11">
        <f t="shared" si="14"/>
        <v>11174</v>
      </c>
      <c r="L128" s="11">
        <f t="shared" si="15"/>
        <v>11174</v>
      </c>
      <c r="M128" s="11">
        <f t="shared" si="16"/>
        <v>1</v>
      </c>
      <c r="N128" s="11">
        <f t="shared" si="17"/>
        <v>0</v>
      </c>
      <c r="O128" s="11" t="e">
        <f t="shared" si="18"/>
        <v>#DIV/0!</v>
      </c>
      <c r="P128" s="11">
        <f t="shared" si="19"/>
        <v>0</v>
      </c>
      <c r="Q128" s="11">
        <f t="shared" si="20"/>
        <v>0</v>
      </c>
      <c r="R128" s="11">
        <f t="shared" si="21"/>
        <v>0</v>
      </c>
      <c r="S128" s="11">
        <f t="shared" si="22"/>
        <v>0</v>
      </c>
      <c r="T128" s="12">
        <f t="shared" si="27"/>
        <v>0</v>
      </c>
      <c r="U128" s="11">
        <f t="shared" si="24"/>
        <v>4</v>
      </c>
      <c r="V128" s="11">
        <f t="shared" si="25"/>
        <v>4</v>
      </c>
      <c r="W128" s="11">
        <f t="shared" si="26"/>
        <v>4</v>
      </c>
    </row>
    <row r="129" spans="1:23">
      <c r="A129" s="11">
        <v>121</v>
      </c>
      <c r="B129" s="11" t="s">
        <v>125</v>
      </c>
      <c r="C129" s="11">
        <v>10000</v>
      </c>
      <c r="D129" s="11">
        <v>10000</v>
      </c>
      <c r="E129" s="11">
        <v>10000</v>
      </c>
      <c r="F129" s="11">
        <v>10000</v>
      </c>
      <c r="G129" s="14">
        <v>10000</v>
      </c>
      <c r="H129" s="11">
        <v>10000</v>
      </c>
      <c r="I129" s="11">
        <v>10000</v>
      </c>
      <c r="J129" s="11">
        <v>10000</v>
      </c>
      <c r="K129" s="11">
        <f t="shared" si="14"/>
        <v>10000</v>
      </c>
      <c r="L129" s="11">
        <f t="shared" si="15"/>
        <v>10000</v>
      </c>
      <c r="M129" s="11">
        <f t="shared" si="16"/>
        <v>1</v>
      </c>
      <c r="N129" s="11">
        <f t="shared" si="17"/>
        <v>0</v>
      </c>
      <c r="O129" s="11" t="e">
        <f t="shared" si="18"/>
        <v>#DIV/0!</v>
      </c>
      <c r="P129" s="11">
        <f t="shared" si="19"/>
        <v>0</v>
      </c>
      <c r="Q129" s="11">
        <f t="shared" si="20"/>
        <v>0</v>
      </c>
      <c r="R129" s="11">
        <f t="shared" si="21"/>
        <v>0</v>
      </c>
      <c r="S129" s="11">
        <f t="shared" si="22"/>
        <v>0</v>
      </c>
      <c r="T129" s="12">
        <f t="shared" si="27"/>
        <v>0</v>
      </c>
      <c r="U129" s="11">
        <f t="shared" si="24"/>
        <v>4</v>
      </c>
      <c r="V129" s="11">
        <f t="shared" si="25"/>
        <v>4</v>
      </c>
      <c r="W129" s="11">
        <f t="shared" si="26"/>
        <v>4</v>
      </c>
    </row>
    <row r="130" spans="1:23">
      <c r="A130" s="11">
        <v>122</v>
      </c>
      <c r="B130" s="11" t="s">
        <v>126</v>
      </c>
      <c r="C130" s="11">
        <v>133236.5</v>
      </c>
      <c r="D130" s="11">
        <v>133236.5</v>
      </c>
      <c r="E130" s="11">
        <v>133236.5</v>
      </c>
      <c r="F130" s="11">
        <v>133236.5</v>
      </c>
      <c r="G130" s="14">
        <v>133236.5</v>
      </c>
      <c r="H130" s="11">
        <v>133236.5</v>
      </c>
      <c r="I130" s="11">
        <v>133236.5</v>
      </c>
      <c r="J130" s="11">
        <v>133236.5</v>
      </c>
      <c r="K130" s="11">
        <f t="shared" si="14"/>
        <v>133236.5</v>
      </c>
      <c r="L130" s="11">
        <f t="shared" si="15"/>
        <v>133236.5</v>
      </c>
      <c r="M130" s="11">
        <f t="shared" si="16"/>
        <v>1</v>
      </c>
      <c r="N130" s="11">
        <f t="shared" si="17"/>
        <v>0</v>
      </c>
      <c r="O130" s="11" t="e">
        <f t="shared" si="18"/>
        <v>#DIV/0!</v>
      </c>
      <c r="P130" s="11">
        <f t="shared" si="19"/>
        <v>0</v>
      </c>
      <c r="Q130" s="11">
        <f t="shared" si="20"/>
        <v>0</v>
      </c>
      <c r="R130" s="11">
        <f t="shared" si="21"/>
        <v>0</v>
      </c>
      <c r="S130" s="11">
        <f t="shared" si="22"/>
        <v>0</v>
      </c>
      <c r="T130" s="12">
        <f t="shared" si="27"/>
        <v>0</v>
      </c>
      <c r="U130" s="11">
        <f t="shared" si="24"/>
        <v>4</v>
      </c>
      <c r="V130" s="11">
        <f t="shared" si="25"/>
        <v>4</v>
      </c>
      <c r="W130" s="11">
        <f t="shared" si="26"/>
        <v>4</v>
      </c>
    </row>
    <row r="131" spans="1:23">
      <c r="A131" s="11">
        <v>123</v>
      </c>
      <c r="B131" s="11" t="s">
        <v>127</v>
      </c>
      <c r="C131" s="11">
        <v>96693.5</v>
      </c>
      <c r="D131" s="11">
        <v>96693.5</v>
      </c>
      <c r="E131" s="11">
        <v>96693.5</v>
      </c>
      <c r="F131" s="11">
        <v>96693.5</v>
      </c>
      <c r="G131" s="14">
        <v>96693.5</v>
      </c>
      <c r="H131" s="11">
        <v>96693.5</v>
      </c>
      <c r="I131" s="11">
        <v>96693.5</v>
      </c>
      <c r="J131" s="11">
        <v>96693.5</v>
      </c>
      <c r="K131" s="11">
        <f t="shared" ref="K131:K155" si="28">AVERAGE(C131:F131)</f>
        <v>96693.5</v>
      </c>
      <c r="L131" s="11">
        <f t="shared" ref="L131:L155" si="29">AVERAGE(G131:J131)</f>
        <v>96693.5</v>
      </c>
      <c r="M131" s="11">
        <f t="shared" ref="M131:M155" si="30">L131/K131</f>
        <v>1</v>
      </c>
      <c r="N131" s="11">
        <f t="shared" ref="N131:N155" si="31">LOG(M131,2)</f>
        <v>0</v>
      </c>
      <c r="O131" s="11" t="e">
        <f t="shared" ref="O131:O155" si="32">TTEST(C131:F131, G131:J131, 2, 2)</f>
        <v>#DIV/0!</v>
      </c>
      <c r="P131" s="11">
        <f t="shared" ref="P131:P155" si="33">STDEV(C131:F131)</f>
        <v>0</v>
      </c>
      <c r="Q131" s="11">
        <f t="shared" ref="Q131:Q155" si="34">STDEV(G131:J131)</f>
        <v>0</v>
      </c>
      <c r="R131" s="11">
        <f t="shared" ref="R131:R155" si="35">M131*SQRT((P131/K131)^2+(Q131/L131)^2)</f>
        <v>0</v>
      </c>
      <c r="S131" s="11">
        <f t="shared" ref="S131:S155" si="36">R131/SQRT(4)</f>
        <v>0</v>
      </c>
      <c r="T131" s="12">
        <f t="shared" ref="T131:T155" si="37">(R131/(M131*LN(2)))/SQRT(W131)</f>
        <v>0</v>
      </c>
      <c r="U131" s="11">
        <f t="shared" ref="U131:U194" si="38">COUNT(C131:F131)</f>
        <v>4</v>
      </c>
      <c r="V131" s="11">
        <f t="shared" ref="V131:V194" si="39">COUNT(G131:J131)</f>
        <v>4</v>
      </c>
      <c r="W131" s="11">
        <f t="shared" ref="W131:W194" si="40">MIN(U131,V131)</f>
        <v>4</v>
      </c>
    </row>
    <row r="132" spans="1:23">
      <c r="A132" s="11">
        <v>124</v>
      </c>
      <c r="B132" s="11" t="s">
        <v>128</v>
      </c>
      <c r="C132" s="11">
        <v>104280</v>
      </c>
      <c r="D132" s="11">
        <v>104280</v>
      </c>
      <c r="E132" s="11">
        <v>104280</v>
      </c>
      <c r="F132" s="11">
        <v>104280</v>
      </c>
      <c r="G132" s="14">
        <v>104280</v>
      </c>
      <c r="H132" s="11">
        <v>104280</v>
      </c>
      <c r="I132" s="11">
        <v>104280</v>
      </c>
      <c r="J132" s="11">
        <v>104280</v>
      </c>
      <c r="K132" s="11">
        <f t="shared" si="28"/>
        <v>104280</v>
      </c>
      <c r="L132" s="11">
        <f t="shared" si="29"/>
        <v>104280</v>
      </c>
      <c r="M132" s="11">
        <f t="shared" si="30"/>
        <v>1</v>
      </c>
      <c r="N132" s="11">
        <f t="shared" si="31"/>
        <v>0</v>
      </c>
      <c r="O132" s="11" t="e">
        <f t="shared" si="32"/>
        <v>#DIV/0!</v>
      </c>
      <c r="P132" s="11">
        <f t="shared" si="33"/>
        <v>0</v>
      </c>
      <c r="Q132" s="11">
        <f t="shared" si="34"/>
        <v>0</v>
      </c>
      <c r="R132" s="11">
        <f t="shared" si="35"/>
        <v>0</v>
      </c>
      <c r="S132" s="11">
        <f t="shared" si="36"/>
        <v>0</v>
      </c>
      <c r="T132" s="12">
        <f t="shared" si="37"/>
        <v>0</v>
      </c>
      <c r="U132" s="11">
        <f t="shared" si="38"/>
        <v>4</v>
      </c>
      <c r="V132" s="11">
        <f t="shared" si="39"/>
        <v>4</v>
      </c>
      <c r="W132" s="11">
        <f t="shared" si="40"/>
        <v>4</v>
      </c>
    </row>
    <row r="133" spans="1:23">
      <c r="A133" s="11">
        <v>125</v>
      </c>
      <c r="B133" s="11" t="s">
        <v>129</v>
      </c>
      <c r="C133" s="11">
        <v>10000</v>
      </c>
      <c r="D133" s="11">
        <v>10000</v>
      </c>
      <c r="E133" s="11">
        <v>10000</v>
      </c>
      <c r="F133" s="11">
        <v>10000</v>
      </c>
      <c r="G133" s="14">
        <v>10000</v>
      </c>
      <c r="H133" s="11">
        <v>10000</v>
      </c>
      <c r="I133" s="11">
        <v>10000</v>
      </c>
      <c r="J133" s="11">
        <v>10000</v>
      </c>
      <c r="K133" s="11">
        <f t="shared" si="28"/>
        <v>10000</v>
      </c>
      <c r="L133" s="11">
        <f t="shared" si="29"/>
        <v>10000</v>
      </c>
      <c r="M133" s="11">
        <f t="shared" si="30"/>
        <v>1</v>
      </c>
      <c r="N133" s="11">
        <f t="shared" si="31"/>
        <v>0</v>
      </c>
      <c r="O133" s="11" t="e">
        <f t="shared" si="32"/>
        <v>#DIV/0!</v>
      </c>
      <c r="P133" s="11">
        <f t="shared" si="33"/>
        <v>0</v>
      </c>
      <c r="Q133" s="11">
        <f t="shared" si="34"/>
        <v>0</v>
      </c>
      <c r="R133" s="11">
        <f t="shared" si="35"/>
        <v>0</v>
      </c>
      <c r="S133" s="11">
        <f t="shared" si="36"/>
        <v>0</v>
      </c>
      <c r="T133" s="12">
        <f t="shared" si="37"/>
        <v>0</v>
      </c>
      <c r="U133" s="11">
        <f t="shared" si="38"/>
        <v>4</v>
      </c>
      <c r="V133" s="11">
        <f t="shared" si="39"/>
        <v>4</v>
      </c>
      <c r="W133" s="11">
        <f t="shared" si="40"/>
        <v>4</v>
      </c>
    </row>
    <row r="134" spans="1:23">
      <c r="A134" s="11">
        <v>127</v>
      </c>
      <c r="B134" s="11" t="s">
        <v>131</v>
      </c>
      <c r="C134" s="11">
        <v>10000</v>
      </c>
      <c r="D134" s="11">
        <v>10000</v>
      </c>
      <c r="E134" s="11">
        <v>10000</v>
      </c>
      <c r="F134" s="11">
        <v>10000</v>
      </c>
      <c r="G134" s="14">
        <v>10000</v>
      </c>
      <c r="H134" s="11">
        <v>10000</v>
      </c>
      <c r="I134" s="11">
        <v>10000</v>
      </c>
      <c r="J134" s="11">
        <v>10000</v>
      </c>
      <c r="K134" s="11">
        <f t="shared" si="28"/>
        <v>10000</v>
      </c>
      <c r="L134" s="11">
        <f t="shared" si="29"/>
        <v>10000</v>
      </c>
      <c r="M134" s="11">
        <f t="shared" si="30"/>
        <v>1</v>
      </c>
      <c r="N134" s="11">
        <f t="shared" si="31"/>
        <v>0</v>
      </c>
      <c r="O134" s="11" t="e">
        <f t="shared" si="32"/>
        <v>#DIV/0!</v>
      </c>
      <c r="P134" s="11">
        <f t="shared" si="33"/>
        <v>0</v>
      </c>
      <c r="Q134" s="11">
        <f t="shared" si="34"/>
        <v>0</v>
      </c>
      <c r="R134" s="11">
        <f t="shared" si="35"/>
        <v>0</v>
      </c>
      <c r="S134" s="11">
        <f t="shared" si="36"/>
        <v>0</v>
      </c>
      <c r="T134" s="12">
        <f t="shared" si="37"/>
        <v>0</v>
      </c>
      <c r="U134" s="11">
        <f t="shared" si="38"/>
        <v>4</v>
      </c>
      <c r="V134" s="11">
        <f t="shared" si="39"/>
        <v>4</v>
      </c>
      <c r="W134" s="11">
        <f t="shared" si="40"/>
        <v>4</v>
      </c>
    </row>
    <row r="135" spans="1:23">
      <c r="A135" s="11">
        <v>128</v>
      </c>
      <c r="B135" s="11" t="s">
        <v>132</v>
      </c>
      <c r="C135" s="11">
        <v>10000</v>
      </c>
      <c r="D135" s="11">
        <v>10000</v>
      </c>
      <c r="E135" s="11">
        <v>10000</v>
      </c>
      <c r="F135" s="11">
        <v>10000</v>
      </c>
      <c r="G135" s="14">
        <v>10000</v>
      </c>
      <c r="H135" s="11">
        <v>10000</v>
      </c>
      <c r="I135" s="11">
        <v>10000</v>
      </c>
      <c r="J135" s="11">
        <v>10000</v>
      </c>
      <c r="K135" s="11">
        <f t="shared" si="28"/>
        <v>10000</v>
      </c>
      <c r="L135" s="11">
        <f t="shared" si="29"/>
        <v>10000</v>
      </c>
      <c r="M135" s="11">
        <f t="shared" si="30"/>
        <v>1</v>
      </c>
      <c r="N135" s="11">
        <f t="shared" si="31"/>
        <v>0</v>
      </c>
      <c r="O135" s="11" t="e">
        <f t="shared" si="32"/>
        <v>#DIV/0!</v>
      </c>
      <c r="P135" s="11">
        <f t="shared" si="33"/>
        <v>0</v>
      </c>
      <c r="Q135" s="11">
        <f t="shared" si="34"/>
        <v>0</v>
      </c>
      <c r="R135" s="11">
        <f t="shared" si="35"/>
        <v>0</v>
      </c>
      <c r="S135" s="11">
        <f t="shared" si="36"/>
        <v>0</v>
      </c>
      <c r="T135" s="12">
        <f t="shared" si="37"/>
        <v>0</v>
      </c>
      <c r="U135" s="11">
        <f t="shared" si="38"/>
        <v>4</v>
      </c>
      <c r="V135" s="11">
        <f t="shared" si="39"/>
        <v>4</v>
      </c>
      <c r="W135" s="11">
        <f t="shared" si="40"/>
        <v>4</v>
      </c>
    </row>
    <row r="136" spans="1:23">
      <c r="A136" s="11">
        <v>126</v>
      </c>
      <c r="B136" s="11" t="s">
        <v>130</v>
      </c>
      <c r="C136" s="11">
        <v>10000</v>
      </c>
      <c r="D136" s="11">
        <v>10000</v>
      </c>
      <c r="E136" s="11">
        <v>10000</v>
      </c>
      <c r="F136" s="11">
        <v>10000</v>
      </c>
      <c r="G136" s="14">
        <v>10000</v>
      </c>
      <c r="H136" s="11">
        <v>10000</v>
      </c>
      <c r="I136" s="11">
        <v>10000</v>
      </c>
      <c r="J136" s="11">
        <v>10000</v>
      </c>
      <c r="K136" s="11">
        <f t="shared" si="28"/>
        <v>10000</v>
      </c>
      <c r="L136" s="11">
        <f t="shared" si="29"/>
        <v>10000</v>
      </c>
      <c r="M136" s="11">
        <f t="shared" si="30"/>
        <v>1</v>
      </c>
      <c r="N136" s="11">
        <f t="shared" si="31"/>
        <v>0</v>
      </c>
      <c r="O136" s="11" t="e">
        <f t="shared" si="32"/>
        <v>#DIV/0!</v>
      </c>
      <c r="P136" s="11">
        <f t="shared" si="33"/>
        <v>0</v>
      </c>
      <c r="Q136" s="11">
        <f t="shared" si="34"/>
        <v>0</v>
      </c>
      <c r="R136" s="11">
        <f t="shared" si="35"/>
        <v>0</v>
      </c>
      <c r="S136" s="11">
        <f t="shared" si="36"/>
        <v>0</v>
      </c>
      <c r="T136" s="12">
        <f t="shared" si="37"/>
        <v>0</v>
      </c>
      <c r="U136" s="11">
        <f t="shared" si="38"/>
        <v>4</v>
      </c>
      <c r="V136" s="11">
        <f t="shared" si="39"/>
        <v>4</v>
      </c>
      <c r="W136" s="11">
        <f t="shared" si="40"/>
        <v>4</v>
      </c>
    </row>
    <row r="137" spans="1:23">
      <c r="A137" s="11">
        <v>129</v>
      </c>
      <c r="B137" s="11" t="s">
        <v>133</v>
      </c>
      <c r="C137" s="11">
        <v>315843</v>
      </c>
      <c r="D137" s="11">
        <v>315843</v>
      </c>
      <c r="E137" s="11">
        <v>315843</v>
      </c>
      <c r="F137" s="11">
        <v>315843</v>
      </c>
      <c r="G137" s="14">
        <v>315843</v>
      </c>
      <c r="H137" s="11">
        <v>315843</v>
      </c>
      <c r="I137" s="11">
        <v>315843</v>
      </c>
      <c r="J137" s="11">
        <v>315843</v>
      </c>
      <c r="K137" s="11">
        <f t="shared" si="28"/>
        <v>315843</v>
      </c>
      <c r="L137" s="11">
        <f t="shared" si="29"/>
        <v>315843</v>
      </c>
      <c r="M137" s="11">
        <f t="shared" si="30"/>
        <v>1</v>
      </c>
      <c r="N137" s="11">
        <f t="shared" si="31"/>
        <v>0</v>
      </c>
      <c r="O137" s="11" t="e">
        <f t="shared" si="32"/>
        <v>#DIV/0!</v>
      </c>
      <c r="P137" s="11">
        <f t="shared" si="33"/>
        <v>0</v>
      </c>
      <c r="Q137" s="11">
        <f t="shared" si="34"/>
        <v>0</v>
      </c>
      <c r="R137" s="11">
        <f t="shared" si="35"/>
        <v>0</v>
      </c>
      <c r="S137" s="11">
        <f t="shared" si="36"/>
        <v>0</v>
      </c>
      <c r="T137" s="12">
        <f t="shared" si="37"/>
        <v>0</v>
      </c>
      <c r="U137" s="11">
        <f t="shared" si="38"/>
        <v>4</v>
      </c>
      <c r="V137" s="11">
        <f t="shared" si="39"/>
        <v>4</v>
      </c>
      <c r="W137" s="11">
        <f t="shared" si="40"/>
        <v>4</v>
      </c>
    </row>
    <row r="138" spans="1:23">
      <c r="A138" s="11">
        <v>150</v>
      </c>
      <c r="B138" s="11" t="s">
        <v>154</v>
      </c>
      <c r="C138" s="11">
        <v>13835</v>
      </c>
      <c r="D138" s="11">
        <v>13835</v>
      </c>
      <c r="E138" s="11">
        <v>13835</v>
      </c>
      <c r="F138" s="11">
        <v>13835</v>
      </c>
      <c r="G138" s="14">
        <v>13835</v>
      </c>
      <c r="H138" s="11">
        <v>13835</v>
      </c>
      <c r="I138" s="11">
        <v>13835</v>
      </c>
      <c r="J138" s="11">
        <v>13835</v>
      </c>
      <c r="K138" s="11">
        <f t="shared" si="28"/>
        <v>13835</v>
      </c>
      <c r="L138" s="11">
        <f t="shared" si="29"/>
        <v>13835</v>
      </c>
      <c r="M138" s="11">
        <f t="shared" si="30"/>
        <v>1</v>
      </c>
      <c r="N138" s="11">
        <f t="shared" si="31"/>
        <v>0</v>
      </c>
      <c r="O138" s="11" t="e">
        <f t="shared" si="32"/>
        <v>#DIV/0!</v>
      </c>
      <c r="P138" s="11">
        <f t="shared" si="33"/>
        <v>0</v>
      </c>
      <c r="Q138" s="11">
        <f t="shared" si="34"/>
        <v>0</v>
      </c>
      <c r="R138" s="11">
        <f t="shared" si="35"/>
        <v>0</v>
      </c>
      <c r="S138" s="11">
        <f t="shared" si="36"/>
        <v>0</v>
      </c>
      <c r="T138" s="12">
        <f t="shared" si="37"/>
        <v>0</v>
      </c>
      <c r="U138" s="11">
        <f t="shared" si="38"/>
        <v>4</v>
      </c>
      <c r="V138" s="11">
        <f t="shared" si="39"/>
        <v>4</v>
      </c>
      <c r="W138" s="11">
        <f t="shared" si="40"/>
        <v>4</v>
      </c>
    </row>
    <row r="139" spans="1:23">
      <c r="A139" s="11">
        <v>130</v>
      </c>
      <c r="B139" s="11" t="s">
        <v>134</v>
      </c>
      <c r="C139" s="11">
        <v>212745</v>
      </c>
      <c r="D139" s="11">
        <v>212745</v>
      </c>
      <c r="E139" s="11">
        <v>212745</v>
      </c>
      <c r="F139" s="11">
        <v>212745</v>
      </c>
      <c r="H139" s="11">
        <v>212745</v>
      </c>
      <c r="I139" s="11">
        <v>212745</v>
      </c>
      <c r="J139" s="11">
        <v>212745</v>
      </c>
      <c r="K139" s="11">
        <f t="shared" si="28"/>
        <v>212745</v>
      </c>
      <c r="L139" s="11">
        <f t="shared" si="29"/>
        <v>212745</v>
      </c>
      <c r="M139" s="11">
        <f t="shared" si="30"/>
        <v>1</v>
      </c>
      <c r="N139" s="11">
        <f t="shared" si="31"/>
        <v>0</v>
      </c>
      <c r="O139" s="11" t="e">
        <f t="shared" si="32"/>
        <v>#DIV/0!</v>
      </c>
      <c r="P139" s="11">
        <f t="shared" si="33"/>
        <v>0</v>
      </c>
      <c r="Q139" s="11">
        <f t="shared" si="34"/>
        <v>0</v>
      </c>
      <c r="R139" s="11">
        <f t="shared" si="35"/>
        <v>0</v>
      </c>
      <c r="S139" s="11">
        <f t="shared" si="36"/>
        <v>0</v>
      </c>
      <c r="T139" s="12">
        <f t="shared" si="37"/>
        <v>0</v>
      </c>
      <c r="U139" s="11">
        <f t="shared" si="38"/>
        <v>4</v>
      </c>
      <c r="V139" s="11">
        <f t="shared" si="39"/>
        <v>3</v>
      </c>
      <c r="W139" s="11">
        <f t="shared" si="40"/>
        <v>3</v>
      </c>
    </row>
    <row r="140" spans="1:23">
      <c r="A140" s="11">
        <v>131</v>
      </c>
      <c r="B140" s="11" t="s">
        <v>135</v>
      </c>
      <c r="C140" s="11">
        <v>14912</v>
      </c>
      <c r="D140" s="11">
        <v>14912</v>
      </c>
      <c r="E140" s="11">
        <v>14912</v>
      </c>
      <c r="F140" s="11">
        <v>14912</v>
      </c>
      <c r="G140" s="14">
        <v>14912</v>
      </c>
      <c r="H140" s="11">
        <v>14912</v>
      </c>
      <c r="I140" s="11">
        <v>14912</v>
      </c>
      <c r="J140" s="11">
        <v>14912</v>
      </c>
      <c r="K140" s="11">
        <f t="shared" si="28"/>
        <v>14912</v>
      </c>
      <c r="L140" s="11">
        <f t="shared" si="29"/>
        <v>14912</v>
      </c>
      <c r="M140" s="11">
        <f t="shared" si="30"/>
        <v>1</v>
      </c>
      <c r="N140" s="11">
        <f t="shared" si="31"/>
        <v>0</v>
      </c>
      <c r="O140" s="11" t="e">
        <f t="shared" si="32"/>
        <v>#DIV/0!</v>
      </c>
      <c r="P140" s="11">
        <f t="shared" si="33"/>
        <v>0</v>
      </c>
      <c r="Q140" s="11">
        <f t="shared" si="34"/>
        <v>0</v>
      </c>
      <c r="R140" s="11">
        <f t="shared" si="35"/>
        <v>0</v>
      </c>
      <c r="S140" s="11">
        <f t="shared" si="36"/>
        <v>0</v>
      </c>
      <c r="T140" s="12">
        <f t="shared" si="37"/>
        <v>0</v>
      </c>
      <c r="U140" s="11">
        <f t="shared" si="38"/>
        <v>4</v>
      </c>
      <c r="V140" s="11">
        <f t="shared" si="39"/>
        <v>4</v>
      </c>
      <c r="W140" s="11">
        <f t="shared" si="40"/>
        <v>4</v>
      </c>
    </row>
    <row r="141" spans="1:23">
      <c r="A141" s="11">
        <v>132</v>
      </c>
      <c r="B141" s="11" t="s">
        <v>136</v>
      </c>
      <c r="C141" s="11">
        <v>130152.5</v>
      </c>
      <c r="D141" s="11">
        <v>130152.5</v>
      </c>
      <c r="E141" s="11">
        <v>130152.5</v>
      </c>
      <c r="F141" s="11">
        <v>130152.5</v>
      </c>
      <c r="G141" s="14">
        <v>130152.5</v>
      </c>
      <c r="H141" s="11">
        <v>130152.5</v>
      </c>
      <c r="I141" s="11">
        <v>130152.5</v>
      </c>
      <c r="J141" s="11">
        <v>130152.5</v>
      </c>
      <c r="K141" s="11">
        <f t="shared" si="28"/>
        <v>130152.5</v>
      </c>
      <c r="L141" s="11">
        <f t="shared" si="29"/>
        <v>130152.5</v>
      </c>
      <c r="M141" s="11">
        <f t="shared" si="30"/>
        <v>1</v>
      </c>
      <c r="N141" s="11">
        <f t="shared" si="31"/>
        <v>0</v>
      </c>
      <c r="O141" s="11" t="e">
        <f t="shared" si="32"/>
        <v>#DIV/0!</v>
      </c>
      <c r="P141" s="11">
        <f t="shared" si="33"/>
        <v>0</v>
      </c>
      <c r="Q141" s="11">
        <f t="shared" si="34"/>
        <v>0</v>
      </c>
      <c r="R141" s="11">
        <f t="shared" si="35"/>
        <v>0</v>
      </c>
      <c r="S141" s="11">
        <f t="shared" si="36"/>
        <v>0</v>
      </c>
      <c r="T141" s="12">
        <f t="shared" si="37"/>
        <v>0</v>
      </c>
      <c r="U141" s="11">
        <f t="shared" si="38"/>
        <v>4</v>
      </c>
      <c r="V141" s="11">
        <f t="shared" si="39"/>
        <v>4</v>
      </c>
      <c r="W141" s="11">
        <f t="shared" si="40"/>
        <v>4</v>
      </c>
    </row>
    <row r="142" spans="1:23">
      <c r="A142" s="11">
        <v>133</v>
      </c>
      <c r="B142" s="11" t="s">
        <v>137</v>
      </c>
      <c r="C142" s="11">
        <v>15623.5</v>
      </c>
      <c r="D142" s="11">
        <v>15623.5</v>
      </c>
      <c r="E142" s="11">
        <v>15623.5</v>
      </c>
      <c r="F142" s="11">
        <v>15623.5</v>
      </c>
      <c r="G142" s="14">
        <v>15623.5</v>
      </c>
      <c r="H142" s="11">
        <v>15623.5</v>
      </c>
      <c r="I142" s="11">
        <v>15623.5</v>
      </c>
      <c r="J142" s="11">
        <v>15623.5</v>
      </c>
      <c r="K142" s="11">
        <f t="shared" si="28"/>
        <v>15623.5</v>
      </c>
      <c r="L142" s="11">
        <f t="shared" si="29"/>
        <v>15623.5</v>
      </c>
      <c r="M142" s="11">
        <f t="shared" si="30"/>
        <v>1</v>
      </c>
      <c r="N142" s="11">
        <f t="shared" si="31"/>
        <v>0</v>
      </c>
      <c r="O142" s="11" t="e">
        <f t="shared" si="32"/>
        <v>#DIV/0!</v>
      </c>
      <c r="P142" s="11">
        <f t="shared" si="33"/>
        <v>0</v>
      </c>
      <c r="Q142" s="11">
        <f t="shared" si="34"/>
        <v>0</v>
      </c>
      <c r="R142" s="11">
        <f t="shared" si="35"/>
        <v>0</v>
      </c>
      <c r="S142" s="11">
        <f t="shared" si="36"/>
        <v>0</v>
      </c>
      <c r="T142" s="12">
        <f t="shared" si="37"/>
        <v>0</v>
      </c>
      <c r="U142" s="11">
        <f t="shared" si="38"/>
        <v>4</v>
      </c>
      <c r="V142" s="11">
        <f t="shared" si="39"/>
        <v>4</v>
      </c>
      <c r="W142" s="11">
        <f t="shared" si="40"/>
        <v>4</v>
      </c>
    </row>
    <row r="143" spans="1:23">
      <c r="A143" s="11">
        <v>134</v>
      </c>
      <c r="B143" s="11" t="s">
        <v>138</v>
      </c>
      <c r="C143" s="11">
        <v>23618</v>
      </c>
      <c r="D143" s="11">
        <v>23618</v>
      </c>
      <c r="E143" s="11">
        <v>23618</v>
      </c>
      <c r="F143" s="11">
        <v>23618</v>
      </c>
      <c r="G143" s="14">
        <v>23618</v>
      </c>
      <c r="H143" s="11">
        <v>23618</v>
      </c>
      <c r="I143" s="11">
        <v>23618</v>
      </c>
      <c r="J143" s="11">
        <v>23618</v>
      </c>
      <c r="K143" s="11">
        <f t="shared" si="28"/>
        <v>23618</v>
      </c>
      <c r="L143" s="11">
        <f t="shared" si="29"/>
        <v>23618</v>
      </c>
      <c r="M143" s="11">
        <f t="shared" si="30"/>
        <v>1</v>
      </c>
      <c r="N143" s="11">
        <f t="shared" si="31"/>
        <v>0</v>
      </c>
      <c r="O143" s="11" t="e">
        <f t="shared" si="32"/>
        <v>#DIV/0!</v>
      </c>
      <c r="P143" s="11">
        <f t="shared" si="33"/>
        <v>0</v>
      </c>
      <c r="Q143" s="11">
        <f t="shared" si="34"/>
        <v>0</v>
      </c>
      <c r="R143" s="11">
        <f t="shared" si="35"/>
        <v>0</v>
      </c>
      <c r="S143" s="11">
        <f t="shared" si="36"/>
        <v>0</v>
      </c>
      <c r="T143" s="12">
        <f t="shared" si="37"/>
        <v>0</v>
      </c>
      <c r="U143" s="11">
        <f t="shared" si="38"/>
        <v>4</v>
      </c>
      <c r="V143" s="11">
        <f t="shared" si="39"/>
        <v>4</v>
      </c>
      <c r="W143" s="11">
        <f t="shared" si="40"/>
        <v>4</v>
      </c>
    </row>
    <row r="144" spans="1:23">
      <c r="A144" s="11">
        <v>135</v>
      </c>
      <c r="B144" s="11" t="s">
        <v>139</v>
      </c>
      <c r="C144" s="11">
        <v>10000</v>
      </c>
      <c r="D144" s="11">
        <v>10000</v>
      </c>
      <c r="E144" s="11">
        <v>10000</v>
      </c>
      <c r="F144" s="11">
        <v>10000</v>
      </c>
      <c r="G144" s="14">
        <v>10000</v>
      </c>
      <c r="H144" s="11">
        <v>10000</v>
      </c>
      <c r="I144" s="11">
        <v>10000</v>
      </c>
      <c r="J144" s="11">
        <v>10000</v>
      </c>
      <c r="K144" s="11">
        <f t="shared" si="28"/>
        <v>10000</v>
      </c>
      <c r="L144" s="11">
        <f t="shared" si="29"/>
        <v>10000</v>
      </c>
      <c r="M144" s="11">
        <f t="shared" si="30"/>
        <v>1</v>
      </c>
      <c r="N144" s="11">
        <f t="shared" si="31"/>
        <v>0</v>
      </c>
      <c r="O144" s="11" t="e">
        <f t="shared" si="32"/>
        <v>#DIV/0!</v>
      </c>
      <c r="P144" s="11">
        <f t="shared" si="33"/>
        <v>0</v>
      </c>
      <c r="Q144" s="11">
        <f t="shared" si="34"/>
        <v>0</v>
      </c>
      <c r="R144" s="11">
        <f t="shared" si="35"/>
        <v>0</v>
      </c>
      <c r="S144" s="11">
        <f t="shared" si="36"/>
        <v>0</v>
      </c>
      <c r="T144" s="12">
        <f t="shared" si="37"/>
        <v>0</v>
      </c>
      <c r="U144" s="11">
        <f t="shared" si="38"/>
        <v>4</v>
      </c>
      <c r="V144" s="11">
        <f t="shared" si="39"/>
        <v>4</v>
      </c>
      <c r="W144" s="11">
        <f t="shared" si="40"/>
        <v>4</v>
      </c>
    </row>
    <row r="145" spans="1:23">
      <c r="A145" s="11">
        <v>136</v>
      </c>
      <c r="B145" s="11" t="s">
        <v>140</v>
      </c>
      <c r="C145" s="11">
        <v>10000</v>
      </c>
      <c r="D145" s="11">
        <v>10000</v>
      </c>
      <c r="E145" s="11">
        <v>10000</v>
      </c>
      <c r="G145" s="14">
        <v>10000</v>
      </c>
      <c r="H145" s="11">
        <v>10000</v>
      </c>
      <c r="I145" s="11">
        <v>10000</v>
      </c>
      <c r="J145" s="11">
        <v>10000</v>
      </c>
      <c r="K145" s="11">
        <f t="shared" si="28"/>
        <v>10000</v>
      </c>
      <c r="L145" s="11">
        <f t="shared" si="29"/>
        <v>10000</v>
      </c>
      <c r="M145" s="11">
        <f t="shared" si="30"/>
        <v>1</v>
      </c>
      <c r="N145" s="11">
        <f t="shared" si="31"/>
        <v>0</v>
      </c>
      <c r="O145" s="11" t="e">
        <f t="shared" si="32"/>
        <v>#DIV/0!</v>
      </c>
      <c r="P145" s="11">
        <f t="shared" si="33"/>
        <v>0</v>
      </c>
      <c r="Q145" s="11">
        <f t="shared" si="34"/>
        <v>0</v>
      </c>
      <c r="R145" s="11">
        <f t="shared" si="35"/>
        <v>0</v>
      </c>
      <c r="S145" s="11">
        <f t="shared" si="36"/>
        <v>0</v>
      </c>
      <c r="T145" s="12">
        <f t="shared" si="37"/>
        <v>0</v>
      </c>
      <c r="U145" s="11">
        <f t="shared" si="38"/>
        <v>3</v>
      </c>
      <c r="V145" s="11">
        <f t="shared" si="39"/>
        <v>4</v>
      </c>
      <c r="W145" s="11">
        <f t="shared" si="40"/>
        <v>3</v>
      </c>
    </row>
    <row r="146" spans="1:23">
      <c r="A146" s="11">
        <v>137</v>
      </c>
      <c r="B146" s="11" t="s">
        <v>141</v>
      </c>
      <c r="C146" s="11">
        <v>38603</v>
      </c>
      <c r="D146" s="11">
        <v>38603</v>
      </c>
      <c r="E146" s="11">
        <v>38603</v>
      </c>
      <c r="F146" s="11">
        <v>38603</v>
      </c>
      <c r="G146" s="14">
        <v>38603</v>
      </c>
      <c r="H146" s="11">
        <v>38603</v>
      </c>
      <c r="I146" s="11">
        <v>38603</v>
      </c>
      <c r="J146" s="11">
        <v>38603</v>
      </c>
      <c r="K146" s="11">
        <f t="shared" si="28"/>
        <v>38603</v>
      </c>
      <c r="L146" s="11">
        <f t="shared" si="29"/>
        <v>38603</v>
      </c>
      <c r="M146" s="11">
        <f t="shared" si="30"/>
        <v>1</v>
      </c>
      <c r="N146" s="11">
        <f t="shared" si="31"/>
        <v>0</v>
      </c>
      <c r="O146" s="11" t="e">
        <f t="shared" si="32"/>
        <v>#DIV/0!</v>
      </c>
      <c r="P146" s="11">
        <f t="shared" si="33"/>
        <v>0</v>
      </c>
      <c r="Q146" s="11">
        <f t="shared" si="34"/>
        <v>0</v>
      </c>
      <c r="R146" s="11">
        <f t="shared" si="35"/>
        <v>0</v>
      </c>
      <c r="S146" s="11">
        <f t="shared" si="36"/>
        <v>0</v>
      </c>
      <c r="T146" s="12">
        <f t="shared" si="37"/>
        <v>0</v>
      </c>
      <c r="U146" s="11">
        <f t="shared" si="38"/>
        <v>4</v>
      </c>
      <c r="V146" s="11">
        <f t="shared" si="39"/>
        <v>4</v>
      </c>
      <c r="W146" s="11">
        <f t="shared" si="40"/>
        <v>4</v>
      </c>
    </row>
    <row r="147" spans="1:23">
      <c r="A147" s="11">
        <v>138</v>
      </c>
      <c r="B147" s="11" t="s">
        <v>142</v>
      </c>
      <c r="C147" s="11">
        <v>10000</v>
      </c>
      <c r="D147" s="11">
        <v>10000</v>
      </c>
      <c r="E147" s="11">
        <v>10000</v>
      </c>
      <c r="F147" s="11">
        <v>10000</v>
      </c>
      <c r="G147" s="14">
        <v>10000</v>
      </c>
      <c r="H147" s="11">
        <v>10000</v>
      </c>
      <c r="I147" s="11">
        <v>10000</v>
      </c>
      <c r="J147" s="11">
        <v>10000</v>
      </c>
      <c r="K147" s="11">
        <f t="shared" si="28"/>
        <v>10000</v>
      </c>
      <c r="L147" s="11">
        <f t="shared" si="29"/>
        <v>10000</v>
      </c>
      <c r="M147" s="11">
        <f t="shared" si="30"/>
        <v>1</v>
      </c>
      <c r="N147" s="11">
        <f t="shared" si="31"/>
        <v>0</v>
      </c>
      <c r="O147" s="11" t="e">
        <f t="shared" si="32"/>
        <v>#DIV/0!</v>
      </c>
      <c r="P147" s="11">
        <f t="shared" si="33"/>
        <v>0</v>
      </c>
      <c r="Q147" s="11">
        <f t="shared" si="34"/>
        <v>0</v>
      </c>
      <c r="R147" s="11">
        <f t="shared" si="35"/>
        <v>0</v>
      </c>
      <c r="S147" s="11">
        <f t="shared" si="36"/>
        <v>0</v>
      </c>
      <c r="T147" s="12">
        <f t="shared" si="37"/>
        <v>0</v>
      </c>
      <c r="U147" s="11">
        <f t="shared" si="38"/>
        <v>4</v>
      </c>
      <c r="V147" s="11">
        <f t="shared" si="39"/>
        <v>4</v>
      </c>
      <c r="W147" s="11">
        <f t="shared" si="40"/>
        <v>4</v>
      </c>
    </row>
    <row r="148" spans="1:23">
      <c r="A148" s="11">
        <v>139</v>
      </c>
      <c r="B148" s="11" t="s">
        <v>143</v>
      </c>
      <c r="C148" s="11">
        <v>15663.5</v>
      </c>
      <c r="D148" s="11">
        <v>15663.5</v>
      </c>
      <c r="E148" s="11">
        <v>15663.5</v>
      </c>
      <c r="F148" s="11">
        <v>15663.5</v>
      </c>
      <c r="G148" s="14">
        <v>15663.5</v>
      </c>
      <c r="H148" s="11">
        <v>15663.5</v>
      </c>
      <c r="I148" s="11">
        <v>15663.5</v>
      </c>
      <c r="J148" s="11">
        <v>15663.5</v>
      </c>
      <c r="K148" s="11">
        <f t="shared" si="28"/>
        <v>15663.5</v>
      </c>
      <c r="L148" s="11">
        <f t="shared" si="29"/>
        <v>15663.5</v>
      </c>
      <c r="M148" s="11">
        <f t="shared" si="30"/>
        <v>1</v>
      </c>
      <c r="N148" s="11">
        <f t="shared" si="31"/>
        <v>0</v>
      </c>
      <c r="O148" s="11" t="e">
        <f t="shared" si="32"/>
        <v>#DIV/0!</v>
      </c>
      <c r="P148" s="11">
        <f t="shared" si="33"/>
        <v>0</v>
      </c>
      <c r="Q148" s="11">
        <f t="shared" si="34"/>
        <v>0</v>
      </c>
      <c r="R148" s="11">
        <f t="shared" si="35"/>
        <v>0</v>
      </c>
      <c r="S148" s="11">
        <f t="shared" si="36"/>
        <v>0</v>
      </c>
      <c r="T148" s="12">
        <f t="shared" si="37"/>
        <v>0</v>
      </c>
      <c r="U148" s="11">
        <f t="shared" si="38"/>
        <v>4</v>
      </c>
      <c r="V148" s="11">
        <f t="shared" si="39"/>
        <v>4</v>
      </c>
      <c r="W148" s="11">
        <f t="shared" si="40"/>
        <v>4</v>
      </c>
    </row>
    <row r="149" spans="1:23">
      <c r="A149" s="11">
        <v>140</v>
      </c>
      <c r="B149" s="11" t="s">
        <v>144</v>
      </c>
      <c r="C149" s="11">
        <v>10000</v>
      </c>
      <c r="D149" s="11">
        <v>10000</v>
      </c>
      <c r="E149" s="11">
        <v>10000</v>
      </c>
      <c r="F149" s="11">
        <v>10000</v>
      </c>
      <c r="G149" s="14">
        <v>10000</v>
      </c>
      <c r="H149" s="11">
        <v>10000</v>
      </c>
      <c r="I149" s="11">
        <v>10000</v>
      </c>
      <c r="J149" s="11">
        <v>10000</v>
      </c>
      <c r="K149" s="11">
        <f t="shared" si="28"/>
        <v>10000</v>
      </c>
      <c r="L149" s="11">
        <f t="shared" si="29"/>
        <v>10000</v>
      </c>
      <c r="M149" s="11">
        <f t="shared" si="30"/>
        <v>1</v>
      </c>
      <c r="N149" s="11">
        <f t="shared" si="31"/>
        <v>0</v>
      </c>
      <c r="O149" s="11" t="e">
        <f t="shared" si="32"/>
        <v>#DIV/0!</v>
      </c>
      <c r="P149" s="11">
        <f t="shared" si="33"/>
        <v>0</v>
      </c>
      <c r="Q149" s="11">
        <f t="shared" si="34"/>
        <v>0</v>
      </c>
      <c r="R149" s="11">
        <f t="shared" si="35"/>
        <v>0</v>
      </c>
      <c r="S149" s="11">
        <f t="shared" si="36"/>
        <v>0</v>
      </c>
      <c r="T149" s="12">
        <f t="shared" si="37"/>
        <v>0</v>
      </c>
      <c r="U149" s="11">
        <f t="shared" si="38"/>
        <v>4</v>
      </c>
      <c r="V149" s="11">
        <f t="shared" si="39"/>
        <v>4</v>
      </c>
      <c r="W149" s="11">
        <f t="shared" si="40"/>
        <v>4</v>
      </c>
    </row>
    <row r="150" spans="1:23">
      <c r="A150" s="11">
        <v>141</v>
      </c>
      <c r="B150" s="11" t="s">
        <v>145</v>
      </c>
      <c r="C150" s="11">
        <v>10000</v>
      </c>
      <c r="D150" s="11">
        <v>10000</v>
      </c>
      <c r="E150" s="11">
        <v>10000</v>
      </c>
      <c r="F150" s="11">
        <v>10000</v>
      </c>
      <c r="G150" s="14">
        <v>10000</v>
      </c>
      <c r="H150" s="11">
        <v>10000</v>
      </c>
      <c r="I150" s="11">
        <v>10000</v>
      </c>
      <c r="J150" s="11">
        <v>10000</v>
      </c>
      <c r="K150" s="11">
        <f t="shared" si="28"/>
        <v>10000</v>
      </c>
      <c r="L150" s="11">
        <f t="shared" si="29"/>
        <v>10000</v>
      </c>
      <c r="M150" s="11">
        <f t="shared" si="30"/>
        <v>1</v>
      </c>
      <c r="N150" s="11">
        <f t="shared" si="31"/>
        <v>0</v>
      </c>
      <c r="O150" s="11" t="e">
        <f t="shared" si="32"/>
        <v>#DIV/0!</v>
      </c>
      <c r="P150" s="11">
        <f t="shared" si="33"/>
        <v>0</v>
      </c>
      <c r="Q150" s="11">
        <f t="shared" si="34"/>
        <v>0</v>
      </c>
      <c r="R150" s="11">
        <f t="shared" si="35"/>
        <v>0</v>
      </c>
      <c r="S150" s="11">
        <f t="shared" si="36"/>
        <v>0</v>
      </c>
      <c r="T150" s="12">
        <f t="shared" si="37"/>
        <v>0</v>
      </c>
      <c r="U150" s="11">
        <f t="shared" si="38"/>
        <v>4</v>
      </c>
      <c r="V150" s="11">
        <f t="shared" si="39"/>
        <v>4</v>
      </c>
      <c r="W150" s="11">
        <f t="shared" si="40"/>
        <v>4</v>
      </c>
    </row>
    <row r="151" spans="1:23">
      <c r="A151" s="11">
        <v>142</v>
      </c>
      <c r="B151" s="11" t="s">
        <v>146</v>
      </c>
      <c r="C151" s="11">
        <v>10000</v>
      </c>
      <c r="D151" s="11">
        <v>10000</v>
      </c>
      <c r="E151" s="11">
        <v>10000</v>
      </c>
      <c r="F151" s="11">
        <v>10000</v>
      </c>
      <c r="G151" s="14">
        <v>10000</v>
      </c>
      <c r="H151" s="11">
        <v>10000</v>
      </c>
      <c r="I151" s="11">
        <v>10000</v>
      </c>
      <c r="J151" s="11">
        <v>10000</v>
      </c>
      <c r="K151" s="11">
        <f t="shared" si="28"/>
        <v>10000</v>
      </c>
      <c r="L151" s="11">
        <f t="shared" si="29"/>
        <v>10000</v>
      </c>
      <c r="M151" s="11">
        <f t="shared" si="30"/>
        <v>1</v>
      </c>
      <c r="N151" s="11">
        <f t="shared" si="31"/>
        <v>0</v>
      </c>
      <c r="O151" s="11" t="e">
        <f t="shared" si="32"/>
        <v>#DIV/0!</v>
      </c>
      <c r="P151" s="11">
        <f t="shared" si="33"/>
        <v>0</v>
      </c>
      <c r="Q151" s="11">
        <f t="shared" si="34"/>
        <v>0</v>
      </c>
      <c r="R151" s="11">
        <f t="shared" si="35"/>
        <v>0</v>
      </c>
      <c r="S151" s="11">
        <f t="shared" si="36"/>
        <v>0</v>
      </c>
      <c r="T151" s="12">
        <f t="shared" si="37"/>
        <v>0</v>
      </c>
      <c r="U151" s="11">
        <f t="shared" si="38"/>
        <v>4</v>
      </c>
      <c r="V151" s="11">
        <f t="shared" si="39"/>
        <v>4</v>
      </c>
      <c r="W151" s="11">
        <f t="shared" si="40"/>
        <v>4</v>
      </c>
    </row>
    <row r="152" spans="1:23">
      <c r="A152" s="11">
        <v>143</v>
      </c>
      <c r="B152" s="11" t="s">
        <v>147</v>
      </c>
      <c r="C152" s="11">
        <v>35052</v>
      </c>
      <c r="D152" s="11">
        <v>35052</v>
      </c>
      <c r="E152" s="11">
        <v>35052</v>
      </c>
      <c r="F152" s="11">
        <v>35052</v>
      </c>
      <c r="G152" s="14">
        <v>35052</v>
      </c>
      <c r="H152" s="11">
        <v>35052</v>
      </c>
      <c r="I152" s="11">
        <v>35052</v>
      </c>
      <c r="J152" s="11">
        <v>35052</v>
      </c>
      <c r="K152" s="11">
        <f t="shared" si="28"/>
        <v>35052</v>
      </c>
      <c r="L152" s="11">
        <f t="shared" si="29"/>
        <v>35052</v>
      </c>
      <c r="M152" s="11">
        <f t="shared" si="30"/>
        <v>1</v>
      </c>
      <c r="N152" s="11">
        <f t="shared" si="31"/>
        <v>0</v>
      </c>
      <c r="O152" s="11" t="e">
        <f t="shared" si="32"/>
        <v>#DIV/0!</v>
      </c>
      <c r="P152" s="11">
        <f t="shared" si="33"/>
        <v>0</v>
      </c>
      <c r="Q152" s="11">
        <f t="shared" si="34"/>
        <v>0</v>
      </c>
      <c r="R152" s="11">
        <f t="shared" si="35"/>
        <v>0</v>
      </c>
      <c r="S152" s="11">
        <f t="shared" si="36"/>
        <v>0</v>
      </c>
      <c r="T152" s="12">
        <f t="shared" si="37"/>
        <v>0</v>
      </c>
      <c r="U152" s="11">
        <f t="shared" si="38"/>
        <v>4</v>
      </c>
      <c r="V152" s="11">
        <f t="shared" si="39"/>
        <v>4</v>
      </c>
      <c r="W152" s="11">
        <f t="shared" si="40"/>
        <v>4</v>
      </c>
    </row>
    <row r="153" spans="1:23">
      <c r="A153" s="11">
        <v>144</v>
      </c>
      <c r="B153" s="11" t="s">
        <v>148</v>
      </c>
      <c r="C153" s="11">
        <v>26974.5</v>
      </c>
      <c r="D153" s="11">
        <v>26974.5</v>
      </c>
      <c r="E153" s="11">
        <v>26974.5</v>
      </c>
      <c r="F153" s="11">
        <v>26974.5</v>
      </c>
      <c r="G153" s="14">
        <v>26974.5</v>
      </c>
      <c r="H153" s="11">
        <v>26974.5</v>
      </c>
      <c r="I153" s="11">
        <v>26974.5</v>
      </c>
      <c r="J153" s="11">
        <v>26974.5</v>
      </c>
      <c r="K153" s="11">
        <f t="shared" si="28"/>
        <v>26974.5</v>
      </c>
      <c r="L153" s="11">
        <f t="shared" si="29"/>
        <v>26974.5</v>
      </c>
      <c r="M153" s="11">
        <f t="shared" si="30"/>
        <v>1</v>
      </c>
      <c r="N153" s="11">
        <f t="shared" si="31"/>
        <v>0</v>
      </c>
      <c r="O153" s="11" t="e">
        <f t="shared" si="32"/>
        <v>#DIV/0!</v>
      </c>
      <c r="P153" s="11">
        <f t="shared" si="33"/>
        <v>0</v>
      </c>
      <c r="Q153" s="11">
        <f t="shared" si="34"/>
        <v>0</v>
      </c>
      <c r="R153" s="11">
        <f t="shared" si="35"/>
        <v>0</v>
      </c>
      <c r="S153" s="11">
        <f t="shared" si="36"/>
        <v>0</v>
      </c>
      <c r="T153" s="12">
        <f t="shared" si="37"/>
        <v>0</v>
      </c>
      <c r="U153" s="11">
        <f t="shared" si="38"/>
        <v>4</v>
      </c>
      <c r="V153" s="11">
        <f t="shared" si="39"/>
        <v>4</v>
      </c>
      <c r="W153" s="11">
        <f t="shared" si="40"/>
        <v>4</v>
      </c>
    </row>
    <row r="154" spans="1:23">
      <c r="A154" s="11">
        <v>145</v>
      </c>
      <c r="B154" s="11" t="s">
        <v>149</v>
      </c>
      <c r="C154" s="11">
        <v>10000</v>
      </c>
      <c r="D154" s="11">
        <v>10000</v>
      </c>
      <c r="E154" s="11">
        <v>10000</v>
      </c>
      <c r="F154" s="11">
        <v>10000</v>
      </c>
      <c r="G154" s="14">
        <v>10000</v>
      </c>
      <c r="H154" s="11">
        <v>10000</v>
      </c>
      <c r="I154" s="11">
        <v>10000</v>
      </c>
      <c r="J154" s="11">
        <v>10000</v>
      </c>
      <c r="K154" s="11">
        <f t="shared" si="28"/>
        <v>10000</v>
      </c>
      <c r="L154" s="11">
        <f t="shared" si="29"/>
        <v>10000</v>
      </c>
      <c r="M154" s="11">
        <f t="shared" si="30"/>
        <v>1</v>
      </c>
      <c r="N154" s="11">
        <f t="shared" si="31"/>
        <v>0</v>
      </c>
      <c r="O154" s="11" t="e">
        <f t="shared" si="32"/>
        <v>#DIV/0!</v>
      </c>
      <c r="P154" s="11">
        <f t="shared" si="33"/>
        <v>0</v>
      </c>
      <c r="Q154" s="11">
        <f t="shared" si="34"/>
        <v>0</v>
      </c>
      <c r="R154" s="11">
        <f t="shared" si="35"/>
        <v>0</v>
      </c>
      <c r="S154" s="11">
        <f t="shared" si="36"/>
        <v>0</v>
      </c>
      <c r="T154" s="12">
        <f t="shared" si="37"/>
        <v>0</v>
      </c>
      <c r="U154" s="11">
        <f t="shared" si="38"/>
        <v>4</v>
      </c>
      <c r="V154" s="11">
        <f t="shared" si="39"/>
        <v>4</v>
      </c>
      <c r="W154" s="11">
        <f t="shared" si="40"/>
        <v>4</v>
      </c>
    </row>
    <row r="155" spans="1:23">
      <c r="A155" s="11">
        <v>146</v>
      </c>
      <c r="B155" s="11" t="s">
        <v>150</v>
      </c>
      <c r="C155" s="11">
        <v>10000</v>
      </c>
      <c r="D155" s="11">
        <v>10000</v>
      </c>
      <c r="E155" s="11">
        <v>10000</v>
      </c>
      <c r="F155" s="11">
        <v>10000</v>
      </c>
      <c r="G155" s="14">
        <v>10000</v>
      </c>
      <c r="H155" s="11">
        <v>10000</v>
      </c>
      <c r="I155" s="11">
        <v>10000</v>
      </c>
      <c r="J155" s="11">
        <v>10000</v>
      </c>
      <c r="K155" s="11">
        <f t="shared" si="28"/>
        <v>10000</v>
      </c>
      <c r="L155" s="11">
        <f t="shared" si="29"/>
        <v>10000</v>
      </c>
      <c r="M155" s="11">
        <f t="shared" si="30"/>
        <v>1</v>
      </c>
      <c r="N155" s="11">
        <f t="shared" si="31"/>
        <v>0</v>
      </c>
      <c r="O155" s="11" t="e">
        <f t="shared" si="32"/>
        <v>#DIV/0!</v>
      </c>
      <c r="P155" s="11">
        <f t="shared" si="33"/>
        <v>0</v>
      </c>
      <c r="Q155" s="11">
        <f t="shared" si="34"/>
        <v>0</v>
      </c>
      <c r="R155" s="11">
        <f t="shared" si="35"/>
        <v>0</v>
      </c>
      <c r="S155" s="11">
        <f t="shared" si="36"/>
        <v>0</v>
      </c>
      <c r="T155" s="12">
        <f t="shared" si="37"/>
        <v>0</v>
      </c>
      <c r="U155" s="11">
        <f t="shared" si="38"/>
        <v>4</v>
      </c>
      <c r="V155" s="11">
        <f t="shared" si="39"/>
        <v>4</v>
      </c>
      <c r="W155" s="11">
        <f t="shared" si="40"/>
        <v>4</v>
      </c>
    </row>
    <row r="156" spans="1:23">
      <c r="U156" s="11">
        <f t="shared" si="38"/>
        <v>0</v>
      </c>
      <c r="V156" s="11">
        <f t="shared" si="39"/>
        <v>0</v>
      </c>
      <c r="W156" s="11">
        <f t="shared" si="40"/>
        <v>0</v>
      </c>
    </row>
    <row r="157" spans="1:23">
      <c r="U157" s="11">
        <f t="shared" si="38"/>
        <v>0</v>
      </c>
      <c r="V157" s="11">
        <f t="shared" si="39"/>
        <v>0</v>
      </c>
      <c r="W157" s="11">
        <f t="shared" si="40"/>
        <v>0</v>
      </c>
    </row>
    <row r="158" spans="1:23">
      <c r="U158" s="11">
        <f t="shared" si="38"/>
        <v>0</v>
      </c>
      <c r="V158" s="11">
        <f t="shared" si="39"/>
        <v>0</v>
      </c>
      <c r="W158" s="11">
        <f t="shared" si="40"/>
        <v>0</v>
      </c>
    </row>
    <row r="159" spans="1:23">
      <c r="U159" s="11">
        <f t="shared" si="38"/>
        <v>0</v>
      </c>
      <c r="V159" s="11">
        <f t="shared" si="39"/>
        <v>0</v>
      </c>
      <c r="W159" s="11">
        <f t="shared" si="40"/>
        <v>0</v>
      </c>
    </row>
    <row r="160" spans="1:23">
      <c r="U160" s="11">
        <f t="shared" si="38"/>
        <v>0</v>
      </c>
      <c r="V160" s="11">
        <f t="shared" si="39"/>
        <v>0</v>
      </c>
      <c r="W160" s="11">
        <f t="shared" si="40"/>
        <v>0</v>
      </c>
    </row>
    <row r="161" spans="21:23">
      <c r="U161" s="11">
        <f t="shared" si="38"/>
        <v>0</v>
      </c>
      <c r="V161" s="11">
        <f t="shared" si="39"/>
        <v>0</v>
      </c>
      <c r="W161" s="11">
        <f t="shared" si="40"/>
        <v>0</v>
      </c>
    </row>
    <row r="162" spans="21:23">
      <c r="U162" s="11">
        <f t="shared" si="38"/>
        <v>0</v>
      </c>
      <c r="V162" s="11">
        <f t="shared" si="39"/>
        <v>0</v>
      </c>
      <c r="W162" s="11">
        <f t="shared" si="40"/>
        <v>0</v>
      </c>
    </row>
    <row r="163" spans="21:23">
      <c r="U163" s="11">
        <f t="shared" si="38"/>
        <v>0</v>
      </c>
      <c r="V163" s="11">
        <f t="shared" si="39"/>
        <v>0</v>
      </c>
      <c r="W163" s="11">
        <f t="shared" si="40"/>
        <v>0</v>
      </c>
    </row>
    <row r="164" spans="21:23">
      <c r="U164" s="11">
        <f t="shared" si="38"/>
        <v>0</v>
      </c>
      <c r="V164" s="11">
        <f t="shared" si="39"/>
        <v>0</v>
      </c>
      <c r="W164" s="11">
        <f t="shared" si="40"/>
        <v>0</v>
      </c>
    </row>
    <row r="165" spans="21:23">
      <c r="U165" s="11">
        <f t="shared" si="38"/>
        <v>0</v>
      </c>
      <c r="V165" s="11">
        <f t="shared" si="39"/>
        <v>0</v>
      </c>
      <c r="W165" s="11">
        <f t="shared" si="40"/>
        <v>0</v>
      </c>
    </row>
    <row r="166" spans="21:23">
      <c r="U166" s="11">
        <f t="shared" si="38"/>
        <v>0</v>
      </c>
      <c r="V166" s="11">
        <f t="shared" si="39"/>
        <v>0</v>
      </c>
      <c r="W166" s="11">
        <f t="shared" si="40"/>
        <v>0</v>
      </c>
    </row>
    <row r="167" spans="21:23">
      <c r="U167" s="11">
        <f t="shared" si="38"/>
        <v>0</v>
      </c>
      <c r="V167" s="11">
        <f t="shared" si="39"/>
        <v>0</v>
      </c>
      <c r="W167" s="11">
        <f t="shared" si="40"/>
        <v>0</v>
      </c>
    </row>
    <row r="168" spans="21:23">
      <c r="U168" s="11">
        <f t="shared" si="38"/>
        <v>0</v>
      </c>
      <c r="V168" s="11">
        <f t="shared" si="39"/>
        <v>0</v>
      </c>
      <c r="W168" s="11">
        <f t="shared" si="40"/>
        <v>0</v>
      </c>
    </row>
    <row r="169" spans="21:23">
      <c r="U169" s="11">
        <f t="shared" si="38"/>
        <v>0</v>
      </c>
      <c r="V169" s="11">
        <f t="shared" si="39"/>
        <v>0</v>
      </c>
      <c r="W169" s="11">
        <f t="shared" si="40"/>
        <v>0</v>
      </c>
    </row>
    <row r="170" spans="21:23">
      <c r="U170" s="11">
        <f t="shared" si="38"/>
        <v>0</v>
      </c>
      <c r="V170" s="11">
        <f t="shared" si="39"/>
        <v>0</v>
      </c>
      <c r="W170" s="11">
        <f t="shared" si="40"/>
        <v>0</v>
      </c>
    </row>
    <row r="171" spans="21:23">
      <c r="U171" s="11">
        <f t="shared" si="38"/>
        <v>0</v>
      </c>
      <c r="V171" s="11">
        <f t="shared" si="39"/>
        <v>0</v>
      </c>
      <c r="W171" s="11">
        <f t="shared" si="40"/>
        <v>0</v>
      </c>
    </row>
    <row r="172" spans="21:23">
      <c r="U172" s="11">
        <f t="shared" si="38"/>
        <v>0</v>
      </c>
      <c r="V172" s="11">
        <f t="shared" si="39"/>
        <v>0</v>
      </c>
      <c r="W172" s="11">
        <f t="shared" si="40"/>
        <v>0</v>
      </c>
    </row>
    <row r="173" spans="21:23">
      <c r="U173" s="11">
        <f t="shared" si="38"/>
        <v>0</v>
      </c>
      <c r="V173" s="11">
        <f t="shared" si="39"/>
        <v>0</v>
      </c>
      <c r="W173" s="11">
        <f t="shared" si="40"/>
        <v>0</v>
      </c>
    </row>
    <row r="174" spans="21:23">
      <c r="U174" s="11">
        <f t="shared" si="38"/>
        <v>0</v>
      </c>
      <c r="V174" s="11">
        <f t="shared" si="39"/>
        <v>0</v>
      </c>
      <c r="W174" s="11">
        <f t="shared" si="40"/>
        <v>0</v>
      </c>
    </row>
    <row r="175" spans="21:23">
      <c r="U175" s="11">
        <f t="shared" si="38"/>
        <v>0</v>
      </c>
      <c r="V175" s="11">
        <f t="shared" si="39"/>
        <v>0</v>
      </c>
      <c r="W175" s="11">
        <f t="shared" si="40"/>
        <v>0</v>
      </c>
    </row>
    <row r="176" spans="21:23">
      <c r="U176" s="11">
        <f t="shared" si="38"/>
        <v>0</v>
      </c>
      <c r="V176" s="11">
        <f t="shared" si="39"/>
        <v>0</v>
      </c>
      <c r="W176" s="11">
        <f t="shared" si="40"/>
        <v>0</v>
      </c>
    </row>
    <row r="177" spans="21:23">
      <c r="U177" s="11">
        <f t="shared" si="38"/>
        <v>0</v>
      </c>
      <c r="V177" s="11">
        <f t="shared" si="39"/>
        <v>0</v>
      </c>
      <c r="W177" s="11">
        <f t="shared" si="40"/>
        <v>0</v>
      </c>
    </row>
    <row r="178" spans="21:23">
      <c r="U178" s="11">
        <f t="shared" si="38"/>
        <v>0</v>
      </c>
      <c r="V178" s="11">
        <f t="shared" si="39"/>
        <v>0</v>
      </c>
      <c r="W178" s="11">
        <f t="shared" si="40"/>
        <v>0</v>
      </c>
    </row>
    <row r="179" spans="21:23">
      <c r="U179" s="11">
        <f t="shared" si="38"/>
        <v>0</v>
      </c>
      <c r="V179" s="11">
        <f t="shared" si="39"/>
        <v>0</v>
      </c>
      <c r="W179" s="11">
        <f t="shared" si="40"/>
        <v>0</v>
      </c>
    </row>
    <row r="180" spans="21:23">
      <c r="U180" s="11">
        <f t="shared" si="38"/>
        <v>0</v>
      </c>
      <c r="V180" s="11">
        <f t="shared" si="39"/>
        <v>0</v>
      </c>
      <c r="W180" s="11">
        <f t="shared" si="40"/>
        <v>0</v>
      </c>
    </row>
    <row r="181" spans="21:23">
      <c r="U181" s="11">
        <f t="shared" si="38"/>
        <v>0</v>
      </c>
      <c r="V181" s="11">
        <f t="shared" si="39"/>
        <v>0</v>
      </c>
      <c r="W181" s="11">
        <f t="shared" si="40"/>
        <v>0</v>
      </c>
    </row>
    <row r="182" spans="21:23">
      <c r="U182" s="11">
        <f t="shared" si="38"/>
        <v>0</v>
      </c>
      <c r="V182" s="11">
        <f t="shared" si="39"/>
        <v>0</v>
      </c>
      <c r="W182" s="11">
        <f t="shared" si="40"/>
        <v>0</v>
      </c>
    </row>
    <row r="183" spans="21:23">
      <c r="U183" s="11">
        <f t="shared" si="38"/>
        <v>0</v>
      </c>
      <c r="V183" s="11">
        <f t="shared" si="39"/>
        <v>0</v>
      </c>
      <c r="W183" s="11">
        <f t="shared" si="40"/>
        <v>0</v>
      </c>
    </row>
    <row r="184" spans="21:23">
      <c r="U184" s="11">
        <f t="shared" si="38"/>
        <v>0</v>
      </c>
      <c r="V184" s="11">
        <f t="shared" si="39"/>
        <v>0</v>
      </c>
      <c r="W184" s="11">
        <f t="shared" si="40"/>
        <v>0</v>
      </c>
    </row>
    <row r="185" spans="21:23">
      <c r="U185" s="11">
        <f t="shared" si="38"/>
        <v>0</v>
      </c>
      <c r="V185" s="11">
        <f t="shared" si="39"/>
        <v>0</v>
      </c>
      <c r="W185" s="11">
        <f t="shared" si="40"/>
        <v>0</v>
      </c>
    </row>
    <row r="186" spans="21:23">
      <c r="U186" s="11">
        <f t="shared" si="38"/>
        <v>0</v>
      </c>
      <c r="V186" s="11">
        <f t="shared" si="39"/>
        <v>0</v>
      </c>
      <c r="W186" s="11">
        <f t="shared" si="40"/>
        <v>0</v>
      </c>
    </row>
    <row r="187" spans="21:23">
      <c r="U187" s="11">
        <f t="shared" si="38"/>
        <v>0</v>
      </c>
      <c r="V187" s="11">
        <f t="shared" si="39"/>
        <v>0</v>
      </c>
      <c r="W187" s="11">
        <f t="shared" si="40"/>
        <v>0</v>
      </c>
    </row>
    <row r="188" spans="21:23">
      <c r="U188" s="11">
        <f t="shared" si="38"/>
        <v>0</v>
      </c>
      <c r="V188" s="11">
        <f t="shared" si="39"/>
        <v>0</v>
      </c>
      <c r="W188" s="11">
        <f t="shared" si="40"/>
        <v>0</v>
      </c>
    </row>
    <row r="189" spans="21:23">
      <c r="U189" s="11">
        <f t="shared" si="38"/>
        <v>0</v>
      </c>
      <c r="V189" s="11">
        <f t="shared" si="39"/>
        <v>0</v>
      </c>
      <c r="W189" s="11">
        <f t="shared" si="40"/>
        <v>0</v>
      </c>
    </row>
    <row r="190" spans="21:23">
      <c r="U190" s="11">
        <f t="shared" si="38"/>
        <v>0</v>
      </c>
      <c r="V190" s="11">
        <f t="shared" si="39"/>
        <v>0</v>
      </c>
      <c r="W190" s="11">
        <f t="shared" si="40"/>
        <v>0</v>
      </c>
    </row>
    <row r="191" spans="21:23">
      <c r="U191" s="11">
        <f t="shared" si="38"/>
        <v>0</v>
      </c>
      <c r="V191" s="11">
        <f t="shared" si="39"/>
        <v>0</v>
      </c>
      <c r="W191" s="11">
        <f t="shared" si="40"/>
        <v>0</v>
      </c>
    </row>
    <row r="192" spans="21:23">
      <c r="U192" s="11">
        <f t="shared" si="38"/>
        <v>0</v>
      </c>
      <c r="V192" s="11">
        <f t="shared" si="39"/>
        <v>0</v>
      </c>
      <c r="W192" s="11">
        <f t="shared" si="40"/>
        <v>0</v>
      </c>
    </row>
    <row r="193" spans="21:23">
      <c r="U193" s="11">
        <f t="shared" si="38"/>
        <v>0</v>
      </c>
      <c r="V193" s="11">
        <f t="shared" si="39"/>
        <v>0</v>
      </c>
      <c r="W193" s="11">
        <f t="shared" si="40"/>
        <v>0</v>
      </c>
    </row>
    <row r="194" spans="21:23">
      <c r="U194" s="11">
        <f t="shared" si="38"/>
        <v>0</v>
      </c>
      <c r="V194" s="11">
        <f t="shared" si="39"/>
        <v>0</v>
      </c>
      <c r="W194" s="11">
        <f t="shared" si="40"/>
        <v>0</v>
      </c>
    </row>
    <row r="195" spans="21:23">
      <c r="U195" s="11">
        <f t="shared" ref="U195:U258" si="41">COUNT(C195:F195)</f>
        <v>0</v>
      </c>
      <c r="V195" s="11">
        <f t="shared" ref="V195:V258" si="42">COUNT(G195:J195)</f>
        <v>0</v>
      </c>
      <c r="W195" s="11">
        <f t="shared" ref="W195:W258" si="43">MIN(U195,V195)</f>
        <v>0</v>
      </c>
    </row>
    <row r="196" spans="21:23">
      <c r="U196" s="11">
        <f t="shared" si="41"/>
        <v>0</v>
      </c>
      <c r="V196" s="11">
        <f t="shared" si="42"/>
        <v>0</v>
      </c>
      <c r="W196" s="11">
        <f t="shared" si="43"/>
        <v>0</v>
      </c>
    </row>
    <row r="197" spans="21:23">
      <c r="U197" s="11">
        <f t="shared" si="41"/>
        <v>0</v>
      </c>
      <c r="V197" s="11">
        <f t="shared" si="42"/>
        <v>0</v>
      </c>
      <c r="W197" s="11">
        <f t="shared" si="43"/>
        <v>0</v>
      </c>
    </row>
    <row r="198" spans="21:23">
      <c r="U198" s="11">
        <f t="shared" si="41"/>
        <v>0</v>
      </c>
      <c r="V198" s="11">
        <f t="shared" si="42"/>
        <v>0</v>
      </c>
      <c r="W198" s="11">
        <f t="shared" si="43"/>
        <v>0</v>
      </c>
    </row>
    <row r="199" spans="21:23">
      <c r="U199" s="11">
        <f t="shared" si="41"/>
        <v>0</v>
      </c>
      <c r="V199" s="11">
        <f t="shared" si="42"/>
        <v>0</v>
      </c>
      <c r="W199" s="11">
        <f t="shared" si="43"/>
        <v>0</v>
      </c>
    </row>
    <row r="200" spans="21:23">
      <c r="U200" s="11">
        <f t="shared" si="41"/>
        <v>0</v>
      </c>
      <c r="V200" s="11">
        <f t="shared" si="42"/>
        <v>0</v>
      </c>
      <c r="W200" s="11">
        <f t="shared" si="43"/>
        <v>0</v>
      </c>
    </row>
    <row r="201" spans="21:23">
      <c r="U201" s="11">
        <f t="shared" si="41"/>
        <v>0</v>
      </c>
      <c r="V201" s="11">
        <f t="shared" si="42"/>
        <v>0</v>
      </c>
      <c r="W201" s="11">
        <f t="shared" si="43"/>
        <v>0</v>
      </c>
    </row>
    <row r="202" spans="21:23">
      <c r="U202" s="11">
        <f t="shared" si="41"/>
        <v>0</v>
      </c>
      <c r="V202" s="11">
        <f t="shared" si="42"/>
        <v>0</v>
      </c>
      <c r="W202" s="11">
        <f t="shared" si="43"/>
        <v>0</v>
      </c>
    </row>
    <row r="203" spans="21:23">
      <c r="U203" s="11">
        <f t="shared" si="41"/>
        <v>0</v>
      </c>
      <c r="V203" s="11">
        <f t="shared" si="42"/>
        <v>0</v>
      </c>
      <c r="W203" s="11">
        <f t="shared" si="43"/>
        <v>0</v>
      </c>
    </row>
    <row r="204" spans="21:23">
      <c r="U204" s="11">
        <f t="shared" si="41"/>
        <v>0</v>
      </c>
      <c r="V204" s="11">
        <f t="shared" si="42"/>
        <v>0</v>
      </c>
      <c r="W204" s="11">
        <f t="shared" si="43"/>
        <v>0</v>
      </c>
    </row>
    <row r="205" spans="21:23">
      <c r="U205" s="11">
        <f t="shared" si="41"/>
        <v>0</v>
      </c>
      <c r="V205" s="11">
        <f t="shared" si="42"/>
        <v>0</v>
      </c>
      <c r="W205" s="11">
        <f t="shared" si="43"/>
        <v>0</v>
      </c>
    </row>
    <row r="206" spans="21:23">
      <c r="U206" s="11">
        <f t="shared" si="41"/>
        <v>0</v>
      </c>
      <c r="V206" s="11">
        <f t="shared" si="42"/>
        <v>0</v>
      </c>
      <c r="W206" s="11">
        <f t="shared" si="43"/>
        <v>0</v>
      </c>
    </row>
    <row r="207" spans="21:23">
      <c r="U207" s="11">
        <f t="shared" si="41"/>
        <v>0</v>
      </c>
      <c r="V207" s="11">
        <f t="shared" si="42"/>
        <v>0</v>
      </c>
      <c r="W207" s="11">
        <f t="shared" si="43"/>
        <v>0</v>
      </c>
    </row>
    <row r="208" spans="21:23">
      <c r="U208" s="11">
        <f t="shared" si="41"/>
        <v>0</v>
      </c>
      <c r="V208" s="11">
        <f t="shared" si="42"/>
        <v>0</v>
      </c>
      <c r="W208" s="11">
        <f t="shared" si="43"/>
        <v>0</v>
      </c>
    </row>
    <row r="209" spans="21:23">
      <c r="U209" s="11">
        <f t="shared" si="41"/>
        <v>0</v>
      </c>
      <c r="V209" s="11">
        <f t="shared" si="42"/>
        <v>0</v>
      </c>
      <c r="W209" s="11">
        <f t="shared" si="43"/>
        <v>0</v>
      </c>
    </row>
    <row r="210" spans="21:23">
      <c r="U210" s="11">
        <f t="shared" si="41"/>
        <v>0</v>
      </c>
      <c r="V210" s="11">
        <f t="shared" si="42"/>
        <v>0</v>
      </c>
      <c r="W210" s="11">
        <f t="shared" si="43"/>
        <v>0</v>
      </c>
    </row>
    <row r="211" spans="21:23">
      <c r="U211" s="11">
        <f t="shared" si="41"/>
        <v>0</v>
      </c>
      <c r="V211" s="11">
        <f t="shared" si="42"/>
        <v>0</v>
      </c>
      <c r="W211" s="11">
        <f t="shared" si="43"/>
        <v>0</v>
      </c>
    </row>
    <row r="212" spans="21:23">
      <c r="U212" s="11">
        <f t="shared" si="41"/>
        <v>0</v>
      </c>
      <c r="V212" s="11">
        <f t="shared" si="42"/>
        <v>0</v>
      </c>
      <c r="W212" s="11">
        <f t="shared" si="43"/>
        <v>0</v>
      </c>
    </row>
    <row r="213" spans="21:23">
      <c r="U213" s="11">
        <f t="shared" si="41"/>
        <v>0</v>
      </c>
      <c r="V213" s="11">
        <f t="shared" si="42"/>
        <v>0</v>
      </c>
      <c r="W213" s="11">
        <f t="shared" si="43"/>
        <v>0</v>
      </c>
    </row>
    <row r="214" spans="21:23">
      <c r="U214" s="11">
        <f t="shared" si="41"/>
        <v>0</v>
      </c>
      <c r="V214" s="11">
        <f t="shared" si="42"/>
        <v>0</v>
      </c>
      <c r="W214" s="11">
        <f t="shared" si="43"/>
        <v>0</v>
      </c>
    </row>
    <row r="215" spans="21:23">
      <c r="U215" s="11">
        <f t="shared" si="41"/>
        <v>0</v>
      </c>
      <c r="V215" s="11">
        <f t="shared" si="42"/>
        <v>0</v>
      </c>
      <c r="W215" s="11">
        <f t="shared" si="43"/>
        <v>0</v>
      </c>
    </row>
    <row r="216" spans="21:23">
      <c r="U216" s="11">
        <f t="shared" si="41"/>
        <v>0</v>
      </c>
      <c r="V216" s="11">
        <f t="shared" si="42"/>
        <v>0</v>
      </c>
      <c r="W216" s="11">
        <f t="shared" si="43"/>
        <v>0</v>
      </c>
    </row>
    <row r="217" spans="21:23">
      <c r="U217" s="11">
        <f t="shared" si="41"/>
        <v>0</v>
      </c>
      <c r="V217" s="11">
        <f t="shared" si="42"/>
        <v>0</v>
      </c>
      <c r="W217" s="11">
        <f t="shared" si="43"/>
        <v>0</v>
      </c>
    </row>
    <row r="218" spans="21:23">
      <c r="U218" s="11">
        <f t="shared" si="41"/>
        <v>0</v>
      </c>
      <c r="V218" s="11">
        <f t="shared" si="42"/>
        <v>0</v>
      </c>
      <c r="W218" s="11">
        <f t="shared" si="43"/>
        <v>0</v>
      </c>
    </row>
    <row r="219" spans="21:23">
      <c r="U219" s="11">
        <f t="shared" si="41"/>
        <v>0</v>
      </c>
      <c r="V219" s="11">
        <f t="shared" si="42"/>
        <v>0</v>
      </c>
      <c r="W219" s="11">
        <f t="shared" si="43"/>
        <v>0</v>
      </c>
    </row>
    <row r="220" spans="21:23">
      <c r="U220" s="11">
        <f t="shared" si="41"/>
        <v>0</v>
      </c>
      <c r="V220" s="11">
        <f t="shared" si="42"/>
        <v>0</v>
      </c>
      <c r="W220" s="11">
        <f t="shared" si="43"/>
        <v>0</v>
      </c>
    </row>
    <row r="221" spans="21:23">
      <c r="U221" s="11">
        <f t="shared" si="41"/>
        <v>0</v>
      </c>
      <c r="V221" s="11">
        <f t="shared" si="42"/>
        <v>0</v>
      </c>
      <c r="W221" s="11">
        <f t="shared" si="43"/>
        <v>0</v>
      </c>
    </row>
    <row r="222" spans="21:23">
      <c r="U222" s="11">
        <f t="shared" si="41"/>
        <v>0</v>
      </c>
      <c r="V222" s="11">
        <f t="shared" si="42"/>
        <v>0</v>
      </c>
      <c r="W222" s="11">
        <f t="shared" si="43"/>
        <v>0</v>
      </c>
    </row>
    <row r="223" spans="21:23">
      <c r="U223" s="11">
        <f t="shared" si="41"/>
        <v>0</v>
      </c>
      <c r="V223" s="11">
        <f t="shared" si="42"/>
        <v>0</v>
      </c>
      <c r="W223" s="11">
        <f t="shared" si="43"/>
        <v>0</v>
      </c>
    </row>
    <row r="224" spans="21:23">
      <c r="U224" s="11">
        <f t="shared" si="41"/>
        <v>0</v>
      </c>
      <c r="V224" s="11">
        <f t="shared" si="42"/>
        <v>0</v>
      </c>
      <c r="W224" s="11">
        <f t="shared" si="43"/>
        <v>0</v>
      </c>
    </row>
    <row r="225" spans="21:23">
      <c r="U225" s="11">
        <f t="shared" si="41"/>
        <v>0</v>
      </c>
      <c r="V225" s="11">
        <f t="shared" si="42"/>
        <v>0</v>
      </c>
      <c r="W225" s="11">
        <f t="shared" si="43"/>
        <v>0</v>
      </c>
    </row>
    <row r="226" spans="21:23">
      <c r="U226" s="11">
        <f t="shared" si="41"/>
        <v>0</v>
      </c>
      <c r="V226" s="11">
        <f t="shared" si="42"/>
        <v>0</v>
      </c>
      <c r="W226" s="11">
        <f t="shared" si="43"/>
        <v>0</v>
      </c>
    </row>
    <row r="227" spans="21:23">
      <c r="U227" s="11">
        <f t="shared" si="41"/>
        <v>0</v>
      </c>
      <c r="V227" s="11">
        <f t="shared" si="42"/>
        <v>0</v>
      </c>
      <c r="W227" s="11">
        <f t="shared" si="43"/>
        <v>0</v>
      </c>
    </row>
    <row r="228" spans="21:23">
      <c r="U228" s="11">
        <f t="shared" si="41"/>
        <v>0</v>
      </c>
      <c r="V228" s="11">
        <f t="shared" si="42"/>
        <v>0</v>
      </c>
      <c r="W228" s="11">
        <f t="shared" si="43"/>
        <v>0</v>
      </c>
    </row>
    <row r="229" spans="21:23">
      <c r="U229" s="11">
        <f t="shared" si="41"/>
        <v>0</v>
      </c>
      <c r="V229" s="11">
        <f t="shared" si="42"/>
        <v>0</v>
      </c>
      <c r="W229" s="11">
        <f t="shared" si="43"/>
        <v>0</v>
      </c>
    </row>
    <row r="230" spans="21:23">
      <c r="U230" s="11">
        <f t="shared" si="41"/>
        <v>0</v>
      </c>
      <c r="V230" s="11">
        <f t="shared" si="42"/>
        <v>0</v>
      </c>
      <c r="W230" s="11">
        <f t="shared" si="43"/>
        <v>0</v>
      </c>
    </row>
    <row r="231" spans="21:23">
      <c r="U231" s="11">
        <f t="shared" si="41"/>
        <v>0</v>
      </c>
      <c r="V231" s="11">
        <f t="shared" si="42"/>
        <v>0</v>
      </c>
      <c r="W231" s="11">
        <f t="shared" si="43"/>
        <v>0</v>
      </c>
    </row>
    <row r="232" spans="21:23">
      <c r="U232" s="11">
        <f t="shared" si="41"/>
        <v>0</v>
      </c>
      <c r="V232" s="11">
        <f t="shared" si="42"/>
        <v>0</v>
      </c>
      <c r="W232" s="11">
        <f t="shared" si="43"/>
        <v>0</v>
      </c>
    </row>
    <row r="233" spans="21:23">
      <c r="U233" s="11">
        <f t="shared" si="41"/>
        <v>0</v>
      </c>
      <c r="V233" s="11">
        <f t="shared" si="42"/>
        <v>0</v>
      </c>
      <c r="W233" s="11">
        <f t="shared" si="43"/>
        <v>0</v>
      </c>
    </row>
    <row r="234" spans="21:23">
      <c r="U234" s="11">
        <f t="shared" si="41"/>
        <v>0</v>
      </c>
      <c r="V234" s="11">
        <f t="shared" si="42"/>
        <v>0</v>
      </c>
      <c r="W234" s="11">
        <f t="shared" si="43"/>
        <v>0</v>
      </c>
    </row>
    <row r="235" spans="21:23">
      <c r="U235" s="11">
        <f t="shared" si="41"/>
        <v>0</v>
      </c>
      <c r="V235" s="11">
        <f t="shared" si="42"/>
        <v>0</v>
      </c>
      <c r="W235" s="11">
        <f t="shared" si="43"/>
        <v>0</v>
      </c>
    </row>
    <row r="236" spans="21:23">
      <c r="U236" s="11">
        <f t="shared" si="41"/>
        <v>0</v>
      </c>
      <c r="V236" s="11">
        <f t="shared" si="42"/>
        <v>0</v>
      </c>
      <c r="W236" s="11">
        <f t="shared" si="43"/>
        <v>0</v>
      </c>
    </row>
    <row r="237" spans="21:23">
      <c r="U237" s="11">
        <f t="shared" si="41"/>
        <v>0</v>
      </c>
      <c r="V237" s="11">
        <f t="shared" si="42"/>
        <v>0</v>
      </c>
      <c r="W237" s="11">
        <f t="shared" si="43"/>
        <v>0</v>
      </c>
    </row>
    <row r="238" spans="21:23">
      <c r="U238" s="11">
        <f t="shared" si="41"/>
        <v>0</v>
      </c>
      <c r="V238" s="11">
        <f t="shared" si="42"/>
        <v>0</v>
      </c>
      <c r="W238" s="11">
        <f t="shared" si="43"/>
        <v>0</v>
      </c>
    </row>
    <row r="239" spans="21:23">
      <c r="U239" s="11">
        <f t="shared" si="41"/>
        <v>0</v>
      </c>
      <c r="V239" s="11">
        <f t="shared" si="42"/>
        <v>0</v>
      </c>
      <c r="W239" s="11">
        <f t="shared" si="43"/>
        <v>0</v>
      </c>
    </row>
    <row r="240" spans="21:23">
      <c r="U240" s="11">
        <f t="shared" si="41"/>
        <v>0</v>
      </c>
      <c r="V240" s="11">
        <f t="shared" si="42"/>
        <v>0</v>
      </c>
      <c r="W240" s="11">
        <f t="shared" si="43"/>
        <v>0</v>
      </c>
    </row>
    <row r="241" spans="21:23">
      <c r="U241" s="11">
        <f t="shared" si="41"/>
        <v>0</v>
      </c>
      <c r="V241" s="11">
        <f t="shared" si="42"/>
        <v>0</v>
      </c>
      <c r="W241" s="11">
        <f t="shared" si="43"/>
        <v>0</v>
      </c>
    </row>
    <row r="242" spans="21:23">
      <c r="U242" s="11">
        <f t="shared" si="41"/>
        <v>0</v>
      </c>
      <c r="V242" s="11">
        <f t="shared" si="42"/>
        <v>0</v>
      </c>
      <c r="W242" s="11">
        <f t="shared" si="43"/>
        <v>0</v>
      </c>
    </row>
    <row r="243" spans="21:23">
      <c r="U243" s="11">
        <f t="shared" si="41"/>
        <v>0</v>
      </c>
      <c r="V243" s="11">
        <f t="shared" si="42"/>
        <v>0</v>
      </c>
      <c r="W243" s="11">
        <f t="shared" si="43"/>
        <v>0</v>
      </c>
    </row>
    <row r="244" spans="21:23">
      <c r="U244" s="11">
        <f t="shared" si="41"/>
        <v>0</v>
      </c>
      <c r="V244" s="11">
        <f t="shared" si="42"/>
        <v>0</v>
      </c>
      <c r="W244" s="11">
        <f t="shared" si="43"/>
        <v>0</v>
      </c>
    </row>
    <row r="245" spans="21:23">
      <c r="U245" s="11">
        <f t="shared" si="41"/>
        <v>0</v>
      </c>
      <c r="V245" s="11">
        <f t="shared" si="42"/>
        <v>0</v>
      </c>
      <c r="W245" s="11">
        <f t="shared" si="43"/>
        <v>0</v>
      </c>
    </row>
    <row r="246" spans="21:23">
      <c r="U246" s="11">
        <f t="shared" si="41"/>
        <v>0</v>
      </c>
      <c r="V246" s="11">
        <f t="shared" si="42"/>
        <v>0</v>
      </c>
      <c r="W246" s="11">
        <f t="shared" si="43"/>
        <v>0</v>
      </c>
    </row>
    <row r="247" spans="21:23">
      <c r="U247" s="11">
        <f t="shared" si="41"/>
        <v>0</v>
      </c>
      <c r="V247" s="11">
        <f t="shared" si="42"/>
        <v>0</v>
      </c>
      <c r="W247" s="11">
        <f t="shared" si="43"/>
        <v>0</v>
      </c>
    </row>
    <row r="248" spans="21:23">
      <c r="U248" s="11">
        <f t="shared" si="41"/>
        <v>0</v>
      </c>
      <c r="V248" s="11">
        <f t="shared" si="42"/>
        <v>0</v>
      </c>
      <c r="W248" s="11">
        <f t="shared" si="43"/>
        <v>0</v>
      </c>
    </row>
    <row r="249" spans="21:23">
      <c r="U249" s="11">
        <f t="shared" si="41"/>
        <v>0</v>
      </c>
      <c r="V249" s="11">
        <f t="shared" si="42"/>
        <v>0</v>
      </c>
      <c r="W249" s="11">
        <f t="shared" si="43"/>
        <v>0</v>
      </c>
    </row>
    <row r="250" spans="21:23">
      <c r="U250" s="11">
        <f t="shared" si="41"/>
        <v>0</v>
      </c>
      <c r="V250" s="11">
        <f t="shared" si="42"/>
        <v>0</v>
      </c>
      <c r="W250" s="11">
        <f t="shared" si="43"/>
        <v>0</v>
      </c>
    </row>
    <row r="251" spans="21:23">
      <c r="U251" s="11">
        <f t="shared" si="41"/>
        <v>0</v>
      </c>
      <c r="V251" s="11">
        <f t="shared" si="42"/>
        <v>0</v>
      </c>
      <c r="W251" s="11">
        <f t="shared" si="43"/>
        <v>0</v>
      </c>
    </row>
    <row r="252" spans="21:23">
      <c r="U252" s="11">
        <f t="shared" si="41"/>
        <v>0</v>
      </c>
      <c r="V252" s="11">
        <f t="shared" si="42"/>
        <v>0</v>
      </c>
      <c r="W252" s="11">
        <f t="shared" si="43"/>
        <v>0</v>
      </c>
    </row>
    <row r="253" spans="21:23">
      <c r="U253" s="11">
        <f t="shared" si="41"/>
        <v>0</v>
      </c>
      <c r="V253" s="11">
        <f t="shared" si="42"/>
        <v>0</v>
      </c>
      <c r="W253" s="11">
        <f t="shared" si="43"/>
        <v>0</v>
      </c>
    </row>
    <row r="254" spans="21:23">
      <c r="U254" s="11">
        <f t="shared" si="41"/>
        <v>0</v>
      </c>
      <c r="V254" s="11">
        <f t="shared" si="42"/>
        <v>0</v>
      </c>
      <c r="W254" s="11">
        <f t="shared" si="43"/>
        <v>0</v>
      </c>
    </row>
    <row r="255" spans="21:23">
      <c r="U255" s="11">
        <f t="shared" si="41"/>
        <v>0</v>
      </c>
      <c r="V255" s="11">
        <f t="shared" si="42"/>
        <v>0</v>
      </c>
      <c r="W255" s="11">
        <f t="shared" si="43"/>
        <v>0</v>
      </c>
    </row>
    <row r="256" spans="21:23">
      <c r="U256" s="11">
        <f t="shared" si="41"/>
        <v>0</v>
      </c>
      <c r="V256" s="11">
        <f t="shared" si="42"/>
        <v>0</v>
      </c>
      <c r="W256" s="11">
        <f t="shared" si="43"/>
        <v>0</v>
      </c>
    </row>
    <row r="257" spans="21:23">
      <c r="U257" s="11">
        <f t="shared" si="41"/>
        <v>0</v>
      </c>
      <c r="V257" s="11">
        <f t="shared" si="42"/>
        <v>0</v>
      </c>
      <c r="W257" s="11">
        <f t="shared" si="43"/>
        <v>0</v>
      </c>
    </row>
    <row r="258" spans="21:23">
      <c r="U258" s="11">
        <f t="shared" si="41"/>
        <v>0</v>
      </c>
      <c r="V258" s="11">
        <f t="shared" si="42"/>
        <v>0</v>
      </c>
      <c r="W258" s="11">
        <f t="shared" si="43"/>
        <v>0</v>
      </c>
    </row>
    <row r="259" spans="21:23">
      <c r="U259" s="11">
        <f t="shared" ref="U259:U322" si="44">COUNT(C259:F259)</f>
        <v>0</v>
      </c>
      <c r="V259" s="11">
        <f t="shared" ref="V259:V322" si="45">COUNT(G259:J259)</f>
        <v>0</v>
      </c>
      <c r="W259" s="11">
        <f t="shared" ref="W259:W322" si="46">MIN(U259,V259)</f>
        <v>0</v>
      </c>
    </row>
    <row r="260" spans="21:23">
      <c r="U260" s="11">
        <f t="shared" si="44"/>
        <v>0</v>
      </c>
      <c r="V260" s="11">
        <f t="shared" si="45"/>
        <v>0</v>
      </c>
      <c r="W260" s="11">
        <f t="shared" si="46"/>
        <v>0</v>
      </c>
    </row>
    <row r="261" spans="21:23">
      <c r="U261" s="11">
        <f t="shared" si="44"/>
        <v>0</v>
      </c>
      <c r="V261" s="11">
        <f t="shared" si="45"/>
        <v>0</v>
      </c>
      <c r="W261" s="11">
        <f t="shared" si="46"/>
        <v>0</v>
      </c>
    </row>
    <row r="262" spans="21:23">
      <c r="U262" s="11">
        <f t="shared" si="44"/>
        <v>0</v>
      </c>
      <c r="V262" s="11">
        <f t="shared" si="45"/>
        <v>0</v>
      </c>
      <c r="W262" s="11">
        <f t="shared" si="46"/>
        <v>0</v>
      </c>
    </row>
    <row r="263" spans="21:23">
      <c r="U263" s="11">
        <f t="shared" si="44"/>
        <v>0</v>
      </c>
      <c r="V263" s="11">
        <f t="shared" si="45"/>
        <v>0</v>
      </c>
      <c r="W263" s="11">
        <f t="shared" si="46"/>
        <v>0</v>
      </c>
    </row>
    <row r="264" spans="21:23">
      <c r="U264" s="11">
        <f t="shared" si="44"/>
        <v>0</v>
      </c>
      <c r="V264" s="11">
        <f t="shared" si="45"/>
        <v>0</v>
      </c>
      <c r="W264" s="11">
        <f t="shared" si="46"/>
        <v>0</v>
      </c>
    </row>
    <row r="265" spans="21:23">
      <c r="U265" s="11">
        <f t="shared" si="44"/>
        <v>0</v>
      </c>
      <c r="V265" s="11">
        <f t="shared" si="45"/>
        <v>0</v>
      </c>
      <c r="W265" s="11">
        <f t="shared" si="46"/>
        <v>0</v>
      </c>
    </row>
    <row r="266" spans="21:23">
      <c r="U266" s="11">
        <f t="shared" si="44"/>
        <v>0</v>
      </c>
      <c r="V266" s="11">
        <f t="shared" si="45"/>
        <v>0</v>
      </c>
      <c r="W266" s="11">
        <f t="shared" si="46"/>
        <v>0</v>
      </c>
    </row>
    <row r="267" spans="21:23">
      <c r="U267" s="11">
        <f t="shared" si="44"/>
        <v>0</v>
      </c>
      <c r="V267" s="11">
        <f t="shared" si="45"/>
        <v>0</v>
      </c>
      <c r="W267" s="11">
        <f t="shared" si="46"/>
        <v>0</v>
      </c>
    </row>
    <row r="268" spans="21:23">
      <c r="U268" s="11">
        <f t="shared" si="44"/>
        <v>0</v>
      </c>
      <c r="V268" s="11">
        <f t="shared" si="45"/>
        <v>0</v>
      </c>
      <c r="W268" s="11">
        <f t="shared" si="46"/>
        <v>0</v>
      </c>
    </row>
    <row r="269" spans="21:23">
      <c r="U269" s="11">
        <f t="shared" si="44"/>
        <v>0</v>
      </c>
      <c r="V269" s="11">
        <f t="shared" si="45"/>
        <v>0</v>
      </c>
      <c r="W269" s="11">
        <f t="shared" si="46"/>
        <v>0</v>
      </c>
    </row>
    <row r="270" spans="21:23">
      <c r="U270" s="11">
        <f t="shared" si="44"/>
        <v>0</v>
      </c>
      <c r="V270" s="11">
        <f t="shared" si="45"/>
        <v>0</v>
      </c>
      <c r="W270" s="11">
        <f t="shared" si="46"/>
        <v>0</v>
      </c>
    </row>
    <row r="271" spans="21:23">
      <c r="U271" s="11">
        <f t="shared" si="44"/>
        <v>0</v>
      </c>
      <c r="V271" s="11">
        <f t="shared" si="45"/>
        <v>0</v>
      </c>
      <c r="W271" s="11">
        <f t="shared" si="46"/>
        <v>0</v>
      </c>
    </row>
    <row r="272" spans="21:23">
      <c r="U272" s="11">
        <f t="shared" si="44"/>
        <v>0</v>
      </c>
      <c r="V272" s="11">
        <f t="shared" si="45"/>
        <v>0</v>
      </c>
      <c r="W272" s="11">
        <f t="shared" si="46"/>
        <v>0</v>
      </c>
    </row>
    <row r="273" spans="21:23">
      <c r="U273" s="11">
        <f t="shared" si="44"/>
        <v>0</v>
      </c>
      <c r="V273" s="11">
        <f t="shared" si="45"/>
        <v>0</v>
      </c>
      <c r="W273" s="11">
        <f t="shared" si="46"/>
        <v>0</v>
      </c>
    </row>
    <row r="274" spans="21:23">
      <c r="U274" s="11">
        <f t="shared" si="44"/>
        <v>0</v>
      </c>
      <c r="V274" s="11">
        <f t="shared" si="45"/>
        <v>0</v>
      </c>
      <c r="W274" s="11">
        <f t="shared" si="46"/>
        <v>0</v>
      </c>
    </row>
    <row r="275" spans="21:23">
      <c r="U275" s="11">
        <f t="shared" si="44"/>
        <v>0</v>
      </c>
      <c r="V275" s="11">
        <f t="shared" si="45"/>
        <v>0</v>
      </c>
      <c r="W275" s="11">
        <f t="shared" si="46"/>
        <v>0</v>
      </c>
    </row>
    <row r="276" spans="21:23">
      <c r="U276" s="11">
        <f t="shared" si="44"/>
        <v>0</v>
      </c>
      <c r="V276" s="11">
        <f t="shared" si="45"/>
        <v>0</v>
      </c>
      <c r="W276" s="11">
        <f t="shared" si="46"/>
        <v>0</v>
      </c>
    </row>
    <row r="277" spans="21:23">
      <c r="U277" s="11">
        <f t="shared" si="44"/>
        <v>0</v>
      </c>
      <c r="V277" s="11">
        <f t="shared" si="45"/>
        <v>0</v>
      </c>
      <c r="W277" s="11">
        <f t="shared" si="46"/>
        <v>0</v>
      </c>
    </row>
    <row r="278" spans="21:23">
      <c r="U278" s="11">
        <f t="shared" si="44"/>
        <v>0</v>
      </c>
      <c r="V278" s="11">
        <f t="shared" si="45"/>
        <v>0</v>
      </c>
      <c r="W278" s="11">
        <f t="shared" si="46"/>
        <v>0</v>
      </c>
    </row>
    <row r="279" spans="21:23">
      <c r="U279" s="11">
        <f t="shared" si="44"/>
        <v>0</v>
      </c>
      <c r="V279" s="11">
        <f t="shared" si="45"/>
        <v>0</v>
      </c>
      <c r="W279" s="11">
        <f t="shared" si="46"/>
        <v>0</v>
      </c>
    </row>
    <row r="280" spans="21:23">
      <c r="U280" s="11">
        <f t="shared" si="44"/>
        <v>0</v>
      </c>
      <c r="V280" s="11">
        <f t="shared" si="45"/>
        <v>0</v>
      </c>
      <c r="W280" s="11">
        <f t="shared" si="46"/>
        <v>0</v>
      </c>
    </row>
    <row r="281" spans="21:23">
      <c r="U281" s="11">
        <f t="shared" si="44"/>
        <v>0</v>
      </c>
      <c r="V281" s="11">
        <f t="shared" si="45"/>
        <v>0</v>
      </c>
      <c r="W281" s="11">
        <f t="shared" si="46"/>
        <v>0</v>
      </c>
    </row>
    <row r="282" spans="21:23">
      <c r="U282" s="11">
        <f t="shared" si="44"/>
        <v>0</v>
      </c>
      <c r="V282" s="11">
        <f t="shared" si="45"/>
        <v>0</v>
      </c>
      <c r="W282" s="11">
        <f t="shared" si="46"/>
        <v>0</v>
      </c>
    </row>
    <row r="283" spans="21:23">
      <c r="U283" s="11">
        <f t="shared" si="44"/>
        <v>0</v>
      </c>
      <c r="V283" s="11">
        <f t="shared" si="45"/>
        <v>0</v>
      </c>
      <c r="W283" s="11">
        <f t="shared" si="46"/>
        <v>0</v>
      </c>
    </row>
    <row r="284" spans="21:23">
      <c r="U284" s="11">
        <f t="shared" si="44"/>
        <v>0</v>
      </c>
      <c r="V284" s="11">
        <f t="shared" si="45"/>
        <v>0</v>
      </c>
      <c r="W284" s="11">
        <f t="shared" si="46"/>
        <v>0</v>
      </c>
    </row>
    <row r="285" spans="21:23">
      <c r="U285" s="11">
        <f t="shared" si="44"/>
        <v>0</v>
      </c>
      <c r="V285" s="11">
        <f t="shared" si="45"/>
        <v>0</v>
      </c>
      <c r="W285" s="11">
        <f t="shared" si="46"/>
        <v>0</v>
      </c>
    </row>
    <row r="286" spans="21:23">
      <c r="U286" s="11">
        <f t="shared" si="44"/>
        <v>0</v>
      </c>
      <c r="V286" s="11">
        <f t="shared" si="45"/>
        <v>0</v>
      </c>
      <c r="W286" s="11">
        <f t="shared" si="46"/>
        <v>0</v>
      </c>
    </row>
    <row r="287" spans="21:23">
      <c r="U287" s="11">
        <f t="shared" si="44"/>
        <v>0</v>
      </c>
      <c r="V287" s="11">
        <f t="shared" si="45"/>
        <v>0</v>
      </c>
      <c r="W287" s="11">
        <f t="shared" si="46"/>
        <v>0</v>
      </c>
    </row>
    <row r="288" spans="21:23">
      <c r="U288" s="11">
        <f t="shared" si="44"/>
        <v>0</v>
      </c>
      <c r="V288" s="11">
        <f t="shared" si="45"/>
        <v>0</v>
      </c>
      <c r="W288" s="11">
        <f t="shared" si="46"/>
        <v>0</v>
      </c>
    </row>
    <row r="289" spans="21:23">
      <c r="U289" s="11">
        <f t="shared" si="44"/>
        <v>0</v>
      </c>
      <c r="V289" s="11">
        <f t="shared" si="45"/>
        <v>0</v>
      </c>
      <c r="W289" s="11">
        <f t="shared" si="46"/>
        <v>0</v>
      </c>
    </row>
    <row r="290" spans="21:23">
      <c r="U290" s="11">
        <f t="shared" si="44"/>
        <v>0</v>
      </c>
      <c r="V290" s="11">
        <f t="shared" si="45"/>
        <v>0</v>
      </c>
      <c r="W290" s="11">
        <f t="shared" si="46"/>
        <v>0</v>
      </c>
    </row>
    <row r="291" spans="21:23">
      <c r="U291" s="11">
        <f t="shared" si="44"/>
        <v>0</v>
      </c>
      <c r="V291" s="11">
        <f t="shared" si="45"/>
        <v>0</v>
      </c>
      <c r="W291" s="11">
        <f t="shared" si="46"/>
        <v>0</v>
      </c>
    </row>
    <row r="292" spans="21:23">
      <c r="U292" s="11">
        <f t="shared" si="44"/>
        <v>0</v>
      </c>
      <c r="V292" s="11">
        <f t="shared" si="45"/>
        <v>0</v>
      </c>
      <c r="W292" s="11">
        <f t="shared" si="46"/>
        <v>0</v>
      </c>
    </row>
    <row r="293" spans="21:23">
      <c r="U293" s="11">
        <f t="shared" si="44"/>
        <v>0</v>
      </c>
      <c r="V293" s="11">
        <f t="shared" si="45"/>
        <v>0</v>
      </c>
      <c r="W293" s="11">
        <f t="shared" si="46"/>
        <v>0</v>
      </c>
    </row>
    <row r="294" spans="21:23">
      <c r="U294" s="11">
        <f t="shared" si="44"/>
        <v>0</v>
      </c>
      <c r="V294" s="11">
        <f t="shared" si="45"/>
        <v>0</v>
      </c>
      <c r="W294" s="11">
        <f t="shared" si="46"/>
        <v>0</v>
      </c>
    </row>
    <row r="295" spans="21:23">
      <c r="U295" s="11">
        <f t="shared" si="44"/>
        <v>0</v>
      </c>
      <c r="V295" s="11">
        <f t="shared" si="45"/>
        <v>0</v>
      </c>
      <c r="W295" s="11">
        <f t="shared" si="46"/>
        <v>0</v>
      </c>
    </row>
    <row r="296" spans="21:23">
      <c r="U296" s="11">
        <f t="shared" si="44"/>
        <v>0</v>
      </c>
      <c r="V296" s="11">
        <f t="shared" si="45"/>
        <v>0</v>
      </c>
      <c r="W296" s="11">
        <f t="shared" si="46"/>
        <v>0</v>
      </c>
    </row>
    <row r="297" spans="21:23">
      <c r="U297" s="11">
        <f t="shared" si="44"/>
        <v>0</v>
      </c>
      <c r="V297" s="11">
        <f t="shared" si="45"/>
        <v>0</v>
      </c>
      <c r="W297" s="11">
        <f t="shared" si="46"/>
        <v>0</v>
      </c>
    </row>
    <row r="298" spans="21:23">
      <c r="U298" s="11">
        <f t="shared" si="44"/>
        <v>0</v>
      </c>
      <c r="V298" s="11">
        <f t="shared" si="45"/>
        <v>0</v>
      </c>
      <c r="W298" s="11">
        <f t="shared" si="46"/>
        <v>0</v>
      </c>
    </row>
    <row r="299" spans="21:23">
      <c r="U299" s="11">
        <f t="shared" si="44"/>
        <v>0</v>
      </c>
      <c r="V299" s="11">
        <f t="shared" si="45"/>
        <v>0</v>
      </c>
      <c r="W299" s="11">
        <f t="shared" si="46"/>
        <v>0</v>
      </c>
    </row>
    <row r="300" spans="21:23">
      <c r="U300" s="11">
        <f t="shared" si="44"/>
        <v>0</v>
      </c>
      <c r="V300" s="11">
        <f t="shared" si="45"/>
        <v>0</v>
      </c>
      <c r="W300" s="11">
        <f t="shared" si="46"/>
        <v>0</v>
      </c>
    </row>
    <row r="301" spans="21:23">
      <c r="U301" s="11">
        <f t="shared" si="44"/>
        <v>0</v>
      </c>
      <c r="V301" s="11">
        <f t="shared" si="45"/>
        <v>0</v>
      </c>
      <c r="W301" s="11">
        <f t="shared" si="46"/>
        <v>0</v>
      </c>
    </row>
    <row r="302" spans="21:23">
      <c r="U302" s="11">
        <f t="shared" si="44"/>
        <v>0</v>
      </c>
      <c r="V302" s="11">
        <f t="shared" si="45"/>
        <v>0</v>
      </c>
      <c r="W302" s="11">
        <f t="shared" si="46"/>
        <v>0</v>
      </c>
    </row>
    <row r="303" spans="21:23">
      <c r="U303" s="11">
        <f t="shared" si="44"/>
        <v>0</v>
      </c>
      <c r="V303" s="11">
        <f t="shared" si="45"/>
        <v>0</v>
      </c>
      <c r="W303" s="11">
        <f t="shared" si="46"/>
        <v>0</v>
      </c>
    </row>
    <row r="304" spans="21:23">
      <c r="U304" s="11">
        <f t="shared" si="44"/>
        <v>0</v>
      </c>
      <c r="V304" s="11">
        <f t="shared" si="45"/>
        <v>0</v>
      </c>
      <c r="W304" s="11">
        <f t="shared" si="46"/>
        <v>0</v>
      </c>
    </row>
    <row r="305" spans="21:23">
      <c r="U305" s="11">
        <f t="shared" si="44"/>
        <v>0</v>
      </c>
      <c r="V305" s="11">
        <f t="shared" si="45"/>
        <v>0</v>
      </c>
      <c r="W305" s="11">
        <f t="shared" si="46"/>
        <v>0</v>
      </c>
    </row>
    <row r="306" spans="21:23">
      <c r="U306" s="11">
        <f t="shared" si="44"/>
        <v>0</v>
      </c>
      <c r="V306" s="11">
        <f t="shared" si="45"/>
        <v>0</v>
      </c>
      <c r="W306" s="11">
        <f t="shared" si="46"/>
        <v>0</v>
      </c>
    </row>
    <row r="307" spans="21:23">
      <c r="U307" s="11">
        <f t="shared" si="44"/>
        <v>0</v>
      </c>
      <c r="V307" s="11">
        <f t="shared" si="45"/>
        <v>0</v>
      </c>
      <c r="W307" s="11">
        <f t="shared" si="46"/>
        <v>0</v>
      </c>
    </row>
    <row r="308" spans="21:23">
      <c r="U308" s="11">
        <f t="shared" si="44"/>
        <v>0</v>
      </c>
      <c r="V308" s="11">
        <f t="shared" si="45"/>
        <v>0</v>
      </c>
      <c r="W308" s="11">
        <f t="shared" si="46"/>
        <v>0</v>
      </c>
    </row>
    <row r="309" spans="21:23">
      <c r="U309" s="11">
        <f t="shared" si="44"/>
        <v>0</v>
      </c>
      <c r="V309" s="11">
        <f t="shared" si="45"/>
        <v>0</v>
      </c>
      <c r="W309" s="11">
        <f t="shared" si="46"/>
        <v>0</v>
      </c>
    </row>
    <row r="310" spans="21:23">
      <c r="U310" s="11">
        <f t="shared" si="44"/>
        <v>0</v>
      </c>
      <c r="V310" s="11">
        <f t="shared" si="45"/>
        <v>0</v>
      </c>
      <c r="W310" s="11">
        <f t="shared" si="46"/>
        <v>0</v>
      </c>
    </row>
    <row r="311" spans="21:23">
      <c r="U311" s="11">
        <f t="shared" si="44"/>
        <v>0</v>
      </c>
      <c r="V311" s="11">
        <f t="shared" si="45"/>
        <v>0</v>
      </c>
      <c r="W311" s="11">
        <f t="shared" si="46"/>
        <v>0</v>
      </c>
    </row>
    <row r="312" spans="21:23">
      <c r="U312" s="11">
        <f t="shared" si="44"/>
        <v>0</v>
      </c>
      <c r="V312" s="11">
        <f t="shared" si="45"/>
        <v>0</v>
      </c>
      <c r="W312" s="11">
        <f t="shared" si="46"/>
        <v>0</v>
      </c>
    </row>
    <row r="313" spans="21:23">
      <c r="U313" s="11">
        <f t="shared" si="44"/>
        <v>0</v>
      </c>
      <c r="V313" s="11">
        <f t="shared" si="45"/>
        <v>0</v>
      </c>
      <c r="W313" s="11">
        <f t="shared" si="46"/>
        <v>0</v>
      </c>
    </row>
    <row r="314" spans="21:23">
      <c r="U314" s="11">
        <f t="shared" si="44"/>
        <v>0</v>
      </c>
      <c r="V314" s="11">
        <f t="shared" si="45"/>
        <v>0</v>
      </c>
      <c r="W314" s="11">
        <f t="shared" si="46"/>
        <v>0</v>
      </c>
    </row>
    <row r="315" spans="21:23">
      <c r="U315" s="11">
        <f t="shared" si="44"/>
        <v>0</v>
      </c>
      <c r="V315" s="11">
        <f t="shared" si="45"/>
        <v>0</v>
      </c>
      <c r="W315" s="11">
        <f t="shared" si="46"/>
        <v>0</v>
      </c>
    </row>
    <row r="316" spans="21:23">
      <c r="U316" s="11">
        <f t="shared" si="44"/>
        <v>0</v>
      </c>
      <c r="V316" s="11">
        <f t="shared" si="45"/>
        <v>0</v>
      </c>
      <c r="W316" s="11">
        <f t="shared" si="46"/>
        <v>0</v>
      </c>
    </row>
    <row r="317" spans="21:23">
      <c r="U317" s="11">
        <f t="shared" si="44"/>
        <v>0</v>
      </c>
      <c r="V317" s="11">
        <f t="shared" si="45"/>
        <v>0</v>
      </c>
      <c r="W317" s="11">
        <f t="shared" si="46"/>
        <v>0</v>
      </c>
    </row>
    <row r="318" spans="21:23">
      <c r="U318" s="11">
        <f t="shared" si="44"/>
        <v>0</v>
      </c>
      <c r="V318" s="11">
        <f t="shared" si="45"/>
        <v>0</v>
      </c>
      <c r="W318" s="11">
        <f t="shared" si="46"/>
        <v>0</v>
      </c>
    </row>
    <row r="319" spans="21:23">
      <c r="U319" s="11">
        <f t="shared" si="44"/>
        <v>0</v>
      </c>
      <c r="V319" s="11">
        <f t="shared" si="45"/>
        <v>0</v>
      </c>
      <c r="W319" s="11">
        <f t="shared" si="46"/>
        <v>0</v>
      </c>
    </row>
    <row r="320" spans="21:23">
      <c r="U320" s="11">
        <f t="shared" si="44"/>
        <v>0</v>
      </c>
      <c r="V320" s="11">
        <f t="shared" si="45"/>
        <v>0</v>
      </c>
      <c r="W320" s="11">
        <f t="shared" si="46"/>
        <v>0</v>
      </c>
    </row>
    <row r="321" spans="21:23">
      <c r="U321" s="11">
        <f t="shared" si="44"/>
        <v>0</v>
      </c>
      <c r="V321" s="11">
        <f t="shared" si="45"/>
        <v>0</v>
      </c>
      <c r="W321" s="11">
        <f t="shared" si="46"/>
        <v>0</v>
      </c>
    </row>
    <row r="322" spans="21:23">
      <c r="U322" s="11">
        <f t="shared" si="44"/>
        <v>0</v>
      </c>
      <c r="V322" s="11">
        <f t="shared" si="45"/>
        <v>0</v>
      </c>
      <c r="W322" s="11">
        <f t="shared" si="46"/>
        <v>0</v>
      </c>
    </row>
    <row r="323" spans="21:23">
      <c r="U323" s="11">
        <f t="shared" ref="U323:U333" si="47">COUNT(C323:F323)</f>
        <v>0</v>
      </c>
      <c r="V323" s="11">
        <f t="shared" ref="V323:V333" si="48">COUNT(G323:J323)</f>
        <v>0</v>
      </c>
      <c r="W323" s="11">
        <f t="shared" ref="W323:W333" si="49">MIN(U323,V323)</f>
        <v>0</v>
      </c>
    </row>
    <row r="324" spans="21:23">
      <c r="U324" s="11">
        <f t="shared" si="47"/>
        <v>0</v>
      </c>
      <c r="V324" s="11">
        <f t="shared" si="48"/>
        <v>0</v>
      </c>
      <c r="W324" s="11">
        <f t="shared" si="49"/>
        <v>0</v>
      </c>
    </row>
    <row r="325" spans="21:23">
      <c r="U325" s="11">
        <f t="shared" si="47"/>
        <v>0</v>
      </c>
      <c r="V325" s="11">
        <f t="shared" si="48"/>
        <v>0</v>
      </c>
      <c r="W325" s="11">
        <f t="shared" si="49"/>
        <v>0</v>
      </c>
    </row>
    <row r="326" spans="21:23">
      <c r="U326" s="11">
        <f t="shared" si="47"/>
        <v>0</v>
      </c>
      <c r="V326" s="11">
        <f t="shared" si="48"/>
        <v>0</v>
      </c>
      <c r="W326" s="11">
        <f t="shared" si="49"/>
        <v>0</v>
      </c>
    </row>
    <row r="327" spans="21:23">
      <c r="U327" s="11">
        <f t="shared" si="47"/>
        <v>0</v>
      </c>
      <c r="V327" s="11">
        <f t="shared" si="48"/>
        <v>0</v>
      </c>
      <c r="W327" s="11">
        <f t="shared" si="49"/>
        <v>0</v>
      </c>
    </row>
    <row r="328" spans="21:23">
      <c r="U328" s="11">
        <f t="shared" si="47"/>
        <v>0</v>
      </c>
      <c r="V328" s="11">
        <f t="shared" si="48"/>
        <v>0</v>
      </c>
      <c r="W328" s="11">
        <f t="shared" si="49"/>
        <v>0</v>
      </c>
    </row>
    <row r="329" spans="21:23">
      <c r="U329" s="11">
        <f t="shared" si="47"/>
        <v>0</v>
      </c>
      <c r="V329" s="11">
        <f t="shared" si="48"/>
        <v>0</v>
      </c>
      <c r="W329" s="11">
        <f t="shared" si="49"/>
        <v>0</v>
      </c>
    </row>
    <row r="330" spans="21:23">
      <c r="U330" s="11">
        <f t="shared" si="47"/>
        <v>0</v>
      </c>
      <c r="V330" s="11">
        <f t="shared" si="48"/>
        <v>0</v>
      </c>
      <c r="W330" s="11">
        <f t="shared" si="49"/>
        <v>0</v>
      </c>
    </row>
    <row r="331" spans="21:23">
      <c r="U331" s="11">
        <f t="shared" si="47"/>
        <v>0</v>
      </c>
      <c r="V331" s="11">
        <f t="shared" si="48"/>
        <v>0</v>
      </c>
      <c r="W331" s="11">
        <f t="shared" si="49"/>
        <v>0</v>
      </c>
    </row>
    <row r="332" spans="21:23">
      <c r="U332" s="11">
        <f t="shared" si="47"/>
        <v>0</v>
      </c>
      <c r="V332" s="11">
        <f t="shared" si="48"/>
        <v>0</v>
      </c>
      <c r="W332" s="11">
        <f t="shared" si="49"/>
        <v>0</v>
      </c>
    </row>
    <row r="333" spans="21:23">
      <c r="U333" s="11">
        <f t="shared" si="47"/>
        <v>0</v>
      </c>
      <c r="V333" s="11">
        <f t="shared" si="48"/>
        <v>0</v>
      </c>
      <c r="W333" s="11">
        <f t="shared" si="49"/>
        <v>0</v>
      </c>
    </row>
  </sheetData>
  <mergeCells count="2">
    <mergeCell ref="C1:F1"/>
    <mergeCell ref="G1:J1"/>
  </mergeCells>
  <conditionalFormatting sqref="P2:W2">
    <cfRule type="cellIs" dxfId="5" priority="2" operator="lessThanOrEqual">
      <formula>0.05</formula>
    </cfRule>
    <cfRule type="cellIs" dxfId="4" priority="3" operator="lessThanOrEqual">
      <formula>0.05</formula>
    </cfRule>
  </conditionalFormatting>
  <conditionalFormatting sqref="P2:W2">
    <cfRule type="cellIs" dxfId="3" priority="1" operator="lessThan">
      <formula>0.05</formula>
    </cfRule>
  </conditionalFormatting>
  <conditionalFormatting sqref="O2">
    <cfRule type="cellIs" dxfId="2" priority="5" operator="lessThanOrEqual">
      <formula>0.05</formula>
    </cfRule>
    <cfRule type="cellIs" dxfId="1" priority="6" operator="lessThanOrEqual">
      <formula>0.05</formula>
    </cfRule>
  </conditionalFormatting>
  <conditionalFormatting sqref="O1:O1048576">
    <cfRule type="cellIs" dxfId="0" priority="4" operator="lessThanOrEqual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3A217-B26F-BA46-8F1A-FC42FB9C8BC7}">
  <dimension ref="A1:U336"/>
  <sheetViews>
    <sheetView workbookViewId="0">
      <selection activeCell="I13" sqref="I13"/>
    </sheetView>
  </sheetViews>
  <sheetFormatPr baseColWidth="10" defaultRowHeight="16"/>
  <cols>
    <col min="1" max="1" width="7.33203125" style="7" customWidth="1"/>
    <col min="2" max="2" width="10.83203125" style="7"/>
    <col min="3" max="3" width="12.83203125" style="7" bestFit="1" customWidth="1"/>
    <col min="4" max="4" width="11" style="7" bestFit="1" customWidth="1"/>
    <col min="5" max="5" width="11" style="15" bestFit="1" customWidth="1"/>
    <col min="6" max="11" width="11" style="7" bestFit="1" customWidth="1"/>
    <col min="12" max="12" width="11" style="16" bestFit="1" customWidth="1"/>
    <col min="13" max="17" width="11" style="7" bestFit="1" customWidth="1"/>
    <col min="18" max="18" width="11" style="16" bestFit="1" customWidth="1"/>
    <col min="19" max="21" width="11" style="7" bestFit="1" customWidth="1"/>
    <col min="22" max="16384" width="10.83203125" style="7"/>
  </cols>
  <sheetData>
    <row r="1" spans="1:21" s="17" customFormat="1" ht="68">
      <c r="A1" s="17" t="s">
        <v>191</v>
      </c>
      <c r="B1" s="17" t="s">
        <v>0</v>
      </c>
      <c r="C1" s="17" t="s">
        <v>192</v>
      </c>
      <c r="D1" s="17" t="s">
        <v>193</v>
      </c>
      <c r="E1" s="17" t="s">
        <v>194</v>
      </c>
      <c r="F1" s="18" t="s">
        <v>195</v>
      </c>
      <c r="G1" s="17" t="s">
        <v>196</v>
      </c>
      <c r="H1" s="17" t="s">
        <v>197</v>
      </c>
      <c r="I1" s="17" t="s">
        <v>187</v>
      </c>
      <c r="J1" s="17" t="s">
        <v>188</v>
      </c>
      <c r="K1" s="17" t="s">
        <v>157</v>
      </c>
      <c r="L1" s="17" t="s">
        <v>2</v>
      </c>
      <c r="M1" s="17" t="s">
        <v>1</v>
      </c>
      <c r="N1" s="17" t="s">
        <v>161</v>
      </c>
      <c r="O1" s="17" t="s">
        <v>164</v>
      </c>
      <c r="P1" s="17" t="s">
        <v>162</v>
      </c>
      <c r="Q1" s="17" t="s">
        <v>163</v>
      </c>
      <c r="R1" s="17" t="s">
        <v>160</v>
      </c>
      <c r="S1" s="17" t="s">
        <v>165</v>
      </c>
      <c r="T1" s="17" t="s">
        <v>166</v>
      </c>
      <c r="U1" s="17" t="s">
        <v>167</v>
      </c>
    </row>
    <row r="2" spans="1:21">
      <c r="A2" s="7">
        <v>131</v>
      </c>
      <c r="B2" s="7" t="s">
        <v>3</v>
      </c>
      <c r="C2" s="7">
        <v>36040</v>
      </c>
      <c r="D2" s="7">
        <v>36040</v>
      </c>
      <c r="E2" s="15">
        <v>36040</v>
      </c>
      <c r="F2" s="7">
        <v>36040</v>
      </c>
      <c r="G2" s="7">
        <v>36040</v>
      </c>
      <c r="H2" s="7">
        <v>36040</v>
      </c>
      <c r="I2" s="7">
        <v>36040</v>
      </c>
      <c r="J2" s="7">
        <v>36040</v>
      </c>
      <c r="K2" s="7">
        <f>J2/I2</f>
        <v>1</v>
      </c>
      <c r="L2" s="16">
        <f>LOG(K2,2)</f>
        <v>0</v>
      </c>
      <c r="M2" s="7" t="s">
        <v>4</v>
      </c>
      <c r="N2" s="7">
        <f>STDEV(C2:E2)</f>
        <v>0</v>
      </c>
      <c r="O2" s="7">
        <f>STDEV(F2:H2)</f>
        <v>0</v>
      </c>
      <c r="P2" s="7">
        <f>K2*SQRT((N2/I2)^2+(O2/J2)^2)</f>
        <v>0</v>
      </c>
      <c r="Q2" s="7">
        <f t="shared" ref="Q2:Q12" si="0">P2/SQRT(U2)</f>
        <v>0</v>
      </c>
      <c r="R2" s="16">
        <f t="shared" ref="R2:R33" si="1">(P2/(K2*LN(2)))/SQRT(U2)</f>
        <v>0</v>
      </c>
      <c r="S2" s="7">
        <f t="shared" ref="S2:S12" si="2">COUNT(A2:D2)</f>
        <v>3</v>
      </c>
      <c r="T2" s="7">
        <f t="shared" ref="T2:T12" si="3">COUNT(E2:H2)</f>
        <v>4</v>
      </c>
      <c r="U2" s="7">
        <f t="shared" ref="U2:U12" si="4">MIN(S2,T2)</f>
        <v>3</v>
      </c>
    </row>
    <row r="3" spans="1:21">
      <c r="A3" s="7">
        <v>74</v>
      </c>
      <c r="B3" s="7" t="s">
        <v>5</v>
      </c>
      <c r="C3" s="7">
        <v>11245</v>
      </c>
      <c r="D3" s="7">
        <v>11245</v>
      </c>
      <c r="E3" s="15">
        <v>11245</v>
      </c>
      <c r="F3" s="7">
        <v>11245</v>
      </c>
      <c r="G3" s="7">
        <v>11245</v>
      </c>
      <c r="H3" s="7">
        <v>11245</v>
      </c>
      <c r="I3" s="7">
        <v>11245</v>
      </c>
      <c r="J3" s="7">
        <v>11245</v>
      </c>
      <c r="K3" s="7">
        <f t="shared" ref="K3:K66" si="5">J3/I3</f>
        <v>1</v>
      </c>
      <c r="L3" s="16">
        <f t="shared" ref="L3:L66" si="6">LOG(K3,2)</f>
        <v>0</v>
      </c>
      <c r="M3" s="7" t="s">
        <v>4</v>
      </c>
      <c r="N3" s="7">
        <f t="shared" ref="N3:N66" si="7">STDEV(C3:E3)</f>
        <v>0</v>
      </c>
      <c r="O3" s="7">
        <f t="shared" ref="O3:O66" si="8">STDEV(F3:H3)</f>
        <v>0</v>
      </c>
      <c r="P3" s="7">
        <f>K3*SQRT((N3/I3)^2+(O3/J3)^2)</f>
        <v>0</v>
      </c>
      <c r="Q3" s="7">
        <f t="shared" si="0"/>
        <v>0</v>
      </c>
      <c r="R3" s="16">
        <f t="shared" si="1"/>
        <v>0</v>
      </c>
      <c r="S3" s="7">
        <f t="shared" si="2"/>
        <v>3</v>
      </c>
      <c r="T3" s="7">
        <f t="shared" si="3"/>
        <v>4</v>
      </c>
      <c r="U3" s="7">
        <f t="shared" si="4"/>
        <v>3</v>
      </c>
    </row>
    <row r="4" spans="1:21">
      <c r="A4" s="7">
        <v>88</v>
      </c>
      <c r="B4" s="7" t="s">
        <v>6</v>
      </c>
      <c r="C4" s="7">
        <v>122618.799999999</v>
      </c>
      <c r="D4" s="7">
        <v>122618.799999999</v>
      </c>
      <c r="E4" s="15">
        <v>122618.799999999</v>
      </c>
      <c r="F4" s="7">
        <v>122618.799999999</v>
      </c>
      <c r="G4" s="7">
        <v>122618.799999999</v>
      </c>
      <c r="H4" s="7">
        <v>122618.799999999</v>
      </c>
      <c r="I4" s="7">
        <v>122618.799999999</v>
      </c>
      <c r="J4" s="7">
        <v>122618.799999999</v>
      </c>
      <c r="K4" s="7">
        <f t="shared" si="5"/>
        <v>1</v>
      </c>
      <c r="L4" s="16">
        <f t="shared" si="6"/>
        <v>0</v>
      </c>
      <c r="M4" s="7" t="s">
        <v>4</v>
      </c>
      <c r="N4" s="7">
        <f t="shared" si="7"/>
        <v>0</v>
      </c>
      <c r="O4" s="7">
        <f t="shared" si="8"/>
        <v>0</v>
      </c>
      <c r="P4" s="7">
        <f t="shared" ref="P4:P67" si="9">K4*SQRT((N4/I4)^2+(O4/J4)^2)</f>
        <v>0</v>
      </c>
      <c r="Q4" s="7">
        <f t="shared" si="0"/>
        <v>0</v>
      </c>
      <c r="R4" s="16">
        <f t="shared" si="1"/>
        <v>0</v>
      </c>
      <c r="S4" s="7">
        <f t="shared" si="2"/>
        <v>3</v>
      </c>
      <c r="T4" s="7">
        <f t="shared" si="3"/>
        <v>4</v>
      </c>
      <c r="U4" s="7">
        <f t="shared" si="4"/>
        <v>3</v>
      </c>
    </row>
    <row r="5" spans="1:21">
      <c r="A5" s="7">
        <v>72</v>
      </c>
      <c r="B5" s="7" t="s">
        <v>7</v>
      </c>
      <c r="C5" s="7">
        <v>10733.8</v>
      </c>
      <c r="D5" s="7">
        <v>10733.8</v>
      </c>
      <c r="E5" s="15">
        <v>10733.8</v>
      </c>
      <c r="F5" s="7">
        <v>10733.8</v>
      </c>
      <c r="G5" s="7">
        <v>10733.8</v>
      </c>
      <c r="H5" s="7">
        <v>10733.8</v>
      </c>
      <c r="I5" s="7">
        <v>10733.8</v>
      </c>
      <c r="J5" s="7">
        <v>10733.8</v>
      </c>
      <c r="K5" s="7">
        <f t="shared" si="5"/>
        <v>1</v>
      </c>
      <c r="L5" s="16">
        <f t="shared" si="6"/>
        <v>0</v>
      </c>
      <c r="M5" s="7" t="s">
        <v>4</v>
      </c>
      <c r="N5" s="7">
        <f t="shared" si="7"/>
        <v>0</v>
      </c>
      <c r="O5" s="7">
        <f t="shared" si="8"/>
        <v>0</v>
      </c>
      <c r="P5" s="7">
        <f t="shared" si="9"/>
        <v>0</v>
      </c>
      <c r="Q5" s="7">
        <f t="shared" si="0"/>
        <v>0</v>
      </c>
      <c r="R5" s="16">
        <f t="shared" si="1"/>
        <v>0</v>
      </c>
      <c r="S5" s="7">
        <f t="shared" si="2"/>
        <v>3</v>
      </c>
      <c r="T5" s="7">
        <f t="shared" si="3"/>
        <v>4</v>
      </c>
      <c r="U5" s="7">
        <f t="shared" si="4"/>
        <v>3</v>
      </c>
    </row>
    <row r="6" spans="1:21">
      <c r="A6" s="7">
        <v>6</v>
      </c>
      <c r="B6" s="7" t="s">
        <v>9</v>
      </c>
      <c r="C6" s="7">
        <v>133337.79999999999</v>
      </c>
      <c r="D6" s="7">
        <v>133337.79999999999</v>
      </c>
      <c r="E6" s="15">
        <v>133337.79999999999</v>
      </c>
      <c r="F6" s="7">
        <v>133337.79999999999</v>
      </c>
      <c r="G6" s="7">
        <v>133337.79999999999</v>
      </c>
      <c r="H6" s="7">
        <v>133337.79999999999</v>
      </c>
      <c r="I6" s="7">
        <v>133337.79999999999</v>
      </c>
      <c r="J6" s="7">
        <v>133337.79999999999</v>
      </c>
      <c r="K6" s="7">
        <f t="shared" si="5"/>
        <v>1</v>
      </c>
      <c r="L6" s="16">
        <f t="shared" si="6"/>
        <v>0</v>
      </c>
      <c r="M6" s="7" t="s">
        <v>4</v>
      </c>
      <c r="N6" s="7">
        <f t="shared" si="7"/>
        <v>0</v>
      </c>
      <c r="O6" s="7">
        <f t="shared" si="8"/>
        <v>0</v>
      </c>
      <c r="P6" s="7">
        <f t="shared" si="9"/>
        <v>0</v>
      </c>
      <c r="Q6" s="7">
        <f t="shared" si="0"/>
        <v>0</v>
      </c>
      <c r="R6" s="16">
        <f t="shared" si="1"/>
        <v>0</v>
      </c>
      <c r="S6" s="7">
        <f t="shared" si="2"/>
        <v>3</v>
      </c>
      <c r="T6" s="7">
        <f t="shared" si="3"/>
        <v>4</v>
      </c>
      <c r="U6" s="7">
        <f t="shared" si="4"/>
        <v>3</v>
      </c>
    </row>
    <row r="7" spans="1:21">
      <c r="A7" s="7">
        <v>104</v>
      </c>
      <c r="B7" s="7" t="s">
        <v>8</v>
      </c>
      <c r="C7" s="7">
        <v>35543.199999999997</v>
      </c>
      <c r="D7" s="7">
        <v>35543.199999999997</v>
      </c>
      <c r="E7" s="15">
        <v>35543.199999999997</v>
      </c>
      <c r="F7" s="7">
        <v>35543.199999999997</v>
      </c>
      <c r="G7" s="7">
        <v>35543.199999999997</v>
      </c>
      <c r="H7" s="7">
        <v>35543.199999999997</v>
      </c>
      <c r="I7" s="7">
        <v>35543.199999999997</v>
      </c>
      <c r="J7" s="7">
        <v>35543.199999999997</v>
      </c>
      <c r="K7" s="7">
        <f t="shared" si="5"/>
        <v>1</v>
      </c>
      <c r="L7" s="16">
        <f t="shared" si="6"/>
        <v>0</v>
      </c>
      <c r="M7" s="7" t="s">
        <v>4</v>
      </c>
      <c r="N7" s="7">
        <f t="shared" si="7"/>
        <v>0</v>
      </c>
      <c r="O7" s="7">
        <f t="shared" si="8"/>
        <v>0</v>
      </c>
      <c r="P7" s="7">
        <f t="shared" si="9"/>
        <v>0</v>
      </c>
      <c r="Q7" s="7">
        <f t="shared" si="0"/>
        <v>0</v>
      </c>
      <c r="R7" s="16">
        <f t="shared" si="1"/>
        <v>0</v>
      </c>
      <c r="S7" s="7">
        <f t="shared" si="2"/>
        <v>3</v>
      </c>
      <c r="T7" s="7">
        <f t="shared" si="3"/>
        <v>4</v>
      </c>
      <c r="U7" s="7">
        <f t="shared" si="4"/>
        <v>3</v>
      </c>
    </row>
    <row r="8" spans="1:21">
      <c r="A8" s="7">
        <v>94</v>
      </c>
      <c r="B8" s="7" t="s">
        <v>11</v>
      </c>
      <c r="C8" s="7">
        <v>10000</v>
      </c>
      <c r="D8" s="7">
        <v>10000</v>
      </c>
      <c r="E8" s="15">
        <v>10000</v>
      </c>
      <c r="F8" s="7">
        <v>10000</v>
      </c>
      <c r="G8" s="7">
        <v>10000</v>
      </c>
      <c r="H8" s="7">
        <v>10000</v>
      </c>
      <c r="I8" s="7">
        <v>10000</v>
      </c>
      <c r="J8" s="7">
        <v>10000</v>
      </c>
      <c r="K8" s="7">
        <f t="shared" si="5"/>
        <v>1</v>
      </c>
      <c r="L8" s="16">
        <f t="shared" si="6"/>
        <v>0</v>
      </c>
      <c r="M8" s="7" t="s">
        <v>4</v>
      </c>
      <c r="N8" s="7">
        <f t="shared" si="7"/>
        <v>0</v>
      </c>
      <c r="O8" s="7">
        <f t="shared" si="8"/>
        <v>0</v>
      </c>
      <c r="P8" s="7">
        <f t="shared" si="9"/>
        <v>0</v>
      </c>
      <c r="Q8" s="7">
        <f t="shared" si="0"/>
        <v>0</v>
      </c>
      <c r="R8" s="16">
        <f t="shared" si="1"/>
        <v>0</v>
      </c>
      <c r="S8" s="7">
        <f t="shared" si="2"/>
        <v>3</v>
      </c>
      <c r="T8" s="7">
        <f t="shared" si="3"/>
        <v>4</v>
      </c>
      <c r="U8" s="7">
        <f t="shared" si="4"/>
        <v>3</v>
      </c>
    </row>
    <row r="9" spans="1:21">
      <c r="A9" s="7">
        <v>42</v>
      </c>
      <c r="B9" s="7" t="s">
        <v>10</v>
      </c>
      <c r="C9" s="7">
        <v>10000</v>
      </c>
      <c r="D9" s="7">
        <v>10000</v>
      </c>
      <c r="E9" s="15">
        <v>10000</v>
      </c>
      <c r="F9" s="7">
        <v>10000</v>
      </c>
      <c r="G9" s="7">
        <v>10000</v>
      </c>
      <c r="H9" s="7">
        <v>10000</v>
      </c>
      <c r="I9" s="7">
        <v>10000</v>
      </c>
      <c r="J9" s="7">
        <v>10000</v>
      </c>
      <c r="K9" s="7">
        <f t="shared" si="5"/>
        <v>1</v>
      </c>
      <c r="L9" s="16">
        <f t="shared" si="6"/>
        <v>0</v>
      </c>
      <c r="M9" s="7" t="s">
        <v>4</v>
      </c>
      <c r="N9" s="7">
        <f t="shared" si="7"/>
        <v>0</v>
      </c>
      <c r="O9" s="7">
        <f t="shared" si="8"/>
        <v>0</v>
      </c>
      <c r="P9" s="7">
        <f t="shared" si="9"/>
        <v>0</v>
      </c>
      <c r="Q9" s="7">
        <f t="shared" si="0"/>
        <v>0</v>
      </c>
      <c r="R9" s="16">
        <f t="shared" si="1"/>
        <v>0</v>
      </c>
      <c r="S9" s="7">
        <f t="shared" si="2"/>
        <v>3</v>
      </c>
      <c r="T9" s="7">
        <f t="shared" si="3"/>
        <v>4</v>
      </c>
      <c r="U9" s="7">
        <f t="shared" si="4"/>
        <v>3</v>
      </c>
    </row>
    <row r="10" spans="1:21">
      <c r="A10" s="7">
        <v>115</v>
      </c>
      <c r="B10" s="7" t="s">
        <v>12</v>
      </c>
      <c r="C10" s="7">
        <v>10000</v>
      </c>
      <c r="D10" s="7">
        <v>10000</v>
      </c>
      <c r="E10" s="15">
        <v>10000</v>
      </c>
      <c r="F10" s="7">
        <v>10000</v>
      </c>
      <c r="G10" s="7">
        <v>10000</v>
      </c>
      <c r="H10" s="7">
        <v>10000</v>
      </c>
      <c r="I10" s="7">
        <v>10000</v>
      </c>
      <c r="J10" s="7">
        <v>10000</v>
      </c>
      <c r="K10" s="7">
        <f t="shared" si="5"/>
        <v>1</v>
      </c>
      <c r="L10" s="16">
        <f t="shared" si="6"/>
        <v>0</v>
      </c>
      <c r="M10" s="7" t="s">
        <v>4</v>
      </c>
      <c r="N10" s="7">
        <f t="shared" si="7"/>
        <v>0</v>
      </c>
      <c r="O10" s="7">
        <f t="shared" si="8"/>
        <v>0</v>
      </c>
      <c r="P10" s="7">
        <f t="shared" si="9"/>
        <v>0</v>
      </c>
      <c r="Q10" s="7">
        <f t="shared" si="0"/>
        <v>0</v>
      </c>
      <c r="R10" s="16">
        <f t="shared" si="1"/>
        <v>0</v>
      </c>
      <c r="S10" s="7">
        <f t="shared" si="2"/>
        <v>3</v>
      </c>
      <c r="T10" s="7">
        <f t="shared" si="3"/>
        <v>4</v>
      </c>
      <c r="U10" s="7">
        <f t="shared" si="4"/>
        <v>3</v>
      </c>
    </row>
    <row r="11" spans="1:21">
      <c r="A11" s="7">
        <v>81</v>
      </c>
      <c r="B11" s="7" t="s">
        <v>13</v>
      </c>
      <c r="C11" s="7">
        <v>66447.399999999994</v>
      </c>
      <c r="D11" s="7">
        <v>66447.399999999994</v>
      </c>
      <c r="E11" s="15">
        <v>66447.399999999994</v>
      </c>
      <c r="F11" s="7">
        <v>66447.399999999994</v>
      </c>
      <c r="G11" s="7">
        <v>66447.399999999994</v>
      </c>
      <c r="H11" s="7">
        <v>66447.399999999994</v>
      </c>
      <c r="I11" s="7">
        <v>66447.399999999994</v>
      </c>
      <c r="J11" s="7">
        <v>66447.399999999994</v>
      </c>
      <c r="K11" s="7">
        <f t="shared" si="5"/>
        <v>1</v>
      </c>
      <c r="L11" s="16">
        <f t="shared" si="6"/>
        <v>0</v>
      </c>
      <c r="M11" s="7" t="s">
        <v>4</v>
      </c>
      <c r="N11" s="7">
        <f t="shared" si="7"/>
        <v>0</v>
      </c>
      <c r="O11" s="7">
        <f t="shared" si="8"/>
        <v>0</v>
      </c>
      <c r="P11" s="7">
        <f t="shared" si="9"/>
        <v>0</v>
      </c>
      <c r="Q11" s="7">
        <f t="shared" si="0"/>
        <v>0</v>
      </c>
      <c r="R11" s="16">
        <f t="shared" si="1"/>
        <v>0</v>
      </c>
      <c r="S11" s="7">
        <f t="shared" si="2"/>
        <v>3</v>
      </c>
      <c r="T11" s="7">
        <f t="shared" si="3"/>
        <v>4</v>
      </c>
      <c r="U11" s="7">
        <f t="shared" si="4"/>
        <v>3</v>
      </c>
    </row>
    <row r="12" spans="1:21">
      <c r="A12" s="7">
        <v>60</v>
      </c>
      <c r="B12" s="7" t="s">
        <v>14</v>
      </c>
      <c r="C12" s="7">
        <v>12078.4</v>
      </c>
      <c r="D12" s="7">
        <v>12078.4</v>
      </c>
      <c r="E12" s="15">
        <v>12078.4</v>
      </c>
      <c r="F12" s="7">
        <v>12078.4</v>
      </c>
      <c r="G12" s="7">
        <v>12078.4</v>
      </c>
      <c r="H12" s="7">
        <v>12078.4</v>
      </c>
      <c r="I12" s="7">
        <v>12078.4</v>
      </c>
      <c r="J12" s="7">
        <v>12078.4</v>
      </c>
      <c r="K12" s="7">
        <f t="shared" si="5"/>
        <v>1</v>
      </c>
      <c r="L12" s="16">
        <f t="shared" si="6"/>
        <v>0</v>
      </c>
      <c r="M12" s="7" t="s">
        <v>4</v>
      </c>
      <c r="N12" s="7">
        <f t="shared" si="7"/>
        <v>0</v>
      </c>
      <c r="O12" s="7">
        <f t="shared" si="8"/>
        <v>0</v>
      </c>
      <c r="P12" s="7">
        <f t="shared" si="9"/>
        <v>0</v>
      </c>
      <c r="Q12" s="7">
        <f t="shared" si="0"/>
        <v>0</v>
      </c>
      <c r="R12" s="16">
        <f t="shared" si="1"/>
        <v>0</v>
      </c>
      <c r="S12" s="7">
        <f t="shared" si="2"/>
        <v>3</v>
      </c>
      <c r="T12" s="7">
        <f t="shared" si="3"/>
        <v>4</v>
      </c>
      <c r="U12" s="7">
        <f t="shared" si="4"/>
        <v>3</v>
      </c>
    </row>
    <row r="13" spans="1:21">
      <c r="K13" s="7" t="e">
        <f t="shared" si="5"/>
        <v>#DIV/0!</v>
      </c>
      <c r="L13" s="16" t="e">
        <f t="shared" si="6"/>
        <v>#DIV/0!</v>
      </c>
      <c r="N13" s="7" t="e">
        <f t="shared" si="7"/>
        <v>#DIV/0!</v>
      </c>
      <c r="O13" s="7" t="e">
        <f t="shared" si="8"/>
        <v>#DIV/0!</v>
      </c>
      <c r="P13" s="7" t="e">
        <f t="shared" si="9"/>
        <v>#DIV/0!</v>
      </c>
      <c r="R13" s="16" t="e">
        <f t="shared" si="1"/>
        <v>#DIV/0!</v>
      </c>
    </row>
    <row r="14" spans="1:21">
      <c r="A14" s="7">
        <v>109</v>
      </c>
      <c r="B14" s="7" t="s">
        <v>15</v>
      </c>
      <c r="C14" s="7">
        <v>10000</v>
      </c>
      <c r="D14" s="7">
        <v>10000</v>
      </c>
      <c r="E14" s="15">
        <v>10000</v>
      </c>
      <c r="F14" s="7">
        <v>10000</v>
      </c>
      <c r="G14" s="7">
        <v>10000</v>
      </c>
      <c r="H14" s="7">
        <v>10000</v>
      </c>
      <c r="I14" s="7">
        <v>10000</v>
      </c>
      <c r="J14" s="7">
        <v>10000</v>
      </c>
      <c r="K14" s="7">
        <f t="shared" si="5"/>
        <v>1</v>
      </c>
      <c r="L14" s="16">
        <f t="shared" si="6"/>
        <v>0</v>
      </c>
      <c r="M14" s="7" t="s">
        <v>4</v>
      </c>
      <c r="N14" s="7">
        <f t="shared" si="7"/>
        <v>0</v>
      </c>
      <c r="O14" s="7">
        <f t="shared" si="8"/>
        <v>0</v>
      </c>
      <c r="P14" s="7">
        <f t="shared" si="9"/>
        <v>0</v>
      </c>
      <c r="Q14" s="7">
        <f t="shared" ref="Q14:Q21" si="10">P14/SQRT(4)</f>
        <v>0</v>
      </c>
      <c r="R14" s="16">
        <f t="shared" si="1"/>
        <v>0</v>
      </c>
      <c r="S14" s="7">
        <f t="shared" ref="S14:S21" si="11">COUNT(A14:D14)</f>
        <v>3</v>
      </c>
      <c r="T14" s="7">
        <f t="shared" ref="T14:T21" si="12">COUNT(E14:H14)</f>
        <v>4</v>
      </c>
      <c r="U14" s="7">
        <f t="shared" ref="U14:U21" si="13">MIN(S14,T14)</f>
        <v>3</v>
      </c>
    </row>
    <row r="15" spans="1:21">
      <c r="A15" s="7">
        <v>102</v>
      </c>
      <c r="B15" s="7" t="s">
        <v>16</v>
      </c>
      <c r="C15" s="7">
        <v>18686990</v>
      </c>
      <c r="D15" s="7">
        <v>24093970</v>
      </c>
      <c r="E15" s="15">
        <v>19160634</v>
      </c>
      <c r="F15" s="7">
        <v>19257066</v>
      </c>
      <c r="G15" s="7">
        <v>20822314</v>
      </c>
      <c r="H15" s="7">
        <v>19437630</v>
      </c>
      <c r="I15" s="7">
        <v>20647198</v>
      </c>
      <c r="J15" s="7">
        <v>19839003.333333299</v>
      </c>
      <c r="K15" s="7">
        <f t="shared" si="5"/>
        <v>0.96085693241927062</v>
      </c>
      <c r="L15" s="16">
        <f t="shared" si="6"/>
        <v>-5.7606459158608604E-2</v>
      </c>
      <c r="M15" s="7">
        <v>0.67637226995413702</v>
      </c>
      <c r="N15" s="7">
        <f t="shared" si="7"/>
        <v>2994371.8163701715</v>
      </c>
      <c r="O15" s="7">
        <f t="shared" si="8"/>
        <v>856344.40496177319</v>
      </c>
      <c r="P15" s="7">
        <f t="shared" si="9"/>
        <v>0.14539009598174715</v>
      </c>
      <c r="Q15" s="7">
        <f t="shared" si="10"/>
        <v>7.2695047990873576E-2</v>
      </c>
      <c r="R15" s="16">
        <f t="shared" si="1"/>
        <v>0.12603466373274996</v>
      </c>
      <c r="S15" s="7">
        <f t="shared" si="11"/>
        <v>3</v>
      </c>
      <c r="T15" s="7">
        <f t="shared" si="12"/>
        <v>4</v>
      </c>
      <c r="U15" s="7">
        <f t="shared" si="13"/>
        <v>3</v>
      </c>
    </row>
    <row r="16" spans="1:21">
      <c r="A16" s="7">
        <v>27</v>
      </c>
      <c r="B16" s="7" t="s">
        <v>17</v>
      </c>
      <c r="C16" s="7">
        <v>14296044</v>
      </c>
      <c r="D16" s="7">
        <v>25539624</v>
      </c>
      <c r="E16" s="15">
        <v>17469434</v>
      </c>
      <c r="F16" s="7">
        <v>19719080</v>
      </c>
      <c r="G16" s="7">
        <v>20267936</v>
      </c>
      <c r="H16" s="7">
        <v>17608972</v>
      </c>
      <c r="I16" s="7">
        <v>19101700.666666601</v>
      </c>
      <c r="J16" s="7">
        <v>19198662.666666601</v>
      </c>
      <c r="K16" s="7">
        <f t="shared" si="5"/>
        <v>1.0050760925266304</v>
      </c>
      <c r="L16" s="16">
        <f t="shared" si="6"/>
        <v>7.3047294192815906E-3</v>
      </c>
      <c r="M16" s="7">
        <v>0.97888509699839299</v>
      </c>
      <c r="N16" s="7">
        <f t="shared" si="7"/>
        <v>5796787.356582378</v>
      </c>
      <c r="O16" s="7">
        <f t="shared" si="8"/>
        <v>1403797.7200969281</v>
      </c>
      <c r="P16" s="7">
        <f t="shared" si="9"/>
        <v>0.31373885800876311</v>
      </c>
      <c r="Q16" s="7">
        <f t="shared" si="10"/>
        <v>0.15686942900438156</v>
      </c>
      <c r="R16" s="16">
        <f t="shared" si="1"/>
        <v>0.26000594630000262</v>
      </c>
      <c r="S16" s="7">
        <f t="shared" si="11"/>
        <v>3</v>
      </c>
      <c r="T16" s="7">
        <f t="shared" si="12"/>
        <v>4</v>
      </c>
      <c r="U16" s="7">
        <f t="shared" si="13"/>
        <v>3</v>
      </c>
    </row>
    <row r="17" spans="1:21">
      <c r="A17" s="7">
        <v>49</v>
      </c>
      <c r="B17" s="7" t="s">
        <v>18</v>
      </c>
      <c r="C17" s="7">
        <v>10000</v>
      </c>
      <c r="D17" s="7">
        <v>10000</v>
      </c>
      <c r="E17" s="15">
        <v>10000</v>
      </c>
      <c r="F17" s="7">
        <v>10000</v>
      </c>
      <c r="G17" s="7">
        <v>10000</v>
      </c>
      <c r="H17" s="7">
        <v>10000</v>
      </c>
      <c r="I17" s="7">
        <v>10000</v>
      </c>
      <c r="J17" s="7">
        <v>10000</v>
      </c>
      <c r="K17" s="7">
        <f t="shared" si="5"/>
        <v>1</v>
      </c>
      <c r="L17" s="16">
        <f t="shared" si="6"/>
        <v>0</v>
      </c>
      <c r="M17" s="7" t="s">
        <v>4</v>
      </c>
      <c r="N17" s="7">
        <f t="shared" si="7"/>
        <v>0</v>
      </c>
      <c r="O17" s="7">
        <f t="shared" si="8"/>
        <v>0</v>
      </c>
      <c r="P17" s="7">
        <f t="shared" si="9"/>
        <v>0</v>
      </c>
      <c r="Q17" s="7">
        <f t="shared" si="10"/>
        <v>0</v>
      </c>
      <c r="R17" s="16">
        <f t="shared" si="1"/>
        <v>0</v>
      </c>
      <c r="S17" s="7">
        <f t="shared" si="11"/>
        <v>3</v>
      </c>
      <c r="T17" s="7">
        <f t="shared" si="12"/>
        <v>4</v>
      </c>
      <c r="U17" s="7">
        <f t="shared" si="13"/>
        <v>3</v>
      </c>
    </row>
    <row r="18" spans="1:21">
      <c r="A18" s="7">
        <v>30</v>
      </c>
      <c r="B18" s="7" t="s">
        <v>19</v>
      </c>
      <c r="C18" s="7">
        <v>211419</v>
      </c>
      <c r="D18" s="7">
        <v>2936019</v>
      </c>
      <c r="E18" s="15">
        <v>1625092</v>
      </c>
      <c r="F18" s="7">
        <v>3051292</v>
      </c>
      <c r="G18" s="7">
        <v>2925120</v>
      </c>
      <c r="H18" s="7">
        <v>2454689</v>
      </c>
      <c r="I18" s="7">
        <v>1590843.33333333</v>
      </c>
      <c r="J18" s="7">
        <v>2810367</v>
      </c>
      <c r="K18" s="7">
        <f t="shared" si="5"/>
        <v>1.7665894190293236</v>
      </c>
      <c r="L18" s="16">
        <f t="shared" si="6"/>
        <v>0.82096677562268883</v>
      </c>
      <c r="M18" s="7">
        <v>0.205444154778232</v>
      </c>
      <c r="N18" s="7">
        <f t="shared" si="7"/>
        <v>1362622.8452423413</v>
      </c>
      <c r="O18" s="7">
        <f t="shared" si="8"/>
        <v>314420.05845524551</v>
      </c>
      <c r="P18" s="7">
        <f t="shared" si="9"/>
        <v>1.526009804554016</v>
      </c>
      <c r="Q18" s="7">
        <f t="shared" si="10"/>
        <v>0.76300490227700801</v>
      </c>
      <c r="R18" s="16">
        <f t="shared" si="1"/>
        <v>0.71950797274476119</v>
      </c>
      <c r="S18" s="7">
        <f t="shared" si="11"/>
        <v>3</v>
      </c>
      <c r="T18" s="7">
        <f t="shared" si="12"/>
        <v>4</v>
      </c>
      <c r="U18" s="7">
        <f t="shared" si="13"/>
        <v>3</v>
      </c>
    </row>
    <row r="19" spans="1:21">
      <c r="A19" s="7">
        <v>35</v>
      </c>
      <c r="B19" s="7" t="s">
        <v>20</v>
      </c>
      <c r="C19" s="7">
        <v>12455.2</v>
      </c>
      <c r="D19" s="7">
        <v>12455.2</v>
      </c>
      <c r="E19" s="15">
        <v>12455.2</v>
      </c>
      <c r="F19" s="7">
        <v>12455.2</v>
      </c>
      <c r="G19" s="7">
        <v>12455.2</v>
      </c>
      <c r="H19" s="7">
        <v>12455.2</v>
      </c>
      <c r="I19" s="7">
        <v>12455.2</v>
      </c>
      <c r="J19" s="7">
        <v>12455.2</v>
      </c>
      <c r="K19" s="7">
        <f t="shared" si="5"/>
        <v>1</v>
      </c>
      <c r="L19" s="16">
        <f t="shared" si="6"/>
        <v>0</v>
      </c>
      <c r="M19" s="7">
        <v>1</v>
      </c>
      <c r="N19" s="7">
        <f t="shared" si="7"/>
        <v>2.2277979431084331E-12</v>
      </c>
      <c r="O19" s="7">
        <f t="shared" si="8"/>
        <v>2.2277979431084331E-12</v>
      </c>
      <c r="P19" s="7">
        <f t="shared" si="9"/>
        <v>2.5295314931681793E-16</v>
      </c>
      <c r="Q19" s="7">
        <f t="shared" si="10"/>
        <v>1.2647657465840897E-16</v>
      </c>
      <c r="R19" s="16">
        <f t="shared" si="1"/>
        <v>2.1069488983919813E-16</v>
      </c>
      <c r="S19" s="7">
        <f t="shared" si="11"/>
        <v>3</v>
      </c>
      <c r="T19" s="7">
        <f t="shared" si="12"/>
        <v>4</v>
      </c>
      <c r="U19" s="7">
        <f t="shared" si="13"/>
        <v>3</v>
      </c>
    </row>
    <row r="20" spans="1:21">
      <c r="A20" s="7">
        <v>46</v>
      </c>
      <c r="B20" s="7" t="s">
        <v>21</v>
      </c>
      <c r="C20" s="7">
        <v>10000</v>
      </c>
      <c r="D20" s="7">
        <v>10000</v>
      </c>
      <c r="E20" s="15">
        <v>10000</v>
      </c>
      <c r="F20" s="7">
        <v>10000</v>
      </c>
      <c r="G20" s="7">
        <v>10000</v>
      </c>
      <c r="H20" s="7">
        <v>10000</v>
      </c>
      <c r="I20" s="7">
        <v>10000</v>
      </c>
      <c r="J20" s="7">
        <v>10000</v>
      </c>
      <c r="K20" s="7">
        <f t="shared" si="5"/>
        <v>1</v>
      </c>
      <c r="L20" s="16">
        <f t="shared" si="6"/>
        <v>0</v>
      </c>
      <c r="M20" s="7" t="s">
        <v>4</v>
      </c>
      <c r="N20" s="7">
        <f t="shared" si="7"/>
        <v>0</v>
      </c>
      <c r="O20" s="7">
        <f t="shared" si="8"/>
        <v>0</v>
      </c>
      <c r="P20" s="7">
        <f t="shared" si="9"/>
        <v>0</v>
      </c>
      <c r="Q20" s="7">
        <f t="shared" si="10"/>
        <v>0</v>
      </c>
      <c r="R20" s="16">
        <f t="shared" si="1"/>
        <v>0</v>
      </c>
      <c r="S20" s="7">
        <f t="shared" si="11"/>
        <v>3</v>
      </c>
      <c r="T20" s="7">
        <f t="shared" si="12"/>
        <v>4</v>
      </c>
      <c r="U20" s="7">
        <f t="shared" si="13"/>
        <v>3</v>
      </c>
    </row>
    <row r="21" spans="1:21">
      <c r="A21" s="7">
        <v>32</v>
      </c>
      <c r="B21" s="7" t="s">
        <v>22</v>
      </c>
      <c r="C21" s="7">
        <v>10000</v>
      </c>
      <c r="D21" s="7">
        <v>10000</v>
      </c>
      <c r="E21" s="15">
        <v>10000</v>
      </c>
      <c r="F21" s="7">
        <v>10000</v>
      </c>
      <c r="G21" s="7">
        <v>10000</v>
      </c>
      <c r="H21" s="7">
        <v>10000</v>
      </c>
      <c r="I21" s="7">
        <v>10000</v>
      </c>
      <c r="J21" s="7">
        <v>10000</v>
      </c>
      <c r="K21" s="7">
        <f t="shared" si="5"/>
        <v>1</v>
      </c>
      <c r="L21" s="16">
        <f t="shared" si="6"/>
        <v>0</v>
      </c>
      <c r="M21" s="7" t="s">
        <v>4</v>
      </c>
      <c r="N21" s="7">
        <f t="shared" si="7"/>
        <v>0</v>
      </c>
      <c r="O21" s="7">
        <f t="shared" si="8"/>
        <v>0</v>
      </c>
      <c r="P21" s="7">
        <f t="shared" si="9"/>
        <v>0</v>
      </c>
      <c r="Q21" s="7">
        <f t="shared" si="10"/>
        <v>0</v>
      </c>
      <c r="R21" s="16">
        <f t="shared" si="1"/>
        <v>0</v>
      </c>
      <c r="S21" s="7">
        <f t="shared" si="11"/>
        <v>3</v>
      </c>
      <c r="T21" s="7">
        <f t="shared" si="12"/>
        <v>4</v>
      </c>
      <c r="U21" s="7">
        <f t="shared" si="13"/>
        <v>3</v>
      </c>
    </row>
    <row r="22" spans="1:21">
      <c r="K22" s="7" t="e">
        <f t="shared" si="5"/>
        <v>#DIV/0!</v>
      </c>
      <c r="L22" s="16" t="e">
        <f t="shared" si="6"/>
        <v>#DIV/0!</v>
      </c>
      <c r="N22" s="7" t="e">
        <f t="shared" si="7"/>
        <v>#DIV/0!</v>
      </c>
      <c r="O22" s="7" t="e">
        <f t="shared" si="8"/>
        <v>#DIV/0!</v>
      </c>
      <c r="P22" s="7" t="e">
        <f t="shared" si="9"/>
        <v>#DIV/0!</v>
      </c>
      <c r="R22" s="16" t="e">
        <f t="shared" si="1"/>
        <v>#DIV/0!</v>
      </c>
    </row>
    <row r="23" spans="1:21">
      <c r="A23" s="7">
        <v>80</v>
      </c>
      <c r="B23" s="7" t="s">
        <v>23</v>
      </c>
      <c r="C23" s="7">
        <v>18662.2</v>
      </c>
      <c r="D23" s="7">
        <v>18662.2</v>
      </c>
      <c r="E23" s="15">
        <v>18662.2</v>
      </c>
      <c r="F23" s="7">
        <v>18662.2</v>
      </c>
      <c r="G23" s="7">
        <v>18662.2</v>
      </c>
      <c r="H23" s="7">
        <v>18662.2</v>
      </c>
      <c r="I23" s="7">
        <v>18662.2</v>
      </c>
      <c r="J23" s="7">
        <v>18662.2</v>
      </c>
      <c r="K23" s="7">
        <f t="shared" si="5"/>
        <v>1</v>
      </c>
      <c r="L23" s="16">
        <f t="shared" si="6"/>
        <v>0</v>
      </c>
      <c r="M23" s="7" t="s">
        <v>4</v>
      </c>
      <c r="N23" s="7">
        <f t="shared" si="7"/>
        <v>0</v>
      </c>
      <c r="O23" s="7">
        <f t="shared" si="8"/>
        <v>0</v>
      </c>
      <c r="P23" s="7">
        <f t="shared" si="9"/>
        <v>0</v>
      </c>
      <c r="Q23" s="7">
        <f t="shared" ref="Q23:Q50" si="14">P23/SQRT(4)</f>
        <v>0</v>
      </c>
      <c r="R23" s="16">
        <f t="shared" si="1"/>
        <v>0</v>
      </c>
      <c r="S23" s="7">
        <f t="shared" ref="S23:S50" si="15">COUNT(A23:D23)</f>
        <v>3</v>
      </c>
      <c r="T23" s="7">
        <f t="shared" ref="T23:T50" si="16">COUNT(E23:H23)</f>
        <v>4</v>
      </c>
      <c r="U23" s="7">
        <f t="shared" ref="U23:U50" si="17">MIN(S23,T23)</f>
        <v>3</v>
      </c>
    </row>
    <row r="24" spans="1:21">
      <c r="A24" s="7">
        <v>111</v>
      </c>
      <c r="B24" s="7" t="s">
        <v>24</v>
      </c>
      <c r="C24" s="7">
        <v>57794.8</v>
      </c>
      <c r="D24" s="7">
        <v>57794.8</v>
      </c>
      <c r="E24" s="15">
        <v>57794.8</v>
      </c>
      <c r="F24" s="7">
        <v>57794.8</v>
      </c>
      <c r="G24" s="7">
        <v>57794.8</v>
      </c>
      <c r="H24" s="7">
        <v>57794.8</v>
      </c>
      <c r="I24" s="7">
        <v>57794.8</v>
      </c>
      <c r="J24" s="7">
        <v>57794.8</v>
      </c>
      <c r="K24" s="7">
        <f t="shared" si="5"/>
        <v>1</v>
      </c>
      <c r="L24" s="16">
        <f t="shared" si="6"/>
        <v>0</v>
      </c>
      <c r="M24" s="7">
        <v>1</v>
      </c>
      <c r="N24" s="7">
        <f t="shared" si="7"/>
        <v>8.9111917724337323E-12</v>
      </c>
      <c r="O24" s="7">
        <f t="shared" si="8"/>
        <v>8.9111917724337323E-12</v>
      </c>
      <c r="P24" s="7">
        <f t="shared" si="9"/>
        <v>2.1805297814826459E-16</v>
      </c>
      <c r="Q24" s="7">
        <f t="shared" si="14"/>
        <v>1.0902648907413229E-16</v>
      </c>
      <c r="R24" s="16">
        <f t="shared" si="1"/>
        <v>1.8162512834546916E-16</v>
      </c>
      <c r="S24" s="7">
        <f t="shared" si="15"/>
        <v>3</v>
      </c>
      <c r="T24" s="7">
        <f t="shared" si="16"/>
        <v>4</v>
      </c>
      <c r="U24" s="7">
        <f t="shared" si="17"/>
        <v>3</v>
      </c>
    </row>
    <row r="25" spans="1:21">
      <c r="A25" s="7">
        <v>38</v>
      </c>
      <c r="B25" s="7" t="s">
        <v>25</v>
      </c>
      <c r="C25" s="7">
        <v>10000</v>
      </c>
      <c r="D25" s="7">
        <v>10000</v>
      </c>
      <c r="E25" s="15">
        <v>10000</v>
      </c>
      <c r="F25" s="7">
        <v>10000</v>
      </c>
      <c r="G25" s="7">
        <v>10000</v>
      </c>
      <c r="H25" s="7">
        <v>10000</v>
      </c>
      <c r="I25" s="7">
        <v>10000</v>
      </c>
      <c r="J25" s="7">
        <v>10000</v>
      </c>
      <c r="K25" s="7">
        <f t="shared" si="5"/>
        <v>1</v>
      </c>
      <c r="L25" s="16">
        <f t="shared" si="6"/>
        <v>0</v>
      </c>
      <c r="M25" s="7" t="s">
        <v>4</v>
      </c>
      <c r="N25" s="7">
        <f t="shared" si="7"/>
        <v>0</v>
      </c>
      <c r="O25" s="7">
        <f t="shared" si="8"/>
        <v>0</v>
      </c>
      <c r="P25" s="7">
        <f t="shared" si="9"/>
        <v>0</v>
      </c>
      <c r="Q25" s="7">
        <f t="shared" si="14"/>
        <v>0</v>
      </c>
      <c r="R25" s="16">
        <f t="shared" si="1"/>
        <v>0</v>
      </c>
      <c r="S25" s="7">
        <f t="shared" si="15"/>
        <v>3</v>
      </c>
      <c r="T25" s="7">
        <f t="shared" si="16"/>
        <v>4</v>
      </c>
      <c r="U25" s="7">
        <f t="shared" si="17"/>
        <v>3</v>
      </c>
    </row>
    <row r="26" spans="1:21">
      <c r="A26" s="7">
        <v>0</v>
      </c>
      <c r="B26" s="7" t="s">
        <v>26</v>
      </c>
      <c r="C26" s="7">
        <v>167854</v>
      </c>
      <c r="D26" s="7">
        <v>167854</v>
      </c>
      <c r="E26" s="15">
        <v>167854</v>
      </c>
      <c r="F26" s="7">
        <v>167854</v>
      </c>
      <c r="G26" s="7">
        <v>167854</v>
      </c>
      <c r="H26" s="7">
        <v>167854</v>
      </c>
      <c r="I26" s="7">
        <v>167854</v>
      </c>
      <c r="J26" s="7">
        <v>167854</v>
      </c>
      <c r="K26" s="7">
        <f t="shared" si="5"/>
        <v>1</v>
      </c>
      <c r="L26" s="16">
        <f t="shared" si="6"/>
        <v>0</v>
      </c>
      <c r="M26" s="7" t="s">
        <v>4</v>
      </c>
      <c r="N26" s="7">
        <f t="shared" si="7"/>
        <v>0</v>
      </c>
      <c r="O26" s="7">
        <f t="shared" si="8"/>
        <v>0</v>
      </c>
      <c r="P26" s="7">
        <f t="shared" si="9"/>
        <v>0</v>
      </c>
      <c r="Q26" s="7">
        <f t="shared" si="14"/>
        <v>0</v>
      </c>
      <c r="R26" s="16">
        <f t="shared" si="1"/>
        <v>0</v>
      </c>
      <c r="S26" s="7">
        <f t="shared" si="15"/>
        <v>3</v>
      </c>
      <c r="T26" s="7">
        <f t="shared" si="16"/>
        <v>4</v>
      </c>
      <c r="U26" s="7">
        <f t="shared" si="17"/>
        <v>3</v>
      </c>
    </row>
    <row r="27" spans="1:21">
      <c r="A27" s="7">
        <v>3</v>
      </c>
      <c r="B27" s="7" t="s">
        <v>27</v>
      </c>
      <c r="C27" s="7">
        <v>1671833.2</v>
      </c>
      <c r="D27" s="7">
        <v>1671833.2</v>
      </c>
      <c r="E27" s="15">
        <v>1671833.2</v>
      </c>
      <c r="F27" s="7">
        <v>1671833.2</v>
      </c>
      <c r="G27" s="7">
        <v>1671833.2</v>
      </c>
      <c r="H27" s="7">
        <v>1671833.2</v>
      </c>
      <c r="I27" s="7">
        <v>1671833.2</v>
      </c>
      <c r="J27" s="7">
        <v>1671833.2</v>
      </c>
      <c r="K27" s="7">
        <f t="shared" si="5"/>
        <v>1</v>
      </c>
      <c r="L27" s="16">
        <f t="shared" si="6"/>
        <v>0</v>
      </c>
      <c r="M27" s="7" t="s">
        <v>4</v>
      </c>
      <c r="N27" s="7">
        <f t="shared" si="7"/>
        <v>0</v>
      </c>
      <c r="O27" s="7">
        <f t="shared" si="8"/>
        <v>0</v>
      </c>
      <c r="P27" s="7">
        <f t="shared" si="9"/>
        <v>0</v>
      </c>
      <c r="Q27" s="7">
        <f t="shared" si="14"/>
        <v>0</v>
      </c>
      <c r="R27" s="16">
        <f t="shared" si="1"/>
        <v>0</v>
      </c>
      <c r="S27" s="7">
        <f t="shared" si="15"/>
        <v>3</v>
      </c>
      <c r="T27" s="7">
        <f t="shared" si="16"/>
        <v>4</v>
      </c>
      <c r="U27" s="7">
        <f t="shared" si="17"/>
        <v>3</v>
      </c>
    </row>
    <row r="28" spans="1:21">
      <c r="A28" s="7">
        <v>44</v>
      </c>
      <c r="B28" s="7" t="s">
        <v>28</v>
      </c>
      <c r="C28" s="7">
        <v>103031.2</v>
      </c>
      <c r="D28" s="7">
        <v>103031.2</v>
      </c>
      <c r="E28" s="15">
        <v>103031.2</v>
      </c>
      <c r="F28" s="7">
        <v>103031.2</v>
      </c>
      <c r="G28" s="7">
        <v>103031.2</v>
      </c>
      <c r="H28" s="7">
        <v>103031.2</v>
      </c>
      <c r="I28" s="7">
        <v>103031.2</v>
      </c>
      <c r="J28" s="7">
        <v>103031.2</v>
      </c>
      <c r="K28" s="7">
        <f t="shared" si="5"/>
        <v>1</v>
      </c>
      <c r="L28" s="16">
        <f t="shared" si="6"/>
        <v>0</v>
      </c>
      <c r="M28" s="7" t="s">
        <v>4</v>
      </c>
      <c r="N28" s="7">
        <f t="shared" si="7"/>
        <v>0</v>
      </c>
      <c r="O28" s="7">
        <f t="shared" si="8"/>
        <v>0</v>
      </c>
      <c r="P28" s="7">
        <f t="shared" si="9"/>
        <v>0</v>
      </c>
      <c r="Q28" s="7">
        <f t="shared" si="14"/>
        <v>0</v>
      </c>
      <c r="R28" s="16">
        <f t="shared" si="1"/>
        <v>0</v>
      </c>
      <c r="S28" s="7">
        <f t="shared" si="15"/>
        <v>3</v>
      </c>
      <c r="T28" s="7">
        <f t="shared" si="16"/>
        <v>4</v>
      </c>
      <c r="U28" s="7">
        <f t="shared" si="17"/>
        <v>3</v>
      </c>
    </row>
    <row r="29" spans="1:21">
      <c r="A29" s="7">
        <v>146</v>
      </c>
      <c r="B29" s="7" t="s">
        <v>29</v>
      </c>
      <c r="C29" s="7">
        <v>9644739</v>
      </c>
      <c r="D29" s="7">
        <v>10410927</v>
      </c>
      <c r="E29" s="15">
        <v>8904714</v>
      </c>
      <c r="F29" s="7">
        <v>10178232</v>
      </c>
      <c r="G29" s="7">
        <v>10692466</v>
      </c>
      <c r="H29" s="7">
        <v>9841132</v>
      </c>
      <c r="I29" s="7">
        <v>9653460</v>
      </c>
      <c r="J29" s="7">
        <v>10237276.666666601</v>
      </c>
      <c r="K29" s="7">
        <f t="shared" si="5"/>
        <v>1.0604774522986162</v>
      </c>
      <c r="L29" s="16">
        <f t="shared" si="6"/>
        <v>8.4713946844153593E-2</v>
      </c>
      <c r="M29" s="7">
        <v>0.30809759721531199</v>
      </c>
      <c r="N29" s="7">
        <f t="shared" si="7"/>
        <v>753144.37010642258</v>
      </c>
      <c r="O29" s="7">
        <f t="shared" si="8"/>
        <v>428727.30188936339</v>
      </c>
      <c r="P29" s="7">
        <f t="shared" si="9"/>
        <v>9.3902712139952549E-2</v>
      </c>
      <c r="Q29" s="7">
        <f t="shared" si="14"/>
        <v>4.6951356069976274E-2</v>
      </c>
      <c r="R29" s="16">
        <f t="shared" si="1"/>
        <v>7.3754854141013473E-2</v>
      </c>
      <c r="S29" s="7">
        <f t="shared" si="15"/>
        <v>3</v>
      </c>
      <c r="T29" s="7">
        <f t="shared" si="16"/>
        <v>4</v>
      </c>
      <c r="U29" s="7">
        <f t="shared" si="17"/>
        <v>3</v>
      </c>
    </row>
    <row r="30" spans="1:21">
      <c r="A30" s="7">
        <v>140</v>
      </c>
      <c r="B30" s="7" t="s">
        <v>30</v>
      </c>
      <c r="C30" s="7">
        <v>10000</v>
      </c>
      <c r="D30" s="7">
        <v>10000</v>
      </c>
      <c r="E30" s="15">
        <v>10000</v>
      </c>
      <c r="F30" s="7">
        <v>10000</v>
      </c>
      <c r="G30" s="7">
        <v>10000</v>
      </c>
      <c r="H30" s="7">
        <v>10000</v>
      </c>
      <c r="I30" s="7">
        <v>10000</v>
      </c>
      <c r="J30" s="7">
        <v>10000</v>
      </c>
      <c r="K30" s="7">
        <f t="shared" si="5"/>
        <v>1</v>
      </c>
      <c r="L30" s="16">
        <f t="shared" si="6"/>
        <v>0</v>
      </c>
      <c r="M30" s="7" t="s">
        <v>4</v>
      </c>
      <c r="N30" s="7">
        <f t="shared" si="7"/>
        <v>0</v>
      </c>
      <c r="O30" s="7">
        <f t="shared" si="8"/>
        <v>0</v>
      </c>
      <c r="P30" s="7">
        <f t="shared" si="9"/>
        <v>0</v>
      </c>
      <c r="Q30" s="7">
        <f t="shared" si="14"/>
        <v>0</v>
      </c>
      <c r="R30" s="16">
        <f t="shared" si="1"/>
        <v>0</v>
      </c>
      <c r="S30" s="7">
        <f t="shared" si="15"/>
        <v>3</v>
      </c>
      <c r="T30" s="7">
        <f t="shared" si="16"/>
        <v>4</v>
      </c>
      <c r="U30" s="7">
        <f t="shared" si="17"/>
        <v>3</v>
      </c>
    </row>
    <row r="31" spans="1:21">
      <c r="A31" s="7">
        <v>142</v>
      </c>
      <c r="B31" s="7" t="s">
        <v>31</v>
      </c>
      <c r="C31" s="7">
        <v>10000</v>
      </c>
      <c r="D31" s="7">
        <v>10000</v>
      </c>
      <c r="E31" s="15">
        <v>10000</v>
      </c>
      <c r="F31" s="7">
        <v>10000</v>
      </c>
      <c r="G31" s="7">
        <v>10000</v>
      </c>
      <c r="H31" s="7">
        <v>10000</v>
      </c>
      <c r="I31" s="7">
        <v>10000</v>
      </c>
      <c r="J31" s="7">
        <v>10000</v>
      </c>
      <c r="K31" s="7">
        <f t="shared" si="5"/>
        <v>1</v>
      </c>
      <c r="L31" s="16">
        <f t="shared" si="6"/>
        <v>0</v>
      </c>
      <c r="M31" s="7" t="s">
        <v>4</v>
      </c>
      <c r="N31" s="7">
        <f t="shared" si="7"/>
        <v>0</v>
      </c>
      <c r="O31" s="7">
        <f t="shared" si="8"/>
        <v>0</v>
      </c>
      <c r="P31" s="7">
        <f t="shared" si="9"/>
        <v>0</v>
      </c>
      <c r="Q31" s="7">
        <f t="shared" si="14"/>
        <v>0</v>
      </c>
      <c r="R31" s="16">
        <f t="shared" si="1"/>
        <v>0</v>
      </c>
      <c r="S31" s="7">
        <f t="shared" si="15"/>
        <v>3</v>
      </c>
      <c r="T31" s="7">
        <f t="shared" si="16"/>
        <v>4</v>
      </c>
      <c r="U31" s="7">
        <f t="shared" si="17"/>
        <v>3</v>
      </c>
    </row>
    <row r="32" spans="1:21">
      <c r="A32" s="7">
        <v>96</v>
      </c>
      <c r="B32" s="7" t="s">
        <v>32</v>
      </c>
      <c r="C32" s="7">
        <v>279650.19999999902</v>
      </c>
      <c r="D32" s="7">
        <v>279650.19999999902</v>
      </c>
      <c r="E32" s="15">
        <v>279650.19999999902</v>
      </c>
      <c r="F32" s="7">
        <v>279650.19999999902</v>
      </c>
      <c r="G32" s="7">
        <v>279650.19999999902</v>
      </c>
      <c r="H32" s="7">
        <v>279650.19999999902</v>
      </c>
      <c r="I32" s="7">
        <v>279650.19999999902</v>
      </c>
      <c r="J32" s="7">
        <v>279650.19999999902</v>
      </c>
      <c r="K32" s="7">
        <f t="shared" si="5"/>
        <v>1</v>
      </c>
      <c r="L32" s="16">
        <f t="shared" si="6"/>
        <v>0</v>
      </c>
      <c r="M32" s="7" t="s">
        <v>4</v>
      </c>
      <c r="N32" s="7">
        <f t="shared" si="7"/>
        <v>0</v>
      </c>
      <c r="O32" s="7">
        <f t="shared" si="8"/>
        <v>0</v>
      </c>
      <c r="P32" s="7">
        <f t="shared" si="9"/>
        <v>0</v>
      </c>
      <c r="Q32" s="7">
        <f t="shared" si="14"/>
        <v>0</v>
      </c>
      <c r="R32" s="16">
        <f t="shared" si="1"/>
        <v>0</v>
      </c>
      <c r="S32" s="7">
        <f t="shared" si="15"/>
        <v>3</v>
      </c>
      <c r="T32" s="7">
        <f t="shared" si="16"/>
        <v>4</v>
      </c>
      <c r="U32" s="7">
        <f t="shared" si="17"/>
        <v>3</v>
      </c>
    </row>
    <row r="33" spans="1:21">
      <c r="A33" s="7">
        <v>120</v>
      </c>
      <c r="B33" s="7" t="s">
        <v>33</v>
      </c>
      <c r="C33" s="7">
        <v>21326.2</v>
      </c>
      <c r="D33" s="7">
        <v>21326.2</v>
      </c>
      <c r="E33" s="15">
        <v>21326.2</v>
      </c>
      <c r="F33" s="7">
        <v>21326.2</v>
      </c>
      <c r="G33" s="7">
        <v>21326.2</v>
      </c>
      <c r="H33" s="7">
        <v>21326.2</v>
      </c>
      <c r="I33" s="7">
        <v>21326.2</v>
      </c>
      <c r="J33" s="7">
        <v>21326.2</v>
      </c>
      <c r="K33" s="7">
        <f t="shared" si="5"/>
        <v>1</v>
      </c>
      <c r="L33" s="16">
        <f t="shared" si="6"/>
        <v>0</v>
      </c>
      <c r="M33" s="7" t="s">
        <v>4</v>
      </c>
      <c r="N33" s="7">
        <f t="shared" si="7"/>
        <v>0</v>
      </c>
      <c r="O33" s="7">
        <f t="shared" si="8"/>
        <v>0</v>
      </c>
      <c r="P33" s="7">
        <f t="shared" si="9"/>
        <v>0</v>
      </c>
      <c r="Q33" s="7">
        <f t="shared" si="14"/>
        <v>0</v>
      </c>
      <c r="R33" s="16">
        <f t="shared" si="1"/>
        <v>0</v>
      </c>
      <c r="S33" s="7">
        <f t="shared" si="15"/>
        <v>3</v>
      </c>
      <c r="T33" s="7">
        <f t="shared" si="16"/>
        <v>4</v>
      </c>
      <c r="U33" s="7">
        <f t="shared" si="17"/>
        <v>3</v>
      </c>
    </row>
    <row r="34" spans="1:21">
      <c r="A34" s="7">
        <v>122</v>
      </c>
      <c r="B34" s="7" t="s">
        <v>34</v>
      </c>
      <c r="C34" s="7">
        <v>48636.3999999999</v>
      </c>
      <c r="D34" s="7">
        <v>48636.3999999999</v>
      </c>
      <c r="E34" s="15">
        <v>48636.3999999999</v>
      </c>
      <c r="F34" s="7">
        <v>48636.3999999999</v>
      </c>
      <c r="G34" s="7">
        <v>48636.3999999999</v>
      </c>
      <c r="H34" s="7">
        <v>48636.3999999999</v>
      </c>
      <c r="I34" s="7">
        <v>48636.3999999999</v>
      </c>
      <c r="J34" s="7">
        <v>48636.3999999999</v>
      </c>
      <c r="K34" s="7">
        <f t="shared" si="5"/>
        <v>1</v>
      </c>
      <c r="L34" s="16">
        <f t="shared" si="6"/>
        <v>0</v>
      </c>
      <c r="M34" s="7" t="s">
        <v>4</v>
      </c>
      <c r="N34" s="7">
        <f t="shared" si="7"/>
        <v>0</v>
      </c>
      <c r="O34" s="7">
        <f t="shared" si="8"/>
        <v>0</v>
      </c>
      <c r="P34" s="7">
        <f t="shared" si="9"/>
        <v>0</v>
      </c>
      <c r="Q34" s="7">
        <f t="shared" si="14"/>
        <v>0</v>
      </c>
      <c r="R34" s="16">
        <f t="shared" ref="R34:R65" si="18">(P34/(K34*LN(2)))/SQRT(U34)</f>
        <v>0</v>
      </c>
      <c r="S34" s="7">
        <f t="shared" si="15"/>
        <v>3</v>
      </c>
      <c r="T34" s="7">
        <f t="shared" si="16"/>
        <v>4</v>
      </c>
      <c r="U34" s="7">
        <f t="shared" si="17"/>
        <v>3</v>
      </c>
    </row>
    <row r="35" spans="1:21">
      <c r="A35" s="7">
        <v>114</v>
      </c>
      <c r="B35" s="7" t="s">
        <v>35</v>
      </c>
      <c r="C35" s="7">
        <v>145521.4</v>
      </c>
      <c r="D35" s="7">
        <v>145521.4</v>
      </c>
      <c r="E35" s="15">
        <v>145521.4</v>
      </c>
      <c r="F35" s="7">
        <v>145521.4</v>
      </c>
      <c r="G35" s="7">
        <v>152341</v>
      </c>
      <c r="H35" s="7">
        <v>145521.4</v>
      </c>
      <c r="I35" s="7">
        <v>145521.4</v>
      </c>
      <c r="J35" s="7">
        <v>147794.6</v>
      </c>
      <c r="K35" s="7">
        <f t="shared" si="5"/>
        <v>1.0156210701656252</v>
      </c>
      <c r="L35" s="16">
        <f t="shared" si="6"/>
        <v>2.236223068897597E-2</v>
      </c>
      <c r="M35" s="7">
        <v>0.37390096630005998</v>
      </c>
      <c r="N35" s="7">
        <f t="shared" si="7"/>
        <v>0</v>
      </c>
      <c r="O35" s="7">
        <f t="shared" si="8"/>
        <v>3937.2978957655755</v>
      </c>
      <c r="P35" s="7">
        <f t="shared" si="9"/>
        <v>2.705648719546112E-2</v>
      </c>
      <c r="Q35" s="7">
        <f t="shared" si="14"/>
        <v>1.352824359773056E-2</v>
      </c>
      <c r="R35" s="16">
        <f t="shared" si="18"/>
        <v>2.2189811853401919E-2</v>
      </c>
      <c r="S35" s="7">
        <f t="shared" si="15"/>
        <v>3</v>
      </c>
      <c r="T35" s="7">
        <f t="shared" si="16"/>
        <v>4</v>
      </c>
      <c r="U35" s="7">
        <f t="shared" si="17"/>
        <v>3</v>
      </c>
    </row>
    <row r="36" spans="1:21">
      <c r="A36" s="7">
        <v>17</v>
      </c>
      <c r="B36" s="7" t="s">
        <v>36</v>
      </c>
      <c r="C36" s="7">
        <v>306705</v>
      </c>
      <c r="D36" s="7">
        <v>250840</v>
      </c>
      <c r="E36" s="15">
        <v>212631</v>
      </c>
      <c r="F36" s="7">
        <v>194419</v>
      </c>
      <c r="G36" s="7">
        <v>196764</v>
      </c>
      <c r="H36" s="7">
        <v>194419</v>
      </c>
      <c r="I36" s="7">
        <v>256725.33333333299</v>
      </c>
      <c r="J36" s="7">
        <v>195200.66666666599</v>
      </c>
      <c r="K36" s="7">
        <f t="shared" si="5"/>
        <v>0.76034828402858401</v>
      </c>
      <c r="L36" s="16">
        <f t="shared" si="6"/>
        <v>-0.39526768614234237</v>
      </c>
      <c r="M36" s="7">
        <v>8.7506836797369994E-2</v>
      </c>
      <c r="N36" s="7">
        <f t="shared" si="7"/>
        <v>47312.336978142688</v>
      </c>
      <c r="O36" s="7">
        <f t="shared" si="8"/>
        <v>1353.8863812496725</v>
      </c>
      <c r="P36" s="7">
        <f t="shared" si="9"/>
        <v>0.14022504793137425</v>
      </c>
      <c r="Q36" s="7">
        <f t="shared" si="14"/>
        <v>7.0112523965687124E-2</v>
      </c>
      <c r="R36" s="16">
        <f t="shared" si="18"/>
        <v>0.15361263488179799</v>
      </c>
      <c r="S36" s="7">
        <f t="shared" si="15"/>
        <v>3</v>
      </c>
      <c r="T36" s="7">
        <f t="shared" si="16"/>
        <v>4</v>
      </c>
      <c r="U36" s="7">
        <f t="shared" si="17"/>
        <v>3</v>
      </c>
    </row>
    <row r="37" spans="1:21">
      <c r="A37" s="7">
        <v>84</v>
      </c>
      <c r="B37" s="7" t="s">
        <v>37</v>
      </c>
      <c r="C37" s="7">
        <v>317488.59999999998</v>
      </c>
      <c r="D37" s="7">
        <v>317488.59999999998</v>
      </c>
      <c r="E37" s="15">
        <v>317488.59999999998</v>
      </c>
      <c r="F37" s="7">
        <v>317488.59999999998</v>
      </c>
      <c r="G37" s="7">
        <v>317488.59999999998</v>
      </c>
      <c r="H37" s="7">
        <v>317488.59999999998</v>
      </c>
      <c r="I37" s="7">
        <v>317488.59999999998</v>
      </c>
      <c r="J37" s="7">
        <v>317488.59999999998</v>
      </c>
      <c r="K37" s="7">
        <f t="shared" si="5"/>
        <v>1</v>
      </c>
      <c r="L37" s="16">
        <f t="shared" si="6"/>
        <v>0</v>
      </c>
      <c r="M37" s="7" t="s">
        <v>4</v>
      </c>
      <c r="N37" s="7">
        <f t="shared" si="7"/>
        <v>0</v>
      </c>
      <c r="O37" s="7">
        <f t="shared" si="8"/>
        <v>0</v>
      </c>
      <c r="P37" s="7">
        <f t="shared" si="9"/>
        <v>0</v>
      </c>
      <c r="Q37" s="7">
        <f t="shared" si="14"/>
        <v>0</v>
      </c>
      <c r="R37" s="16">
        <f t="shared" si="18"/>
        <v>0</v>
      </c>
      <c r="S37" s="7">
        <f t="shared" si="15"/>
        <v>3</v>
      </c>
      <c r="T37" s="7">
        <f t="shared" si="16"/>
        <v>4</v>
      </c>
      <c r="U37" s="7">
        <f t="shared" si="17"/>
        <v>3</v>
      </c>
    </row>
    <row r="38" spans="1:21">
      <c r="A38" s="7">
        <v>23</v>
      </c>
      <c r="B38" s="7" t="s">
        <v>38</v>
      </c>
      <c r="C38" s="7">
        <v>10000</v>
      </c>
      <c r="D38" s="7">
        <v>11064</v>
      </c>
      <c r="E38" s="15">
        <v>10000</v>
      </c>
      <c r="F38" s="7">
        <v>10000</v>
      </c>
      <c r="G38" s="7">
        <v>10000</v>
      </c>
      <c r="H38" s="7">
        <v>10000</v>
      </c>
      <c r="I38" s="7">
        <v>10354.666666666601</v>
      </c>
      <c r="J38" s="7">
        <v>10000</v>
      </c>
      <c r="K38" s="7">
        <f t="shared" si="5"/>
        <v>0.96574813288694927</v>
      </c>
      <c r="L38" s="16">
        <f t="shared" si="6"/>
        <v>-5.0281111637862731E-2</v>
      </c>
      <c r="M38" s="7">
        <v>0.37390096630005898</v>
      </c>
      <c r="N38" s="7">
        <f t="shared" si="7"/>
        <v>614.30068641776177</v>
      </c>
      <c r="O38" s="7">
        <f t="shared" si="8"/>
        <v>0</v>
      </c>
      <c r="P38" s="7">
        <f t="shared" si="9"/>
        <v>5.729394871289549E-2</v>
      </c>
      <c r="Q38" s="7">
        <f t="shared" si="14"/>
        <v>2.8646974356447745E-2</v>
      </c>
      <c r="R38" s="16">
        <f t="shared" si="18"/>
        <v>4.9414998825195303E-2</v>
      </c>
      <c r="S38" s="7">
        <f t="shared" si="15"/>
        <v>3</v>
      </c>
      <c r="T38" s="7">
        <f t="shared" si="16"/>
        <v>4</v>
      </c>
      <c r="U38" s="7">
        <f t="shared" si="17"/>
        <v>3</v>
      </c>
    </row>
    <row r="39" spans="1:21">
      <c r="A39" s="7">
        <v>137</v>
      </c>
      <c r="B39" s="7" t="s">
        <v>39</v>
      </c>
      <c r="C39" s="7">
        <v>17570.2</v>
      </c>
      <c r="D39" s="7">
        <v>22877</v>
      </c>
      <c r="E39" s="15">
        <v>17570.2</v>
      </c>
      <c r="F39" s="7">
        <v>17570.2</v>
      </c>
      <c r="G39" s="7">
        <v>17570.2</v>
      </c>
      <c r="H39" s="7">
        <v>17570.2</v>
      </c>
      <c r="I39" s="7">
        <v>19339.133333333299</v>
      </c>
      <c r="J39" s="7">
        <v>17570.2</v>
      </c>
      <c r="K39" s="7">
        <f t="shared" si="5"/>
        <v>0.90853088900916101</v>
      </c>
      <c r="L39" s="16">
        <f t="shared" si="6"/>
        <v>-0.13839252961589268</v>
      </c>
      <c r="M39" s="7">
        <v>0.37390096630005898</v>
      </c>
      <c r="N39" s="7">
        <f t="shared" si="7"/>
        <v>3063.8824085355195</v>
      </c>
      <c r="O39" s="7">
        <f t="shared" si="8"/>
        <v>0</v>
      </c>
      <c r="P39" s="7">
        <f t="shared" si="9"/>
        <v>0.1439377742770088</v>
      </c>
      <c r="Q39" s="7">
        <f t="shared" si="14"/>
        <v>7.1968887138504398E-2</v>
      </c>
      <c r="R39" s="16">
        <f t="shared" si="18"/>
        <v>0.13196203282100885</v>
      </c>
      <c r="S39" s="7">
        <f t="shared" si="15"/>
        <v>3</v>
      </c>
      <c r="T39" s="7">
        <f t="shared" si="16"/>
        <v>4</v>
      </c>
      <c r="U39" s="7">
        <f t="shared" si="17"/>
        <v>3</v>
      </c>
    </row>
    <row r="40" spans="1:21">
      <c r="A40" s="7">
        <v>139</v>
      </c>
      <c r="B40" s="7" t="s">
        <v>40</v>
      </c>
      <c r="C40" s="7">
        <v>10000</v>
      </c>
      <c r="D40" s="7">
        <v>10000</v>
      </c>
      <c r="E40" s="15">
        <v>10000</v>
      </c>
      <c r="F40" s="7">
        <v>10000</v>
      </c>
      <c r="G40" s="7">
        <v>10000</v>
      </c>
      <c r="H40" s="7">
        <v>10000</v>
      </c>
      <c r="I40" s="7">
        <v>10000</v>
      </c>
      <c r="J40" s="7">
        <v>10000</v>
      </c>
      <c r="K40" s="7">
        <f t="shared" si="5"/>
        <v>1</v>
      </c>
      <c r="L40" s="16">
        <f t="shared" si="6"/>
        <v>0</v>
      </c>
      <c r="M40" s="7" t="s">
        <v>4</v>
      </c>
      <c r="N40" s="7">
        <f t="shared" si="7"/>
        <v>0</v>
      </c>
      <c r="O40" s="7">
        <f t="shared" si="8"/>
        <v>0</v>
      </c>
      <c r="P40" s="7">
        <f t="shared" si="9"/>
        <v>0</v>
      </c>
      <c r="Q40" s="7">
        <f t="shared" si="14"/>
        <v>0</v>
      </c>
      <c r="R40" s="16">
        <f t="shared" si="18"/>
        <v>0</v>
      </c>
      <c r="S40" s="7">
        <f t="shared" si="15"/>
        <v>3</v>
      </c>
      <c r="T40" s="7">
        <f t="shared" si="16"/>
        <v>4</v>
      </c>
      <c r="U40" s="7">
        <f t="shared" si="17"/>
        <v>3</v>
      </c>
    </row>
    <row r="41" spans="1:21">
      <c r="A41" s="7">
        <v>143</v>
      </c>
      <c r="B41" s="7" t="s">
        <v>41</v>
      </c>
      <c r="C41" s="7">
        <v>10000</v>
      </c>
      <c r="D41" s="7">
        <v>10000</v>
      </c>
      <c r="E41" s="15">
        <v>10000</v>
      </c>
      <c r="F41" s="7">
        <v>10000</v>
      </c>
      <c r="G41" s="7">
        <v>10000</v>
      </c>
      <c r="H41" s="7">
        <v>10000</v>
      </c>
      <c r="I41" s="7">
        <v>10000</v>
      </c>
      <c r="J41" s="7">
        <v>10000</v>
      </c>
      <c r="K41" s="7">
        <f t="shared" si="5"/>
        <v>1</v>
      </c>
      <c r="L41" s="16">
        <f t="shared" si="6"/>
        <v>0</v>
      </c>
      <c r="M41" s="7" t="s">
        <v>4</v>
      </c>
      <c r="N41" s="7">
        <f t="shared" si="7"/>
        <v>0</v>
      </c>
      <c r="O41" s="7">
        <f t="shared" si="8"/>
        <v>0</v>
      </c>
      <c r="P41" s="7">
        <f t="shared" si="9"/>
        <v>0</v>
      </c>
      <c r="Q41" s="7">
        <f t="shared" si="14"/>
        <v>0</v>
      </c>
      <c r="R41" s="16">
        <f t="shared" si="18"/>
        <v>0</v>
      </c>
      <c r="S41" s="7">
        <f t="shared" si="15"/>
        <v>3</v>
      </c>
      <c r="T41" s="7">
        <f t="shared" si="16"/>
        <v>4</v>
      </c>
      <c r="U41" s="7">
        <f t="shared" si="17"/>
        <v>3</v>
      </c>
    </row>
    <row r="42" spans="1:21">
      <c r="A42" s="7">
        <v>79</v>
      </c>
      <c r="B42" s="7" t="s">
        <v>42</v>
      </c>
      <c r="C42" s="7">
        <v>290908</v>
      </c>
      <c r="D42" s="7">
        <v>290908</v>
      </c>
      <c r="E42" s="15">
        <v>290908</v>
      </c>
      <c r="F42" s="7">
        <v>290908</v>
      </c>
      <c r="G42" s="7">
        <v>290908</v>
      </c>
      <c r="H42" s="7">
        <v>290908</v>
      </c>
      <c r="I42" s="7">
        <v>290908</v>
      </c>
      <c r="J42" s="7">
        <v>290908</v>
      </c>
      <c r="K42" s="7">
        <f t="shared" si="5"/>
        <v>1</v>
      </c>
      <c r="L42" s="16">
        <f t="shared" si="6"/>
        <v>0</v>
      </c>
      <c r="M42" s="7" t="s">
        <v>4</v>
      </c>
      <c r="N42" s="7">
        <f t="shared" si="7"/>
        <v>0</v>
      </c>
      <c r="O42" s="7">
        <f t="shared" si="8"/>
        <v>0</v>
      </c>
      <c r="P42" s="7">
        <f t="shared" si="9"/>
        <v>0</v>
      </c>
      <c r="Q42" s="7">
        <f t="shared" si="14"/>
        <v>0</v>
      </c>
      <c r="R42" s="16">
        <f t="shared" si="18"/>
        <v>0</v>
      </c>
      <c r="S42" s="7">
        <f t="shared" si="15"/>
        <v>3</v>
      </c>
      <c r="T42" s="7">
        <f t="shared" si="16"/>
        <v>4</v>
      </c>
      <c r="U42" s="7">
        <f t="shared" si="17"/>
        <v>3</v>
      </c>
    </row>
    <row r="43" spans="1:21">
      <c r="A43" s="7">
        <v>107</v>
      </c>
      <c r="B43" s="7" t="s">
        <v>43</v>
      </c>
      <c r="C43" s="7">
        <v>202079.8</v>
      </c>
      <c r="D43" s="7">
        <v>202079.8</v>
      </c>
      <c r="E43" s="15">
        <v>202079.8</v>
      </c>
      <c r="F43" s="7">
        <v>202079.8</v>
      </c>
      <c r="G43" s="7">
        <v>202079.8</v>
      </c>
      <c r="H43" s="7">
        <v>202079.8</v>
      </c>
      <c r="I43" s="7">
        <v>202079.799999999</v>
      </c>
      <c r="J43" s="7">
        <v>202079.799999999</v>
      </c>
      <c r="K43" s="7">
        <f t="shared" si="5"/>
        <v>1</v>
      </c>
      <c r="L43" s="16">
        <f t="shared" si="6"/>
        <v>0</v>
      </c>
      <c r="M43" s="7">
        <v>1</v>
      </c>
      <c r="N43" s="7">
        <f t="shared" si="7"/>
        <v>3.5644767089734929E-11</v>
      </c>
      <c r="O43" s="7">
        <f t="shared" si="8"/>
        <v>3.5644767089734929E-11</v>
      </c>
      <c r="P43" s="7">
        <f t="shared" si="9"/>
        <v>2.4945250859281107E-16</v>
      </c>
      <c r="Q43" s="7">
        <f t="shared" si="14"/>
        <v>1.2472625429640553E-16</v>
      </c>
      <c r="R43" s="16">
        <f t="shared" si="18"/>
        <v>2.0777906485855141E-16</v>
      </c>
      <c r="S43" s="7">
        <f t="shared" si="15"/>
        <v>3</v>
      </c>
      <c r="T43" s="7">
        <f t="shared" si="16"/>
        <v>4</v>
      </c>
      <c r="U43" s="7">
        <f t="shared" si="17"/>
        <v>3</v>
      </c>
    </row>
    <row r="44" spans="1:21">
      <c r="A44" s="7">
        <v>113</v>
      </c>
      <c r="B44" s="7" t="s">
        <v>44</v>
      </c>
      <c r="C44" s="7">
        <v>33830.800000000003</v>
      </c>
      <c r="D44" s="7">
        <v>33830.800000000003</v>
      </c>
      <c r="E44" s="15">
        <v>33830.800000000003</v>
      </c>
      <c r="F44" s="7">
        <v>33830.800000000003</v>
      </c>
      <c r="G44" s="7">
        <v>33830.800000000003</v>
      </c>
      <c r="H44" s="7">
        <v>33830.800000000003</v>
      </c>
      <c r="I44" s="7">
        <v>33830.800000000003</v>
      </c>
      <c r="J44" s="7">
        <v>33830.800000000003</v>
      </c>
      <c r="K44" s="7">
        <f t="shared" si="5"/>
        <v>1</v>
      </c>
      <c r="L44" s="16">
        <f t="shared" si="6"/>
        <v>0</v>
      </c>
      <c r="M44" s="7" t="s">
        <v>4</v>
      </c>
      <c r="N44" s="7">
        <f t="shared" si="7"/>
        <v>0</v>
      </c>
      <c r="O44" s="7">
        <f t="shared" si="8"/>
        <v>0</v>
      </c>
      <c r="P44" s="7">
        <f t="shared" si="9"/>
        <v>0</v>
      </c>
      <c r="Q44" s="7">
        <f t="shared" si="14"/>
        <v>0</v>
      </c>
      <c r="R44" s="16">
        <f t="shared" si="18"/>
        <v>0</v>
      </c>
      <c r="S44" s="7">
        <f t="shared" si="15"/>
        <v>3</v>
      </c>
      <c r="T44" s="7">
        <f t="shared" si="16"/>
        <v>4</v>
      </c>
      <c r="U44" s="7">
        <f t="shared" si="17"/>
        <v>3</v>
      </c>
    </row>
    <row r="45" spans="1:21">
      <c r="A45" s="7">
        <v>10</v>
      </c>
      <c r="B45" s="7" t="s">
        <v>45</v>
      </c>
      <c r="C45" s="7">
        <v>10000</v>
      </c>
      <c r="D45" s="7">
        <v>10000</v>
      </c>
      <c r="E45" s="15">
        <v>10000</v>
      </c>
      <c r="F45" s="7">
        <v>10000</v>
      </c>
      <c r="G45" s="7">
        <v>10000</v>
      </c>
      <c r="H45" s="7">
        <v>10000</v>
      </c>
      <c r="I45" s="7">
        <v>10000</v>
      </c>
      <c r="J45" s="7">
        <v>10000</v>
      </c>
      <c r="K45" s="7">
        <f t="shared" si="5"/>
        <v>1</v>
      </c>
      <c r="L45" s="16">
        <f t="shared" si="6"/>
        <v>0</v>
      </c>
      <c r="M45" s="7" t="s">
        <v>4</v>
      </c>
      <c r="N45" s="7">
        <f t="shared" si="7"/>
        <v>0</v>
      </c>
      <c r="O45" s="7">
        <f t="shared" si="8"/>
        <v>0</v>
      </c>
      <c r="P45" s="7">
        <f t="shared" si="9"/>
        <v>0</v>
      </c>
      <c r="Q45" s="7">
        <f t="shared" si="14"/>
        <v>0</v>
      </c>
      <c r="R45" s="16">
        <f t="shared" si="18"/>
        <v>0</v>
      </c>
      <c r="S45" s="7">
        <f t="shared" si="15"/>
        <v>3</v>
      </c>
      <c r="T45" s="7">
        <f t="shared" si="16"/>
        <v>4</v>
      </c>
      <c r="U45" s="7">
        <f t="shared" si="17"/>
        <v>3</v>
      </c>
    </row>
    <row r="46" spans="1:21">
      <c r="A46" s="7">
        <v>12</v>
      </c>
      <c r="B46" s="7" t="s">
        <v>48</v>
      </c>
      <c r="C46" s="7">
        <v>10000</v>
      </c>
      <c r="D46" s="7">
        <v>10000</v>
      </c>
      <c r="E46" s="15">
        <v>10000</v>
      </c>
      <c r="F46" s="7">
        <v>10000</v>
      </c>
      <c r="G46" s="7">
        <v>10000</v>
      </c>
      <c r="H46" s="7">
        <v>10000</v>
      </c>
      <c r="I46" s="7">
        <v>10000</v>
      </c>
      <c r="J46" s="7">
        <v>10000</v>
      </c>
      <c r="K46" s="7">
        <f t="shared" si="5"/>
        <v>1</v>
      </c>
      <c r="L46" s="16">
        <f t="shared" si="6"/>
        <v>0</v>
      </c>
      <c r="M46" s="7" t="s">
        <v>4</v>
      </c>
      <c r="N46" s="7">
        <f t="shared" si="7"/>
        <v>0</v>
      </c>
      <c r="O46" s="7">
        <f t="shared" si="8"/>
        <v>0</v>
      </c>
      <c r="P46" s="7">
        <f t="shared" si="9"/>
        <v>0</v>
      </c>
      <c r="Q46" s="7">
        <f t="shared" si="14"/>
        <v>0</v>
      </c>
      <c r="R46" s="16">
        <f t="shared" si="18"/>
        <v>0</v>
      </c>
      <c r="S46" s="7">
        <f t="shared" si="15"/>
        <v>3</v>
      </c>
      <c r="T46" s="7">
        <f t="shared" si="16"/>
        <v>4</v>
      </c>
      <c r="U46" s="7">
        <f t="shared" si="17"/>
        <v>3</v>
      </c>
    </row>
    <row r="47" spans="1:21">
      <c r="A47" s="7">
        <v>130</v>
      </c>
      <c r="B47" s="7" t="s">
        <v>49</v>
      </c>
      <c r="C47" s="7">
        <v>10000</v>
      </c>
      <c r="D47" s="7">
        <v>10000</v>
      </c>
      <c r="E47" s="15">
        <v>10000</v>
      </c>
      <c r="F47" s="7">
        <v>10000</v>
      </c>
      <c r="G47" s="7">
        <v>10000</v>
      </c>
      <c r="H47" s="7">
        <v>10000</v>
      </c>
      <c r="I47" s="7">
        <v>10000</v>
      </c>
      <c r="J47" s="7">
        <v>10000</v>
      </c>
      <c r="K47" s="7">
        <f t="shared" si="5"/>
        <v>1</v>
      </c>
      <c r="L47" s="16">
        <f t="shared" si="6"/>
        <v>0</v>
      </c>
      <c r="M47" s="7" t="s">
        <v>4</v>
      </c>
      <c r="N47" s="7">
        <f t="shared" si="7"/>
        <v>0</v>
      </c>
      <c r="O47" s="7">
        <f t="shared" si="8"/>
        <v>0</v>
      </c>
      <c r="P47" s="7">
        <f t="shared" si="9"/>
        <v>0</v>
      </c>
      <c r="Q47" s="7">
        <f t="shared" si="14"/>
        <v>0</v>
      </c>
      <c r="R47" s="16">
        <f t="shared" si="18"/>
        <v>0</v>
      </c>
      <c r="S47" s="7">
        <f t="shared" si="15"/>
        <v>3</v>
      </c>
      <c r="T47" s="7">
        <f t="shared" si="16"/>
        <v>4</v>
      </c>
      <c r="U47" s="7">
        <f t="shared" si="17"/>
        <v>3</v>
      </c>
    </row>
    <row r="48" spans="1:21">
      <c r="A48" s="7">
        <v>54</v>
      </c>
      <c r="B48" s="7" t="s">
        <v>46</v>
      </c>
      <c r="C48" s="7">
        <v>15514</v>
      </c>
      <c r="D48" s="7">
        <v>15514</v>
      </c>
      <c r="E48" s="15">
        <v>15514</v>
      </c>
      <c r="F48" s="7">
        <v>15514</v>
      </c>
      <c r="G48" s="7">
        <v>15514</v>
      </c>
      <c r="H48" s="7">
        <v>15514</v>
      </c>
      <c r="I48" s="7">
        <v>15514</v>
      </c>
      <c r="J48" s="7">
        <v>15514</v>
      </c>
      <c r="K48" s="7">
        <f t="shared" si="5"/>
        <v>1</v>
      </c>
      <c r="L48" s="16">
        <f t="shared" si="6"/>
        <v>0</v>
      </c>
      <c r="M48" s="7" t="s">
        <v>4</v>
      </c>
      <c r="N48" s="7">
        <f t="shared" si="7"/>
        <v>0</v>
      </c>
      <c r="O48" s="7">
        <f t="shared" si="8"/>
        <v>0</v>
      </c>
      <c r="P48" s="7">
        <f t="shared" si="9"/>
        <v>0</v>
      </c>
      <c r="Q48" s="7">
        <f t="shared" si="14"/>
        <v>0</v>
      </c>
      <c r="R48" s="16">
        <f t="shared" si="18"/>
        <v>0</v>
      </c>
      <c r="S48" s="7">
        <f t="shared" si="15"/>
        <v>3</v>
      </c>
      <c r="T48" s="7">
        <f t="shared" si="16"/>
        <v>4</v>
      </c>
      <c r="U48" s="7">
        <f t="shared" si="17"/>
        <v>3</v>
      </c>
    </row>
    <row r="49" spans="1:21">
      <c r="A49" s="7">
        <v>9</v>
      </c>
      <c r="B49" s="7" t="s">
        <v>47</v>
      </c>
      <c r="C49" s="7">
        <v>10000</v>
      </c>
      <c r="D49" s="7">
        <v>10000</v>
      </c>
      <c r="E49" s="15">
        <v>10000</v>
      </c>
      <c r="F49" s="7">
        <v>10000</v>
      </c>
      <c r="G49" s="7">
        <v>10000</v>
      </c>
      <c r="H49" s="7">
        <v>10000</v>
      </c>
      <c r="I49" s="7">
        <v>10000</v>
      </c>
      <c r="J49" s="7">
        <v>10000</v>
      </c>
      <c r="K49" s="7">
        <f t="shared" si="5"/>
        <v>1</v>
      </c>
      <c r="L49" s="16">
        <f t="shared" si="6"/>
        <v>0</v>
      </c>
      <c r="M49" s="7" t="s">
        <v>4</v>
      </c>
      <c r="N49" s="7">
        <f t="shared" si="7"/>
        <v>0</v>
      </c>
      <c r="O49" s="7">
        <f t="shared" si="8"/>
        <v>0</v>
      </c>
      <c r="P49" s="7">
        <f t="shared" si="9"/>
        <v>0</v>
      </c>
      <c r="Q49" s="7">
        <f t="shared" si="14"/>
        <v>0</v>
      </c>
      <c r="R49" s="16">
        <f t="shared" si="18"/>
        <v>0</v>
      </c>
      <c r="S49" s="7">
        <f t="shared" si="15"/>
        <v>3</v>
      </c>
      <c r="T49" s="7">
        <f t="shared" si="16"/>
        <v>4</v>
      </c>
      <c r="U49" s="7">
        <f t="shared" si="17"/>
        <v>3</v>
      </c>
    </row>
    <row r="50" spans="1:21">
      <c r="A50" s="7">
        <v>34</v>
      </c>
      <c r="B50" s="7" t="s">
        <v>50</v>
      </c>
      <c r="C50" s="7">
        <v>10000</v>
      </c>
      <c r="D50" s="7">
        <v>10000</v>
      </c>
      <c r="E50" s="15">
        <v>10000</v>
      </c>
      <c r="F50" s="7">
        <v>10000</v>
      </c>
      <c r="G50" s="7">
        <v>10000</v>
      </c>
      <c r="H50" s="7">
        <v>10000</v>
      </c>
      <c r="I50" s="7">
        <v>10000</v>
      </c>
      <c r="J50" s="7">
        <v>10000</v>
      </c>
      <c r="K50" s="7">
        <f t="shared" si="5"/>
        <v>1</v>
      </c>
      <c r="L50" s="16">
        <f t="shared" si="6"/>
        <v>0</v>
      </c>
      <c r="M50" s="7" t="s">
        <v>4</v>
      </c>
      <c r="N50" s="7">
        <f t="shared" si="7"/>
        <v>0</v>
      </c>
      <c r="O50" s="7">
        <f t="shared" si="8"/>
        <v>0</v>
      </c>
      <c r="P50" s="7">
        <f t="shared" si="9"/>
        <v>0</v>
      </c>
      <c r="Q50" s="7">
        <f t="shared" si="14"/>
        <v>0</v>
      </c>
      <c r="R50" s="16">
        <f t="shared" si="18"/>
        <v>0</v>
      </c>
      <c r="S50" s="7">
        <f t="shared" si="15"/>
        <v>3</v>
      </c>
      <c r="T50" s="7">
        <f t="shared" si="16"/>
        <v>4</v>
      </c>
      <c r="U50" s="7">
        <f t="shared" si="17"/>
        <v>3</v>
      </c>
    </row>
    <row r="51" spans="1:21">
      <c r="K51" s="7" t="e">
        <f t="shared" si="5"/>
        <v>#DIV/0!</v>
      </c>
      <c r="L51" s="16" t="e">
        <f t="shared" si="6"/>
        <v>#DIV/0!</v>
      </c>
      <c r="N51" s="7" t="e">
        <f t="shared" si="7"/>
        <v>#DIV/0!</v>
      </c>
      <c r="O51" s="7" t="e">
        <f t="shared" si="8"/>
        <v>#DIV/0!</v>
      </c>
      <c r="P51" s="7" t="e">
        <f t="shared" si="9"/>
        <v>#DIV/0!</v>
      </c>
      <c r="R51" s="16" t="e">
        <f t="shared" si="18"/>
        <v>#DIV/0!</v>
      </c>
    </row>
    <row r="52" spans="1:21">
      <c r="A52" s="7">
        <v>61</v>
      </c>
      <c r="B52" s="7" t="s">
        <v>51</v>
      </c>
      <c r="C52" s="7">
        <v>10000</v>
      </c>
      <c r="D52" s="7">
        <v>10000</v>
      </c>
      <c r="E52" s="15">
        <v>10000</v>
      </c>
      <c r="F52" s="7">
        <v>10000</v>
      </c>
      <c r="G52" s="7">
        <v>10000</v>
      </c>
      <c r="H52" s="7">
        <v>10000</v>
      </c>
      <c r="I52" s="7">
        <v>10000</v>
      </c>
      <c r="J52" s="7">
        <v>10000</v>
      </c>
      <c r="K52" s="7">
        <f t="shared" si="5"/>
        <v>1</v>
      </c>
      <c r="L52" s="16">
        <f t="shared" si="6"/>
        <v>0</v>
      </c>
      <c r="M52" s="7" t="s">
        <v>4</v>
      </c>
      <c r="N52" s="7">
        <f t="shared" si="7"/>
        <v>0</v>
      </c>
      <c r="O52" s="7">
        <f t="shared" si="8"/>
        <v>0</v>
      </c>
      <c r="P52" s="7">
        <f t="shared" si="9"/>
        <v>0</v>
      </c>
      <c r="Q52" s="7">
        <f t="shared" ref="Q52:Q115" si="19">P52/SQRT(4)</f>
        <v>0</v>
      </c>
      <c r="R52" s="16">
        <f t="shared" si="18"/>
        <v>0</v>
      </c>
      <c r="S52" s="7">
        <f t="shared" ref="S52:S83" si="20">COUNT(A52:D52)</f>
        <v>3</v>
      </c>
      <c r="T52" s="7">
        <f t="shared" ref="T52:T83" si="21">COUNT(E52:H52)</f>
        <v>4</v>
      </c>
      <c r="U52" s="7">
        <f t="shared" ref="U52:U115" si="22">MIN(S52,T52)</f>
        <v>3</v>
      </c>
    </row>
    <row r="53" spans="1:21">
      <c r="A53" s="7">
        <v>53</v>
      </c>
      <c r="B53" s="7" t="s">
        <v>52</v>
      </c>
      <c r="C53" s="7">
        <v>10000</v>
      </c>
      <c r="D53" s="7">
        <v>10000</v>
      </c>
      <c r="E53" s="15">
        <v>10000</v>
      </c>
      <c r="F53" s="7">
        <v>10000</v>
      </c>
      <c r="G53" s="7">
        <v>10000</v>
      </c>
      <c r="H53" s="7">
        <v>10000</v>
      </c>
      <c r="I53" s="7">
        <v>10000</v>
      </c>
      <c r="J53" s="7">
        <v>10000</v>
      </c>
      <c r="K53" s="7">
        <f t="shared" si="5"/>
        <v>1</v>
      </c>
      <c r="L53" s="16">
        <f t="shared" si="6"/>
        <v>0</v>
      </c>
      <c r="M53" s="7" t="s">
        <v>4</v>
      </c>
      <c r="N53" s="7">
        <f t="shared" si="7"/>
        <v>0</v>
      </c>
      <c r="O53" s="7">
        <f t="shared" si="8"/>
        <v>0</v>
      </c>
      <c r="P53" s="7">
        <f t="shared" si="9"/>
        <v>0</v>
      </c>
      <c r="Q53" s="7">
        <f t="shared" si="19"/>
        <v>0</v>
      </c>
      <c r="R53" s="16">
        <f t="shared" si="18"/>
        <v>0</v>
      </c>
      <c r="S53" s="7">
        <f t="shared" si="20"/>
        <v>3</v>
      </c>
      <c r="T53" s="7">
        <f t="shared" si="21"/>
        <v>4</v>
      </c>
      <c r="U53" s="7">
        <f t="shared" si="22"/>
        <v>3</v>
      </c>
    </row>
    <row r="54" spans="1:21">
      <c r="A54" s="7">
        <v>116</v>
      </c>
      <c r="B54" s="7" t="s">
        <v>53</v>
      </c>
      <c r="C54" s="7">
        <v>10000</v>
      </c>
      <c r="D54" s="7">
        <v>10000</v>
      </c>
      <c r="E54" s="15">
        <v>10000</v>
      </c>
      <c r="F54" s="7">
        <v>10000</v>
      </c>
      <c r="G54" s="7">
        <v>10000</v>
      </c>
      <c r="H54" s="7">
        <v>10000</v>
      </c>
      <c r="I54" s="7">
        <v>10000</v>
      </c>
      <c r="J54" s="7">
        <v>10000</v>
      </c>
      <c r="K54" s="7">
        <f t="shared" si="5"/>
        <v>1</v>
      </c>
      <c r="L54" s="16">
        <f t="shared" si="6"/>
        <v>0</v>
      </c>
      <c r="M54" s="7" t="s">
        <v>4</v>
      </c>
      <c r="N54" s="7">
        <f t="shared" si="7"/>
        <v>0</v>
      </c>
      <c r="O54" s="7">
        <f t="shared" si="8"/>
        <v>0</v>
      </c>
      <c r="P54" s="7">
        <f t="shared" si="9"/>
        <v>0</v>
      </c>
      <c r="Q54" s="7">
        <f t="shared" si="19"/>
        <v>0</v>
      </c>
      <c r="R54" s="16">
        <f t="shared" si="18"/>
        <v>0</v>
      </c>
      <c r="S54" s="7">
        <f t="shared" si="20"/>
        <v>3</v>
      </c>
      <c r="T54" s="7">
        <f t="shared" si="21"/>
        <v>4</v>
      </c>
      <c r="U54" s="7">
        <f t="shared" si="22"/>
        <v>3</v>
      </c>
    </row>
    <row r="55" spans="1:21">
      <c r="A55" s="7">
        <v>13</v>
      </c>
      <c r="B55" s="7" t="s">
        <v>54</v>
      </c>
      <c r="C55" s="7">
        <v>10000</v>
      </c>
      <c r="D55" s="7">
        <v>10000</v>
      </c>
      <c r="E55" s="15">
        <v>10000</v>
      </c>
      <c r="F55" s="7">
        <v>10000</v>
      </c>
      <c r="G55" s="7">
        <v>10000</v>
      </c>
      <c r="H55" s="7">
        <v>10000</v>
      </c>
      <c r="I55" s="7">
        <v>10000</v>
      </c>
      <c r="J55" s="7">
        <v>10000</v>
      </c>
      <c r="K55" s="7">
        <f t="shared" si="5"/>
        <v>1</v>
      </c>
      <c r="L55" s="16">
        <f t="shared" si="6"/>
        <v>0</v>
      </c>
      <c r="M55" s="7" t="s">
        <v>4</v>
      </c>
      <c r="N55" s="7">
        <f t="shared" si="7"/>
        <v>0</v>
      </c>
      <c r="O55" s="7">
        <f t="shared" si="8"/>
        <v>0</v>
      </c>
      <c r="P55" s="7">
        <f t="shared" si="9"/>
        <v>0</v>
      </c>
      <c r="Q55" s="7">
        <f t="shared" si="19"/>
        <v>0</v>
      </c>
      <c r="R55" s="16">
        <f t="shared" si="18"/>
        <v>0</v>
      </c>
      <c r="S55" s="7">
        <f t="shared" si="20"/>
        <v>3</v>
      </c>
      <c r="T55" s="7">
        <f t="shared" si="21"/>
        <v>4</v>
      </c>
      <c r="U55" s="7">
        <f t="shared" si="22"/>
        <v>3</v>
      </c>
    </row>
    <row r="56" spans="1:21">
      <c r="A56" s="7">
        <v>78</v>
      </c>
      <c r="B56" s="7" t="s">
        <v>55</v>
      </c>
      <c r="C56" s="7">
        <v>65063.799999999901</v>
      </c>
      <c r="D56" s="7">
        <v>65063.799999999901</v>
      </c>
      <c r="E56" s="15">
        <v>65063.799999999901</v>
      </c>
      <c r="F56" s="7">
        <v>65063.799999999901</v>
      </c>
      <c r="G56" s="7">
        <v>65063.799999999901</v>
      </c>
      <c r="H56" s="7">
        <v>65063.799999999901</v>
      </c>
      <c r="I56" s="7">
        <v>65063.799999999901</v>
      </c>
      <c r="J56" s="7">
        <v>65063.799999999901</v>
      </c>
      <c r="K56" s="7">
        <f t="shared" si="5"/>
        <v>1</v>
      </c>
      <c r="L56" s="16">
        <f t="shared" si="6"/>
        <v>0</v>
      </c>
      <c r="M56" s="7" t="s">
        <v>4</v>
      </c>
      <c r="N56" s="7">
        <f t="shared" si="7"/>
        <v>0</v>
      </c>
      <c r="O56" s="7">
        <f t="shared" si="8"/>
        <v>0</v>
      </c>
      <c r="P56" s="7">
        <f t="shared" si="9"/>
        <v>0</v>
      </c>
      <c r="Q56" s="7">
        <f t="shared" si="19"/>
        <v>0</v>
      </c>
      <c r="R56" s="16">
        <f t="shared" si="18"/>
        <v>0</v>
      </c>
      <c r="S56" s="7">
        <f t="shared" si="20"/>
        <v>3</v>
      </c>
      <c r="T56" s="7">
        <f t="shared" si="21"/>
        <v>4</v>
      </c>
      <c r="U56" s="7">
        <f t="shared" si="22"/>
        <v>3</v>
      </c>
    </row>
    <row r="57" spans="1:21">
      <c r="A57" s="7">
        <v>147</v>
      </c>
      <c r="B57" s="7" t="s">
        <v>189</v>
      </c>
      <c r="C57" s="7">
        <v>6495572</v>
      </c>
      <c r="D57" s="7">
        <v>5524133</v>
      </c>
      <c r="E57" s="15">
        <v>5322897</v>
      </c>
      <c r="F57" s="7">
        <v>5798066</v>
      </c>
      <c r="G57" s="7">
        <v>4973836</v>
      </c>
      <c r="H57" s="7">
        <v>5690582</v>
      </c>
      <c r="I57" s="7">
        <v>5780867.3333333302</v>
      </c>
      <c r="J57" s="7">
        <v>5487494.6666666605</v>
      </c>
      <c r="K57" s="7">
        <f t="shared" si="5"/>
        <v>0.94925109853757761</v>
      </c>
      <c r="L57" s="16">
        <f t="shared" si="6"/>
        <v>-7.5138331457748078E-2</v>
      </c>
      <c r="M57" s="7">
        <v>0.54572296309937496</v>
      </c>
      <c r="N57" s="7">
        <f t="shared" si="7"/>
        <v>627077.38943477569</v>
      </c>
      <c r="O57" s="7">
        <f t="shared" si="8"/>
        <v>448076.02250659803</v>
      </c>
      <c r="P57" s="7">
        <f t="shared" si="9"/>
        <v>0.12888202412681302</v>
      </c>
      <c r="Q57" s="7">
        <f t="shared" si="19"/>
        <v>6.4441012063406508E-2</v>
      </c>
      <c r="R57" s="16">
        <f t="shared" si="18"/>
        <v>0.11309024667522913</v>
      </c>
      <c r="S57" s="7">
        <f t="shared" si="20"/>
        <v>3</v>
      </c>
      <c r="T57" s="7">
        <f t="shared" si="21"/>
        <v>4</v>
      </c>
      <c r="U57" s="7">
        <f t="shared" si="22"/>
        <v>3</v>
      </c>
    </row>
    <row r="58" spans="1:21">
      <c r="A58" s="7">
        <v>148</v>
      </c>
      <c r="B58" s="7" t="s">
        <v>190</v>
      </c>
      <c r="C58" s="7">
        <v>1727379</v>
      </c>
      <c r="D58" s="7">
        <v>2105276</v>
      </c>
      <c r="E58" s="15">
        <v>1811849</v>
      </c>
      <c r="F58" s="7">
        <v>2022751</v>
      </c>
      <c r="G58" s="7">
        <v>1665122</v>
      </c>
      <c r="H58" s="7">
        <v>1778796</v>
      </c>
      <c r="I58" s="7">
        <v>1881501.33333333</v>
      </c>
      <c r="J58" s="7">
        <v>1822223</v>
      </c>
      <c r="K58" s="7">
        <f t="shared" si="5"/>
        <v>0.96849413163672304</v>
      </c>
      <c r="L58" s="16">
        <f t="shared" si="6"/>
        <v>-4.6184787704932853E-2</v>
      </c>
      <c r="M58" s="7">
        <v>0.72276881264967396</v>
      </c>
      <c r="N58" s="7">
        <f t="shared" si="7"/>
        <v>198343.44281153672</v>
      </c>
      <c r="O58" s="7">
        <f t="shared" si="8"/>
        <v>182726.71850881577</v>
      </c>
      <c r="P58" s="7">
        <f t="shared" si="9"/>
        <v>0.14090947214297631</v>
      </c>
      <c r="Q58" s="7">
        <f t="shared" si="19"/>
        <v>7.0454736071488153E-2</v>
      </c>
      <c r="R58" s="16">
        <f t="shared" si="18"/>
        <v>0.12118729898273203</v>
      </c>
      <c r="S58" s="7">
        <f t="shared" si="20"/>
        <v>3</v>
      </c>
      <c r="T58" s="7">
        <f t="shared" si="21"/>
        <v>4</v>
      </c>
      <c r="U58" s="7">
        <f t="shared" si="22"/>
        <v>3</v>
      </c>
    </row>
    <row r="59" spans="1:21">
      <c r="A59" s="7">
        <v>14</v>
      </c>
      <c r="B59" s="7" t="s">
        <v>56</v>
      </c>
      <c r="C59" s="7">
        <v>10000</v>
      </c>
      <c r="D59" s="7">
        <v>10000</v>
      </c>
      <c r="E59" s="15">
        <v>10000</v>
      </c>
      <c r="F59" s="7">
        <v>10000</v>
      </c>
      <c r="G59" s="7">
        <v>10000</v>
      </c>
      <c r="H59" s="7">
        <v>10000</v>
      </c>
      <c r="I59" s="7">
        <v>10000</v>
      </c>
      <c r="J59" s="7">
        <v>10000</v>
      </c>
      <c r="K59" s="7">
        <f t="shared" si="5"/>
        <v>1</v>
      </c>
      <c r="L59" s="16">
        <f t="shared" si="6"/>
        <v>0</v>
      </c>
      <c r="M59" s="7" t="s">
        <v>4</v>
      </c>
      <c r="N59" s="7">
        <f t="shared" si="7"/>
        <v>0</v>
      </c>
      <c r="O59" s="7">
        <f t="shared" si="8"/>
        <v>0</v>
      </c>
      <c r="P59" s="7">
        <f t="shared" si="9"/>
        <v>0</v>
      </c>
      <c r="Q59" s="7">
        <f t="shared" si="19"/>
        <v>0</v>
      </c>
      <c r="R59" s="16">
        <f t="shared" si="18"/>
        <v>0</v>
      </c>
      <c r="S59" s="7">
        <f t="shared" si="20"/>
        <v>3</v>
      </c>
      <c r="T59" s="7">
        <f t="shared" si="21"/>
        <v>4</v>
      </c>
      <c r="U59" s="7">
        <f t="shared" si="22"/>
        <v>3</v>
      </c>
    </row>
    <row r="60" spans="1:21">
      <c r="A60" s="7">
        <v>37</v>
      </c>
      <c r="B60" s="7" t="s">
        <v>57</v>
      </c>
      <c r="C60" s="7">
        <v>10000</v>
      </c>
      <c r="D60" s="7">
        <v>10000</v>
      </c>
      <c r="E60" s="15">
        <v>10000</v>
      </c>
      <c r="F60" s="7">
        <v>10000</v>
      </c>
      <c r="G60" s="7">
        <v>10000</v>
      </c>
      <c r="H60" s="7">
        <v>10000</v>
      </c>
      <c r="I60" s="7">
        <v>10000</v>
      </c>
      <c r="J60" s="7">
        <v>10000</v>
      </c>
      <c r="K60" s="7">
        <f t="shared" si="5"/>
        <v>1</v>
      </c>
      <c r="L60" s="16">
        <f t="shared" si="6"/>
        <v>0</v>
      </c>
      <c r="M60" s="7" t="s">
        <v>4</v>
      </c>
      <c r="N60" s="7">
        <f t="shared" si="7"/>
        <v>0</v>
      </c>
      <c r="O60" s="7">
        <f t="shared" si="8"/>
        <v>0</v>
      </c>
      <c r="P60" s="7">
        <f t="shared" si="9"/>
        <v>0</v>
      </c>
      <c r="Q60" s="7">
        <f t="shared" si="19"/>
        <v>0</v>
      </c>
      <c r="R60" s="16">
        <f t="shared" si="18"/>
        <v>0</v>
      </c>
      <c r="S60" s="7">
        <f t="shared" si="20"/>
        <v>3</v>
      </c>
      <c r="T60" s="7">
        <f t="shared" si="21"/>
        <v>4</v>
      </c>
      <c r="U60" s="7">
        <f t="shared" si="22"/>
        <v>3</v>
      </c>
    </row>
    <row r="61" spans="1:21">
      <c r="A61" s="7">
        <v>75</v>
      </c>
      <c r="B61" s="7" t="s">
        <v>58</v>
      </c>
      <c r="C61" s="7">
        <v>10000</v>
      </c>
      <c r="D61" s="7">
        <v>10000</v>
      </c>
      <c r="E61" s="15">
        <v>10000</v>
      </c>
      <c r="F61" s="7">
        <v>10000</v>
      </c>
      <c r="G61" s="7">
        <v>10000</v>
      </c>
      <c r="H61" s="7">
        <v>10000</v>
      </c>
      <c r="I61" s="7">
        <v>10000</v>
      </c>
      <c r="J61" s="7">
        <v>10000</v>
      </c>
      <c r="K61" s="7">
        <f t="shared" si="5"/>
        <v>1</v>
      </c>
      <c r="L61" s="16">
        <f t="shared" si="6"/>
        <v>0</v>
      </c>
      <c r="M61" s="7" t="s">
        <v>4</v>
      </c>
      <c r="N61" s="7">
        <f t="shared" si="7"/>
        <v>0</v>
      </c>
      <c r="O61" s="7">
        <f t="shared" si="8"/>
        <v>0</v>
      </c>
      <c r="P61" s="7">
        <f t="shared" si="9"/>
        <v>0</v>
      </c>
      <c r="Q61" s="7">
        <f t="shared" si="19"/>
        <v>0</v>
      </c>
      <c r="R61" s="16">
        <f t="shared" si="18"/>
        <v>0</v>
      </c>
      <c r="S61" s="7">
        <f t="shared" si="20"/>
        <v>3</v>
      </c>
      <c r="T61" s="7">
        <f t="shared" si="21"/>
        <v>4</v>
      </c>
      <c r="U61" s="7">
        <f t="shared" si="22"/>
        <v>3</v>
      </c>
    </row>
    <row r="62" spans="1:21">
      <c r="A62" s="7">
        <v>62</v>
      </c>
      <c r="B62" s="7" t="s">
        <v>59</v>
      </c>
      <c r="C62" s="7">
        <v>691492</v>
      </c>
      <c r="D62" s="7">
        <v>691492</v>
      </c>
      <c r="E62" s="15">
        <v>691492</v>
      </c>
      <c r="F62" s="7">
        <v>691492</v>
      </c>
      <c r="G62" s="7">
        <v>691492</v>
      </c>
      <c r="H62" s="7">
        <v>691492</v>
      </c>
      <c r="I62" s="7">
        <v>691492</v>
      </c>
      <c r="J62" s="7">
        <v>691492</v>
      </c>
      <c r="K62" s="7">
        <f t="shared" si="5"/>
        <v>1</v>
      </c>
      <c r="L62" s="16">
        <f t="shared" si="6"/>
        <v>0</v>
      </c>
      <c r="M62" s="7" t="s">
        <v>4</v>
      </c>
      <c r="N62" s="7">
        <f t="shared" si="7"/>
        <v>0</v>
      </c>
      <c r="O62" s="7">
        <f t="shared" si="8"/>
        <v>0</v>
      </c>
      <c r="P62" s="7">
        <f t="shared" si="9"/>
        <v>0</v>
      </c>
      <c r="Q62" s="7">
        <f t="shared" si="19"/>
        <v>0</v>
      </c>
      <c r="R62" s="16">
        <f t="shared" si="18"/>
        <v>0</v>
      </c>
      <c r="S62" s="7">
        <f t="shared" si="20"/>
        <v>3</v>
      </c>
      <c r="T62" s="7">
        <f t="shared" si="21"/>
        <v>4</v>
      </c>
      <c r="U62" s="7">
        <f t="shared" si="22"/>
        <v>3</v>
      </c>
    </row>
    <row r="63" spans="1:21">
      <c r="A63" s="7">
        <v>69</v>
      </c>
      <c r="B63" s="7" t="s">
        <v>60</v>
      </c>
      <c r="C63" s="7">
        <v>27895</v>
      </c>
      <c r="D63" s="7">
        <v>27895</v>
      </c>
      <c r="E63" s="15">
        <v>27895</v>
      </c>
      <c r="F63" s="7">
        <v>27895</v>
      </c>
      <c r="G63" s="7">
        <v>27895</v>
      </c>
      <c r="H63" s="7">
        <v>27895</v>
      </c>
      <c r="I63" s="7">
        <v>27895</v>
      </c>
      <c r="J63" s="7">
        <v>27895</v>
      </c>
      <c r="K63" s="7">
        <f t="shared" si="5"/>
        <v>1</v>
      </c>
      <c r="L63" s="16">
        <f t="shared" si="6"/>
        <v>0</v>
      </c>
      <c r="M63" s="7" t="s">
        <v>4</v>
      </c>
      <c r="N63" s="7">
        <f t="shared" si="7"/>
        <v>0</v>
      </c>
      <c r="O63" s="7">
        <f t="shared" si="8"/>
        <v>0</v>
      </c>
      <c r="P63" s="7">
        <f t="shared" si="9"/>
        <v>0</v>
      </c>
      <c r="Q63" s="7">
        <f t="shared" si="19"/>
        <v>0</v>
      </c>
      <c r="R63" s="16">
        <f t="shared" si="18"/>
        <v>0</v>
      </c>
      <c r="S63" s="7">
        <f t="shared" si="20"/>
        <v>3</v>
      </c>
      <c r="T63" s="7">
        <f t="shared" si="21"/>
        <v>4</v>
      </c>
      <c r="U63" s="7">
        <f t="shared" si="22"/>
        <v>3</v>
      </c>
    </row>
    <row r="64" spans="1:21">
      <c r="A64" s="7">
        <v>103</v>
      </c>
      <c r="B64" s="7" t="s">
        <v>61</v>
      </c>
      <c r="C64" s="7">
        <v>44390.8</v>
      </c>
      <c r="D64" s="7">
        <v>44390.8</v>
      </c>
      <c r="E64" s="15">
        <v>44390.8</v>
      </c>
      <c r="F64" s="7">
        <v>44390.8</v>
      </c>
      <c r="G64" s="7">
        <v>44390.8</v>
      </c>
      <c r="H64" s="7">
        <v>44390.8</v>
      </c>
      <c r="I64" s="7">
        <v>44390.8</v>
      </c>
      <c r="J64" s="7">
        <v>44390.8</v>
      </c>
      <c r="K64" s="7">
        <f t="shared" si="5"/>
        <v>1</v>
      </c>
      <c r="L64" s="16">
        <f t="shared" si="6"/>
        <v>0</v>
      </c>
      <c r="M64" s="7">
        <v>1</v>
      </c>
      <c r="N64" s="7">
        <f t="shared" si="7"/>
        <v>8.9111917724337323E-12</v>
      </c>
      <c r="O64" s="7">
        <f t="shared" si="8"/>
        <v>8.9111917724337323E-12</v>
      </c>
      <c r="P64" s="7">
        <f t="shared" si="9"/>
        <v>2.8389504720535162E-16</v>
      </c>
      <c r="Q64" s="7">
        <f t="shared" si="19"/>
        <v>1.4194752360267581E-16</v>
      </c>
      <c r="R64" s="16">
        <f t="shared" si="18"/>
        <v>2.3646764572165228E-16</v>
      </c>
      <c r="S64" s="7">
        <f t="shared" si="20"/>
        <v>3</v>
      </c>
      <c r="T64" s="7">
        <f t="shared" si="21"/>
        <v>4</v>
      </c>
      <c r="U64" s="7">
        <f t="shared" si="22"/>
        <v>3</v>
      </c>
    </row>
    <row r="65" spans="1:21">
      <c r="A65" s="7">
        <v>28</v>
      </c>
      <c r="B65" s="7" t="s">
        <v>62</v>
      </c>
      <c r="C65" s="7">
        <v>14062.6</v>
      </c>
      <c r="D65" s="7">
        <v>14062.6</v>
      </c>
      <c r="E65" s="15">
        <v>14062.6</v>
      </c>
      <c r="F65" s="7">
        <v>14062.6</v>
      </c>
      <c r="G65" s="7">
        <v>14062.6</v>
      </c>
      <c r="H65" s="7">
        <v>14062.6</v>
      </c>
      <c r="I65" s="7">
        <v>14062.6</v>
      </c>
      <c r="J65" s="7">
        <v>14062.6</v>
      </c>
      <c r="K65" s="7">
        <f t="shared" si="5"/>
        <v>1</v>
      </c>
      <c r="L65" s="16">
        <f t="shared" si="6"/>
        <v>0</v>
      </c>
      <c r="M65" s="7" t="s">
        <v>4</v>
      </c>
      <c r="N65" s="7">
        <f t="shared" si="7"/>
        <v>0</v>
      </c>
      <c r="O65" s="7">
        <f t="shared" si="8"/>
        <v>0</v>
      </c>
      <c r="P65" s="7">
        <f t="shared" si="9"/>
        <v>0</v>
      </c>
      <c r="Q65" s="7">
        <f t="shared" si="19"/>
        <v>0</v>
      </c>
      <c r="R65" s="16">
        <f t="shared" si="18"/>
        <v>0</v>
      </c>
      <c r="S65" s="7">
        <f t="shared" si="20"/>
        <v>3</v>
      </c>
      <c r="T65" s="7">
        <f t="shared" si="21"/>
        <v>4</v>
      </c>
      <c r="U65" s="7">
        <f t="shared" si="22"/>
        <v>3</v>
      </c>
    </row>
    <row r="66" spans="1:21">
      <c r="A66" s="7">
        <v>33</v>
      </c>
      <c r="B66" s="7" t="s">
        <v>63</v>
      </c>
      <c r="C66" s="7">
        <v>10000</v>
      </c>
      <c r="D66" s="7">
        <v>10000</v>
      </c>
      <c r="E66" s="15">
        <v>10000</v>
      </c>
      <c r="F66" s="7">
        <v>10000</v>
      </c>
      <c r="G66" s="7">
        <v>10000</v>
      </c>
      <c r="H66" s="7">
        <v>10000</v>
      </c>
      <c r="I66" s="7">
        <v>10000</v>
      </c>
      <c r="J66" s="7">
        <v>10000</v>
      </c>
      <c r="K66" s="7">
        <f t="shared" si="5"/>
        <v>1</v>
      </c>
      <c r="L66" s="16">
        <f t="shared" si="6"/>
        <v>0</v>
      </c>
      <c r="M66" s="7" t="s">
        <v>4</v>
      </c>
      <c r="N66" s="7">
        <f t="shared" si="7"/>
        <v>0</v>
      </c>
      <c r="O66" s="7">
        <f t="shared" si="8"/>
        <v>0</v>
      </c>
      <c r="P66" s="7">
        <f t="shared" si="9"/>
        <v>0</v>
      </c>
      <c r="Q66" s="7">
        <f t="shared" si="19"/>
        <v>0</v>
      </c>
      <c r="R66" s="16">
        <f t="shared" ref="R66:R97" si="23">(P66/(K66*LN(2)))/SQRT(U66)</f>
        <v>0</v>
      </c>
      <c r="S66" s="7">
        <f t="shared" si="20"/>
        <v>3</v>
      </c>
      <c r="T66" s="7">
        <f t="shared" si="21"/>
        <v>4</v>
      </c>
      <c r="U66" s="7">
        <f t="shared" si="22"/>
        <v>3</v>
      </c>
    </row>
    <row r="67" spans="1:21">
      <c r="A67" s="7">
        <v>31</v>
      </c>
      <c r="B67" s="7" t="s">
        <v>64</v>
      </c>
      <c r="C67" s="7">
        <v>10000</v>
      </c>
      <c r="D67" s="7">
        <v>10000</v>
      </c>
      <c r="E67" s="15">
        <v>10000</v>
      </c>
      <c r="F67" s="7">
        <v>10000</v>
      </c>
      <c r="G67" s="7">
        <v>10000</v>
      </c>
      <c r="H67" s="7">
        <v>10000</v>
      </c>
      <c r="I67" s="7">
        <v>10000</v>
      </c>
      <c r="J67" s="7">
        <v>10000</v>
      </c>
      <c r="K67" s="7">
        <f t="shared" ref="K67:K130" si="24">J67/I67</f>
        <v>1</v>
      </c>
      <c r="L67" s="16">
        <f t="shared" ref="L67:L130" si="25">LOG(K67,2)</f>
        <v>0</v>
      </c>
      <c r="M67" s="7" t="s">
        <v>4</v>
      </c>
      <c r="N67" s="7">
        <f t="shared" ref="N67:N130" si="26">STDEV(C67:E67)</f>
        <v>0</v>
      </c>
      <c r="O67" s="7">
        <f t="shared" ref="O67:O130" si="27">STDEV(F67:H67)</f>
        <v>0</v>
      </c>
      <c r="P67" s="7">
        <f t="shared" si="9"/>
        <v>0</v>
      </c>
      <c r="Q67" s="7">
        <f t="shared" si="19"/>
        <v>0</v>
      </c>
      <c r="R67" s="16">
        <f t="shared" si="23"/>
        <v>0</v>
      </c>
      <c r="S67" s="7">
        <f t="shared" si="20"/>
        <v>3</v>
      </c>
      <c r="T67" s="7">
        <f t="shared" si="21"/>
        <v>4</v>
      </c>
      <c r="U67" s="7">
        <f t="shared" si="22"/>
        <v>3</v>
      </c>
    </row>
    <row r="68" spans="1:21">
      <c r="A68" s="7">
        <v>36</v>
      </c>
      <c r="B68" s="7" t="s">
        <v>65</v>
      </c>
      <c r="C68" s="7">
        <v>10000</v>
      </c>
      <c r="D68" s="7">
        <v>10000</v>
      </c>
      <c r="E68" s="15">
        <v>10000</v>
      </c>
      <c r="F68" s="7">
        <v>10000</v>
      </c>
      <c r="G68" s="7">
        <v>10000</v>
      </c>
      <c r="H68" s="7">
        <v>10000</v>
      </c>
      <c r="I68" s="7">
        <v>10000</v>
      </c>
      <c r="J68" s="7">
        <v>10000</v>
      </c>
      <c r="K68" s="7">
        <f t="shared" si="24"/>
        <v>1</v>
      </c>
      <c r="L68" s="16">
        <f t="shared" si="25"/>
        <v>0</v>
      </c>
      <c r="M68" s="7" t="s">
        <v>4</v>
      </c>
      <c r="N68" s="7">
        <f t="shared" si="26"/>
        <v>0</v>
      </c>
      <c r="O68" s="7">
        <f t="shared" si="27"/>
        <v>0</v>
      </c>
      <c r="P68" s="7">
        <f t="shared" ref="P68:P131" si="28">K68*SQRT((N68/I68)^2+(O68/J68)^2)</f>
        <v>0</v>
      </c>
      <c r="Q68" s="7">
        <f t="shared" si="19"/>
        <v>0</v>
      </c>
      <c r="R68" s="16">
        <f t="shared" si="23"/>
        <v>0</v>
      </c>
      <c r="S68" s="7">
        <f t="shared" si="20"/>
        <v>3</v>
      </c>
      <c r="T68" s="7">
        <f t="shared" si="21"/>
        <v>4</v>
      </c>
      <c r="U68" s="7">
        <f t="shared" si="22"/>
        <v>3</v>
      </c>
    </row>
    <row r="69" spans="1:21">
      <c r="A69" s="7">
        <v>89</v>
      </c>
      <c r="B69" s="7" t="s">
        <v>66</v>
      </c>
      <c r="C69" s="7">
        <v>10000</v>
      </c>
      <c r="D69" s="7">
        <v>10000</v>
      </c>
      <c r="E69" s="15">
        <v>10000</v>
      </c>
      <c r="F69" s="7">
        <v>10000</v>
      </c>
      <c r="G69" s="7">
        <v>10000</v>
      </c>
      <c r="H69" s="7">
        <v>10000</v>
      </c>
      <c r="I69" s="7">
        <v>10000</v>
      </c>
      <c r="J69" s="7">
        <v>10000</v>
      </c>
      <c r="K69" s="7">
        <f t="shared" si="24"/>
        <v>1</v>
      </c>
      <c r="L69" s="16">
        <f t="shared" si="25"/>
        <v>0</v>
      </c>
      <c r="M69" s="7" t="s">
        <v>4</v>
      </c>
      <c r="N69" s="7">
        <f t="shared" si="26"/>
        <v>0</v>
      </c>
      <c r="O69" s="7">
        <f t="shared" si="27"/>
        <v>0</v>
      </c>
      <c r="P69" s="7">
        <f t="shared" si="28"/>
        <v>0</v>
      </c>
      <c r="Q69" s="7">
        <f t="shared" si="19"/>
        <v>0</v>
      </c>
      <c r="R69" s="16">
        <f t="shared" si="23"/>
        <v>0</v>
      </c>
      <c r="S69" s="7">
        <f t="shared" si="20"/>
        <v>3</v>
      </c>
      <c r="T69" s="7">
        <f t="shared" si="21"/>
        <v>4</v>
      </c>
      <c r="U69" s="7">
        <f t="shared" si="22"/>
        <v>3</v>
      </c>
    </row>
    <row r="70" spans="1:21">
      <c r="A70" s="7">
        <v>63</v>
      </c>
      <c r="B70" s="7" t="s">
        <v>67</v>
      </c>
      <c r="C70" s="7">
        <v>10000</v>
      </c>
      <c r="D70" s="7">
        <v>10000</v>
      </c>
      <c r="E70" s="15">
        <v>10000</v>
      </c>
      <c r="F70" s="7">
        <v>10000</v>
      </c>
      <c r="G70" s="7">
        <v>10000</v>
      </c>
      <c r="H70" s="7">
        <v>10000</v>
      </c>
      <c r="I70" s="7">
        <v>10000</v>
      </c>
      <c r="J70" s="7">
        <v>10000</v>
      </c>
      <c r="K70" s="7">
        <f t="shared" si="24"/>
        <v>1</v>
      </c>
      <c r="L70" s="16">
        <f t="shared" si="25"/>
        <v>0</v>
      </c>
      <c r="M70" s="7" t="s">
        <v>4</v>
      </c>
      <c r="N70" s="7">
        <f t="shared" si="26"/>
        <v>0</v>
      </c>
      <c r="O70" s="7">
        <f t="shared" si="27"/>
        <v>0</v>
      </c>
      <c r="P70" s="7">
        <f t="shared" si="28"/>
        <v>0</v>
      </c>
      <c r="Q70" s="7">
        <f t="shared" si="19"/>
        <v>0</v>
      </c>
      <c r="R70" s="16">
        <f t="shared" si="23"/>
        <v>0</v>
      </c>
      <c r="S70" s="7">
        <f t="shared" si="20"/>
        <v>3</v>
      </c>
      <c r="T70" s="7">
        <f t="shared" si="21"/>
        <v>4</v>
      </c>
      <c r="U70" s="7">
        <f t="shared" si="22"/>
        <v>3</v>
      </c>
    </row>
    <row r="71" spans="1:21">
      <c r="A71" s="7">
        <v>99</v>
      </c>
      <c r="B71" s="7" t="s">
        <v>68</v>
      </c>
      <c r="C71" s="7">
        <v>529619</v>
      </c>
      <c r="D71" s="7">
        <v>750401</v>
      </c>
      <c r="E71" s="15">
        <v>469705</v>
      </c>
      <c r="F71" s="7">
        <v>505684</v>
      </c>
      <c r="G71" s="7">
        <v>620840</v>
      </c>
      <c r="H71" s="7">
        <v>505111</v>
      </c>
      <c r="I71" s="7">
        <v>583241.66666666605</v>
      </c>
      <c r="J71" s="7">
        <v>543878.33333333302</v>
      </c>
      <c r="K71" s="7">
        <f t="shared" si="24"/>
        <v>0.93250939433339575</v>
      </c>
      <c r="L71" s="16">
        <f t="shared" si="25"/>
        <v>-0.10080983537478631</v>
      </c>
      <c r="M71" s="7">
        <v>0.69576856274613696</v>
      </c>
      <c r="N71" s="7">
        <f t="shared" si="26"/>
        <v>147831.33595193311</v>
      </c>
      <c r="O71" s="7">
        <f t="shared" si="27"/>
        <v>66651.374211889532</v>
      </c>
      <c r="P71" s="7">
        <f t="shared" si="28"/>
        <v>0.26253507326103764</v>
      </c>
      <c r="Q71" s="7">
        <f t="shared" si="19"/>
        <v>0.13126753663051882</v>
      </c>
      <c r="R71" s="16">
        <f t="shared" si="23"/>
        <v>0.2345027969106912</v>
      </c>
      <c r="S71" s="7">
        <f t="shared" si="20"/>
        <v>3</v>
      </c>
      <c r="T71" s="7">
        <f t="shared" si="21"/>
        <v>4</v>
      </c>
      <c r="U71" s="7">
        <f t="shared" si="22"/>
        <v>3</v>
      </c>
    </row>
    <row r="72" spans="1:21">
      <c r="A72" s="7">
        <v>21</v>
      </c>
      <c r="B72" s="7" t="s">
        <v>69</v>
      </c>
      <c r="C72" s="7">
        <v>29336</v>
      </c>
      <c r="D72" s="7">
        <v>37938</v>
      </c>
      <c r="E72" s="15">
        <v>27641</v>
      </c>
      <c r="F72" s="7">
        <v>33298</v>
      </c>
      <c r="G72" s="7">
        <v>32853</v>
      </c>
      <c r="H72" s="7">
        <v>28212</v>
      </c>
      <c r="I72" s="7">
        <v>31638.333333333299</v>
      </c>
      <c r="J72" s="7">
        <v>31454.333333333299</v>
      </c>
      <c r="K72" s="7">
        <f t="shared" si="24"/>
        <v>0.99418427013643784</v>
      </c>
      <c r="L72" s="16">
        <f t="shared" si="25"/>
        <v>-8.414817573125951E-3</v>
      </c>
      <c r="M72" s="7">
        <v>0.96145741666347695</v>
      </c>
      <c r="N72" s="7">
        <f t="shared" si="26"/>
        <v>5521.1055354279597</v>
      </c>
      <c r="O72" s="7">
        <f t="shared" si="27"/>
        <v>2816.744634029385</v>
      </c>
      <c r="P72" s="7">
        <f t="shared" si="28"/>
        <v>0.19500181535260047</v>
      </c>
      <c r="Q72" s="7">
        <f t="shared" si="19"/>
        <v>9.7500907676300236E-2</v>
      </c>
      <c r="R72" s="16">
        <f t="shared" si="23"/>
        <v>0.16337502930945982</v>
      </c>
      <c r="S72" s="7">
        <f t="shared" si="20"/>
        <v>3</v>
      </c>
      <c r="T72" s="7">
        <f t="shared" si="21"/>
        <v>4</v>
      </c>
      <c r="U72" s="7">
        <f t="shared" si="22"/>
        <v>3</v>
      </c>
    </row>
    <row r="73" spans="1:21">
      <c r="A73" s="7">
        <v>25</v>
      </c>
      <c r="B73" s="7" t="s">
        <v>70</v>
      </c>
      <c r="C73" s="7">
        <v>10000</v>
      </c>
      <c r="D73" s="7">
        <v>10000</v>
      </c>
      <c r="E73" s="15">
        <v>10000</v>
      </c>
      <c r="F73" s="7">
        <v>10000</v>
      </c>
      <c r="G73" s="7">
        <v>10000</v>
      </c>
      <c r="H73" s="7">
        <v>10000</v>
      </c>
      <c r="I73" s="7">
        <v>10000</v>
      </c>
      <c r="J73" s="7">
        <v>10000</v>
      </c>
      <c r="K73" s="7">
        <f t="shared" si="24"/>
        <v>1</v>
      </c>
      <c r="L73" s="16">
        <f t="shared" si="25"/>
        <v>0</v>
      </c>
      <c r="M73" s="7" t="s">
        <v>4</v>
      </c>
      <c r="N73" s="7">
        <f t="shared" si="26"/>
        <v>0</v>
      </c>
      <c r="O73" s="7">
        <f t="shared" si="27"/>
        <v>0</v>
      </c>
      <c r="P73" s="7">
        <f t="shared" si="28"/>
        <v>0</v>
      </c>
      <c r="Q73" s="7">
        <f t="shared" si="19"/>
        <v>0</v>
      </c>
      <c r="R73" s="16">
        <f t="shared" si="23"/>
        <v>0</v>
      </c>
      <c r="S73" s="7">
        <f t="shared" si="20"/>
        <v>3</v>
      </c>
      <c r="T73" s="7">
        <f t="shared" si="21"/>
        <v>4</v>
      </c>
      <c r="U73" s="7">
        <f t="shared" si="22"/>
        <v>3</v>
      </c>
    </row>
    <row r="74" spans="1:21">
      <c r="A74" s="7">
        <v>144</v>
      </c>
      <c r="B74" s="7" t="s">
        <v>71</v>
      </c>
      <c r="C74" s="7">
        <v>82462</v>
      </c>
      <c r="D74" s="7">
        <v>82462</v>
      </c>
      <c r="E74" s="15">
        <v>82462</v>
      </c>
      <c r="F74" s="7">
        <v>82462</v>
      </c>
      <c r="G74" s="7">
        <v>82462</v>
      </c>
      <c r="H74" s="7">
        <v>82462</v>
      </c>
      <c r="I74" s="7">
        <v>82462</v>
      </c>
      <c r="J74" s="7">
        <v>82462</v>
      </c>
      <c r="K74" s="7">
        <f t="shared" si="24"/>
        <v>1</v>
      </c>
      <c r="L74" s="16">
        <f t="shared" si="25"/>
        <v>0</v>
      </c>
      <c r="M74" s="7" t="s">
        <v>4</v>
      </c>
      <c r="N74" s="7">
        <f t="shared" si="26"/>
        <v>0</v>
      </c>
      <c r="O74" s="7">
        <f t="shared" si="27"/>
        <v>0</v>
      </c>
      <c r="P74" s="7">
        <f t="shared" si="28"/>
        <v>0</v>
      </c>
      <c r="Q74" s="7">
        <f t="shared" si="19"/>
        <v>0</v>
      </c>
      <c r="R74" s="16">
        <f t="shared" si="23"/>
        <v>0</v>
      </c>
      <c r="S74" s="7">
        <f t="shared" si="20"/>
        <v>3</v>
      </c>
      <c r="T74" s="7">
        <f t="shared" si="21"/>
        <v>4</v>
      </c>
      <c r="U74" s="7">
        <f t="shared" si="22"/>
        <v>3</v>
      </c>
    </row>
    <row r="75" spans="1:21">
      <c r="A75" s="7">
        <v>1</v>
      </c>
      <c r="B75" s="7" t="s">
        <v>72</v>
      </c>
      <c r="C75" s="7">
        <v>623189.80000000005</v>
      </c>
      <c r="D75" s="7">
        <v>623189.80000000005</v>
      </c>
      <c r="E75" s="15">
        <v>623189.80000000005</v>
      </c>
      <c r="F75" s="7">
        <v>623189.80000000005</v>
      </c>
      <c r="G75" s="7">
        <v>623189.80000000005</v>
      </c>
      <c r="H75" s="7">
        <v>623189.80000000005</v>
      </c>
      <c r="I75" s="7">
        <v>623189.80000000005</v>
      </c>
      <c r="J75" s="7">
        <v>623189.80000000005</v>
      </c>
      <c r="K75" s="7">
        <f t="shared" si="24"/>
        <v>1</v>
      </c>
      <c r="L75" s="16">
        <f t="shared" si="25"/>
        <v>0</v>
      </c>
      <c r="M75" s="7" t="s">
        <v>4</v>
      </c>
      <c r="N75" s="7">
        <f t="shared" si="26"/>
        <v>0</v>
      </c>
      <c r="O75" s="7">
        <f t="shared" si="27"/>
        <v>0</v>
      </c>
      <c r="P75" s="7">
        <f t="shared" si="28"/>
        <v>0</v>
      </c>
      <c r="Q75" s="7">
        <f t="shared" si="19"/>
        <v>0</v>
      </c>
      <c r="R75" s="16">
        <f t="shared" si="23"/>
        <v>0</v>
      </c>
      <c r="S75" s="7">
        <f t="shared" si="20"/>
        <v>3</v>
      </c>
      <c r="T75" s="7">
        <f t="shared" si="21"/>
        <v>4</v>
      </c>
      <c r="U75" s="7">
        <f t="shared" si="22"/>
        <v>3</v>
      </c>
    </row>
    <row r="76" spans="1:21">
      <c r="A76" s="7">
        <v>19</v>
      </c>
      <c r="B76" s="7" t="s">
        <v>73</v>
      </c>
      <c r="C76" s="7">
        <v>116761</v>
      </c>
      <c r="D76" s="7">
        <v>116761</v>
      </c>
      <c r="E76" s="15">
        <v>116761</v>
      </c>
      <c r="F76" s="7">
        <v>116761</v>
      </c>
      <c r="G76" s="7">
        <v>116761</v>
      </c>
      <c r="H76" s="7">
        <v>116761</v>
      </c>
      <c r="I76" s="7">
        <v>116761</v>
      </c>
      <c r="J76" s="7">
        <v>116761</v>
      </c>
      <c r="K76" s="7">
        <f t="shared" si="24"/>
        <v>1</v>
      </c>
      <c r="L76" s="16">
        <f t="shared" si="25"/>
        <v>0</v>
      </c>
      <c r="M76" s="7" t="s">
        <v>4</v>
      </c>
      <c r="N76" s="7">
        <f t="shared" si="26"/>
        <v>0</v>
      </c>
      <c r="O76" s="7">
        <f t="shared" si="27"/>
        <v>0</v>
      </c>
      <c r="P76" s="7">
        <f t="shared" si="28"/>
        <v>0</v>
      </c>
      <c r="Q76" s="7">
        <f t="shared" si="19"/>
        <v>0</v>
      </c>
      <c r="R76" s="16">
        <f t="shared" si="23"/>
        <v>0</v>
      </c>
      <c r="S76" s="7">
        <f t="shared" si="20"/>
        <v>3</v>
      </c>
      <c r="T76" s="7">
        <f t="shared" si="21"/>
        <v>4</v>
      </c>
      <c r="U76" s="7">
        <f t="shared" si="22"/>
        <v>3</v>
      </c>
    </row>
    <row r="77" spans="1:21">
      <c r="A77" s="7">
        <v>86</v>
      </c>
      <c r="B77" s="7" t="s">
        <v>74</v>
      </c>
      <c r="C77" s="7">
        <v>37994.199999999997</v>
      </c>
      <c r="D77" s="7">
        <v>37994.199999999997</v>
      </c>
      <c r="E77" s="15">
        <v>37994.199999999997</v>
      </c>
      <c r="F77" s="7">
        <v>37994.199999999997</v>
      </c>
      <c r="G77" s="7">
        <v>37994.199999999997</v>
      </c>
      <c r="H77" s="7">
        <v>37994.199999999997</v>
      </c>
      <c r="I77" s="7">
        <v>37994.199999999997</v>
      </c>
      <c r="J77" s="7">
        <v>37994.199999999997</v>
      </c>
      <c r="K77" s="7">
        <f t="shared" si="24"/>
        <v>1</v>
      </c>
      <c r="L77" s="16">
        <f t="shared" si="25"/>
        <v>0</v>
      </c>
      <c r="M77" s="7" t="s">
        <v>4</v>
      </c>
      <c r="N77" s="7">
        <f t="shared" si="26"/>
        <v>0</v>
      </c>
      <c r="O77" s="7">
        <f t="shared" si="27"/>
        <v>0</v>
      </c>
      <c r="P77" s="7">
        <f t="shared" si="28"/>
        <v>0</v>
      </c>
      <c r="Q77" s="7">
        <f t="shared" si="19"/>
        <v>0</v>
      </c>
      <c r="R77" s="16">
        <f t="shared" si="23"/>
        <v>0</v>
      </c>
      <c r="S77" s="7">
        <f t="shared" si="20"/>
        <v>3</v>
      </c>
      <c r="T77" s="7">
        <f t="shared" si="21"/>
        <v>4</v>
      </c>
      <c r="U77" s="7">
        <f t="shared" si="22"/>
        <v>3</v>
      </c>
    </row>
    <row r="78" spans="1:21">
      <c r="A78" s="7">
        <v>85</v>
      </c>
      <c r="B78" s="7" t="s">
        <v>75</v>
      </c>
      <c r="C78" s="7">
        <v>20609.2</v>
      </c>
      <c r="D78" s="7">
        <v>20609.2</v>
      </c>
      <c r="E78" s="15">
        <v>20609.2</v>
      </c>
      <c r="F78" s="7">
        <v>20609.2</v>
      </c>
      <c r="G78" s="7">
        <v>20609.2</v>
      </c>
      <c r="H78" s="7">
        <v>20609.2</v>
      </c>
      <c r="I78" s="7">
        <v>20609.2</v>
      </c>
      <c r="J78" s="7">
        <v>20609.2</v>
      </c>
      <c r="K78" s="7">
        <f t="shared" si="24"/>
        <v>1</v>
      </c>
      <c r="L78" s="16">
        <f t="shared" si="25"/>
        <v>0</v>
      </c>
      <c r="M78" s="7" t="s">
        <v>4</v>
      </c>
      <c r="N78" s="7">
        <f t="shared" si="26"/>
        <v>0</v>
      </c>
      <c r="O78" s="7">
        <f t="shared" si="27"/>
        <v>0</v>
      </c>
      <c r="P78" s="7">
        <f t="shared" si="28"/>
        <v>0</v>
      </c>
      <c r="Q78" s="7">
        <f t="shared" si="19"/>
        <v>0</v>
      </c>
      <c r="R78" s="16">
        <f t="shared" si="23"/>
        <v>0</v>
      </c>
      <c r="S78" s="7">
        <f t="shared" si="20"/>
        <v>3</v>
      </c>
      <c r="T78" s="7">
        <f t="shared" si="21"/>
        <v>4</v>
      </c>
      <c r="U78" s="7">
        <f t="shared" si="22"/>
        <v>3</v>
      </c>
    </row>
    <row r="79" spans="1:21">
      <c r="A79" s="7">
        <v>129</v>
      </c>
      <c r="B79" s="7" t="s">
        <v>76</v>
      </c>
      <c r="C79" s="7">
        <v>82653.399999999994</v>
      </c>
      <c r="D79" s="7">
        <v>82653.399999999994</v>
      </c>
      <c r="E79" s="15">
        <v>82653.399999999994</v>
      </c>
      <c r="F79" s="7">
        <v>82653.399999999994</v>
      </c>
      <c r="G79" s="7">
        <v>82653.399999999994</v>
      </c>
      <c r="H79" s="7">
        <v>82653.399999999994</v>
      </c>
      <c r="I79" s="7">
        <v>82653.399999999994</v>
      </c>
      <c r="J79" s="7">
        <v>82653.399999999994</v>
      </c>
      <c r="K79" s="7">
        <f t="shared" si="24"/>
        <v>1</v>
      </c>
      <c r="L79" s="16">
        <f t="shared" si="25"/>
        <v>0</v>
      </c>
      <c r="M79" s="7" t="s">
        <v>4</v>
      </c>
      <c r="N79" s="7">
        <f t="shared" si="26"/>
        <v>0</v>
      </c>
      <c r="O79" s="7">
        <f t="shared" si="27"/>
        <v>0</v>
      </c>
      <c r="P79" s="7">
        <f t="shared" si="28"/>
        <v>0</v>
      </c>
      <c r="Q79" s="7">
        <f t="shared" si="19"/>
        <v>0</v>
      </c>
      <c r="R79" s="16">
        <f t="shared" si="23"/>
        <v>0</v>
      </c>
      <c r="S79" s="7">
        <f t="shared" si="20"/>
        <v>3</v>
      </c>
      <c r="T79" s="7">
        <f t="shared" si="21"/>
        <v>4</v>
      </c>
      <c r="U79" s="7">
        <f t="shared" si="22"/>
        <v>3</v>
      </c>
    </row>
    <row r="80" spans="1:21">
      <c r="A80" s="7">
        <v>128</v>
      </c>
      <c r="B80" s="7" t="s">
        <v>77</v>
      </c>
      <c r="C80" s="7">
        <v>11128</v>
      </c>
      <c r="D80" s="7">
        <v>11128</v>
      </c>
      <c r="E80" s="15">
        <v>11128</v>
      </c>
      <c r="F80" s="7">
        <v>11128</v>
      </c>
      <c r="G80" s="7">
        <v>11128</v>
      </c>
      <c r="H80" s="7">
        <v>11128</v>
      </c>
      <c r="I80" s="7">
        <v>11128</v>
      </c>
      <c r="J80" s="7">
        <v>11128</v>
      </c>
      <c r="K80" s="7">
        <f t="shared" si="24"/>
        <v>1</v>
      </c>
      <c r="L80" s="16">
        <f t="shared" si="25"/>
        <v>0</v>
      </c>
      <c r="M80" s="7" t="s">
        <v>4</v>
      </c>
      <c r="N80" s="7">
        <f t="shared" si="26"/>
        <v>0</v>
      </c>
      <c r="O80" s="7">
        <f t="shared" si="27"/>
        <v>0</v>
      </c>
      <c r="P80" s="7">
        <f t="shared" si="28"/>
        <v>0</v>
      </c>
      <c r="Q80" s="7">
        <f t="shared" si="19"/>
        <v>0</v>
      </c>
      <c r="R80" s="16">
        <f t="shared" si="23"/>
        <v>0</v>
      </c>
      <c r="S80" s="7">
        <f t="shared" si="20"/>
        <v>3</v>
      </c>
      <c r="T80" s="7">
        <f t="shared" si="21"/>
        <v>4</v>
      </c>
      <c r="U80" s="7">
        <f t="shared" si="22"/>
        <v>3</v>
      </c>
    </row>
    <row r="81" spans="1:21">
      <c r="A81" s="7">
        <v>70</v>
      </c>
      <c r="B81" s="7" t="s">
        <v>78</v>
      </c>
      <c r="C81" s="7">
        <v>10000</v>
      </c>
      <c r="D81" s="7">
        <v>10000</v>
      </c>
      <c r="E81" s="15">
        <v>10000</v>
      </c>
      <c r="F81" s="7">
        <v>10000</v>
      </c>
      <c r="G81" s="7">
        <v>10000</v>
      </c>
      <c r="H81" s="7">
        <v>10000</v>
      </c>
      <c r="I81" s="7">
        <v>10000</v>
      </c>
      <c r="J81" s="7">
        <v>10000</v>
      </c>
      <c r="K81" s="7">
        <f t="shared" si="24"/>
        <v>1</v>
      </c>
      <c r="L81" s="16">
        <f t="shared" si="25"/>
        <v>0</v>
      </c>
      <c r="M81" s="7" t="s">
        <v>4</v>
      </c>
      <c r="N81" s="7">
        <f t="shared" si="26"/>
        <v>0</v>
      </c>
      <c r="O81" s="7">
        <f t="shared" si="27"/>
        <v>0</v>
      </c>
      <c r="P81" s="7">
        <f t="shared" si="28"/>
        <v>0</v>
      </c>
      <c r="Q81" s="7">
        <f t="shared" si="19"/>
        <v>0</v>
      </c>
      <c r="R81" s="16">
        <f t="shared" si="23"/>
        <v>0</v>
      </c>
      <c r="S81" s="7">
        <f t="shared" si="20"/>
        <v>3</v>
      </c>
      <c r="T81" s="7">
        <f t="shared" si="21"/>
        <v>4</v>
      </c>
      <c r="U81" s="7">
        <f t="shared" si="22"/>
        <v>3</v>
      </c>
    </row>
    <row r="82" spans="1:21">
      <c r="A82" s="7">
        <v>112</v>
      </c>
      <c r="B82" s="7" t="s">
        <v>79</v>
      </c>
      <c r="C82" s="7">
        <v>10000</v>
      </c>
      <c r="D82" s="7">
        <v>10000</v>
      </c>
      <c r="E82" s="15">
        <v>10000</v>
      </c>
      <c r="F82" s="7">
        <v>10000</v>
      </c>
      <c r="G82" s="7">
        <v>10000</v>
      </c>
      <c r="H82" s="7">
        <v>10000</v>
      </c>
      <c r="I82" s="7">
        <v>10000</v>
      </c>
      <c r="J82" s="7">
        <v>10000</v>
      </c>
      <c r="K82" s="7">
        <f t="shared" si="24"/>
        <v>1</v>
      </c>
      <c r="L82" s="16">
        <f t="shared" si="25"/>
        <v>0</v>
      </c>
      <c r="M82" s="7" t="s">
        <v>4</v>
      </c>
      <c r="N82" s="7">
        <f t="shared" si="26"/>
        <v>0</v>
      </c>
      <c r="O82" s="7">
        <f t="shared" si="27"/>
        <v>0</v>
      </c>
      <c r="P82" s="7">
        <f t="shared" si="28"/>
        <v>0</v>
      </c>
      <c r="Q82" s="7">
        <f t="shared" si="19"/>
        <v>0</v>
      </c>
      <c r="R82" s="16">
        <f t="shared" si="23"/>
        <v>0</v>
      </c>
      <c r="S82" s="7">
        <f t="shared" si="20"/>
        <v>3</v>
      </c>
      <c r="T82" s="7">
        <f t="shared" si="21"/>
        <v>4</v>
      </c>
      <c r="U82" s="7">
        <f t="shared" si="22"/>
        <v>3</v>
      </c>
    </row>
    <row r="83" spans="1:21">
      <c r="A83" s="7">
        <v>16</v>
      </c>
      <c r="B83" s="7" t="s">
        <v>80</v>
      </c>
      <c r="C83" s="7">
        <v>4628859</v>
      </c>
      <c r="D83" s="7">
        <v>3983050</v>
      </c>
      <c r="E83" s="15">
        <v>3516668</v>
      </c>
      <c r="F83" s="7">
        <v>987925</v>
      </c>
      <c r="G83" s="7">
        <v>864756</v>
      </c>
      <c r="H83" s="7">
        <v>941581</v>
      </c>
      <c r="I83" s="7">
        <v>4042859</v>
      </c>
      <c r="J83" s="7">
        <v>931420.66666666605</v>
      </c>
      <c r="K83" s="7">
        <f>J83/I83</f>
        <v>0.23038663150672978</v>
      </c>
      <c r="L83" s="16">
        <f t="shared" si="25"/>
        <v>-2.1178710899929936</v>
      </c>
      <c r="M83" s="7">
        <v>6.6074109918800303E-4</v>
      </c>
      <c r="N83" s="7">
        <f t="shared" si="26"/>
        <v>558502.49997739494</v>
      </c>
      <c r="O83" s="7">
        <f t="shared" si="27"/>
        <v>62209.926220285241</v>
      </c>
      <c r="P83" s="7">
        <f t="shared" si="28"/>
        <v>3.535148523309499E-2</v>
      </c>
      <c r="Q83" s="7">
        <f t="shared" si="19"/>
        <v>1.7675742616547495E-2</v>
      </c>
      <c r="R83" s="16">
        <f t="shared" si="23"/>
        <v>0.12780984298071885</v>
      </c>
      <c r="S83" s="7">
        <f t="shared" si="20"/>
        <v>3</v>
      </c>
      <c r="T83" s="7">
        <f t="shared" si="21"/>
        <v>4</v>
      </c>
      <c r="U83" s="7">
        <f t="shared" si="22"/>
        <v>3</v>
      </c>
    </row>
    <row r="84" spans="1:21">
      <c r="A84" s="7">
        <v>91</v>
      </c>
      <c r="B84" s="7" t="s">
        <v>81</v>
      </c>
      <c r="C84" s="7">
        <v>296808</v>
      </c>
      <c r="D84" s="7">
        <v>226963</v>
      </c>
      <c r="E84" s="15">
        <v>211679</v>
      </c>
      <c r="F84" s="7">
        <v>212556</v>
      </c>
      <c r="G84" s="7">
        <v>201732</v>
      </c>
      <c r="H84" s="7">
        <v>133940</v>
      </c>
      <c r="I84" s="7">
        <v>245150</v>
      </c>
      <c r="J84" s="7">
        <v>182742.66666666599</v>
      </c>
      <c r="K84" s="7">
        <f t="shared" si="24"/>
        <v>0.74543204840573518</v>
      </c>
      <c r="L84" s="16">
        <f t="shared" si="25"/>
        <v>-0.42385124861092283</v>
      </c>
      <c r="M84" s="7">
        <v>0.15750716526644601</v>
      </c>
      <c r="N84" s="7">
        <f t="shared" si="26"/>
        <v>45385.150512034219</v>
      </c>
      <c r="O84" s="7">
        <f t="shared" si="27"/>
        <v>42609.446714705598</v>
      </c>
      <c r="P84" s="7">
        <f t="shared" si="28"/>
        <v>0.22193413934397074</v>
      </c>
      <c r="Q84" s="7">
        <f t="shared" si="19"/>
        <v>0.11096706967198537</v>
      </c>
      <c r="R84" s="16">
        <f t="shared" si="23"/>
        <v>0.24798759938487441</v>
      </c>
      <c r="S84" s="7">
        <f t="shared" ref="S84:S115" si="29">COUNT(A84:D84)</f>
        <v>3</v>
      </c>
      <c r="T84" s="7">
        <f t="shared" ref="T84:T115" si="30">COUNT(E84:H84)</f>
        <v>4</v>
      </c>
      <c r="U84" s="7">
        <f t="shared" si="22"/>
        <v>3</v>
      </c>
    </row>
    <row r="85" spans="1:21">
      <c r="A85" s="7">
        <v>123</v>
      </c>
      <c r="B85" s="7" t="s">
        <v>82</v>
      </c>
      <c r="C85" s="7">
        <v>143026</v>
      </c>
      <c r="D85" s="7">
        <v>143026</v>
      </c>
      <c r="E85" s="15">
        <v>143026</v>
      </c>
      <c r="F85" s="7">
        <v>143026</v>
      </c>
      <c r="G85" s="7">
        <v>143026</v>
      </c>
      <c r="H85" s="7">
        <v>143026</v>
      </c>
      <c r="I85" s="7">
        <v>143026</v>
      </c>
      <c r="J85" s="7">
        <v>143026</v>
      </c>
      <c r="K85" s="7">
        <f t="shared" si="24"/>
        <v>1</v>
      </c>
      <c r="L85" s="16">
        <f t="shared" si="25"/>
        <v>0</v>
      </c>
      <c r="M85" s="7" t="s">
        <v>4</v>
      </c>
      <c r="N85" s="7">
        <f t="shared" si="26"/>
        <v>0</v>
      </c>
      <c r="O85" s="7">
        <f t="shared" si="27"/>
        <v>0</v>
      </c>
      <c r="P85" s="7">
        <f t="shared" si="28"/>
        <v>0</v>
      </c>
      <c r="Q85" s="7">
        <f t="shared" si="19"/>
        <v>0</v>
      </c>
      <c r="R85" s="16">
        <f t="shared" si="23"/>
        <v>0</v>
      </c>
      <c r="S85" s="7">
        <f t="shared" si="29"/>
        <v>3</v>
      </c>
      <c r="T85" s="7">
        <f t="shared" si="30"/>
        <v>4</v>
      </c>
      <c r="U85" s="7">
        <f t="shared" si="22"/>
        <v>3</v>
      </c>
    </row>
    <row r="86" spans="1:21">
      <c r="A86" s="7">
        <v>7</v>
      </c>
      <c r="B86" s="7" t="s">
        <v>83</v>
      </c>
      <c r="C86" s="7">
        <v>299584</v>
      </c>
      <c r="D86" s="7">
        <v>299584</v>
      </c>
      <c r="E86" s="15">
        <v>299584</v>
      </c>
      <c r="F86" s="7">
        <v>299584</v>
      </c>
      <c r="G86" s="7">
        <v>299584</v>
      </c>
      <c r="H86" s="7">
        <v>299584</v>
      </c>
      <c r="I86" s="7">
        <v>299584</v>
      </c>
      <c r="J86" s="7">
        <v>299584</v>
      </c>
      <c r="K86" s="7">
        <f t="shared" si="24"/>
        <v>1</v>
      </c>
      <c r="L86" s="16">
        <f t="shared" si="25"/>
        <v>0</v>
      </c>
      <c r="M86" s="7" t="s">
        <v>4</v>
      </c>
      <c r="N86" s="7">
        <f t="shared" si="26"/>
        <v>0</v>
      </c>
      <c r="O86" s="7">
        <f t="shared" si="27"/>
        <v>0</v>
      </c>
      <c r="P86" s="7">
        <f t="shared" si="28"/>
        <v>0</v>
      </c>
      <c r="Q86" s="7">
        <f t="shared" si="19"/>
        <v>0</v>
      </c>
      <c r="R86" s="16">
        <f t="shared" si="23"/>
        <v>0</v>
      </c>
      <c r="S86" s="7">
        <f t="shared" si="29"/>
        <v>3</v>
      </c>
      <c r="T86" s="7">
        <f t="shared" si="30"/>
        <v>4</v>
      </c>
      <c r="U86" s="7">
        <f t="shared" si="22"/>
        <v>3</v>
      </c>
    </row>
    <row r="87" spans="1:21">
      <c r="A87" s="7">
        <v>20</v>
      </c>
      <c r="B87" s="7" t="s">
        <v>84</v>
      </c>
      <c r="C87" s="7">
        <v>15599.8</v>
      </c>
      <c r="D87" s="7">
        <v>15599.8</v>
      </c>
      <c r="E87" s="15">
        <v>15599.8</v>
      </c>
      <c r="F87" s="7">
        <v>15599.8</v>
      </c>
      <c r="G87" s="7">
        <v>15599.8</v>
      </c>
      <c r="H87" s="7">
        <v>15599.8</v>
      </c>
      <c r="I87" s="7">
        <v>15599.799999999899</v>
      </c>
      <c r="J87" s="7">
        <v>15599.799999999899</v>
      </c>
      <c r="K87" s="7">
        <f t="shared" si="24"/>
        <v>1</v>
      </c>
      <c r="L87" s="16">
        <f t="shared" si="25"/>
        <v>0</v>
      </c>
      <c r="M87" s="7">
        <v>1</v>
      </c>
      <c r="N87" s="7">
        <f t="shared" si="26"/>
        <v>2.2277979431084331E-12</v>
      </c>
      <c r="O87" s="7">
        <f t="shared" si="27"/>
        <v>2.2277979431084331E-12</v>
      </c>
      <c r="P87" s="7">
        <f t="shared" si="28"/>
        <v>2.0196297807477346E-16</v>
      </c>
      <c r="Q87" s="7">
        <f t="shared" si="19"/>
        <v>1.0098148903738673E-16</v>
      </c>
      <c r="R87" s="16">
        <f t="shared" si="23"/>
        <v>1.682231177274835E-16</v>
      </c>
      <c r="S87" s="7">
        <f t="shared" si="29"/>
        <v>3</v>
      </c>
      <c r="T87" s="7">
        <f t="shared" si="30"/>
        <v>4</v>
      </c>
      <c r="U87" s="7">
        <f t="shared" si="22"/>
        <v>3</v>
      </c>
    </row>
    <row r="88" spans="1:21">
      <c r="A88" s="7">
        <v>68</v>
      </c>
      <c r="B88" s="7" t="s">
        <v>85</v>
      </c>
      <c r="C88" s="7">
        <v>1969328.79999999</v>
      </c>
      <c r="D88" s="7">
        <v>1969328.79999999</v>
      </c>
      <c r="E88" s="15">
        <v>1969328.79999999</v>
      </c>
      <c r="F88" s="7">
        <v>1969328.79999999</v>
      </c>
      <c r="G88" s="7">
        <v>1969328.79999999</v>
      </c>
      <c r="H88" s="7">
        <v>1969328.79999999</v>
      </c>
      <c r="I88" s="7">
        <v>1969328.79999999</v>
      </c>
      <c r="J88" s="7">
        <v>1969328.79999999</v>
      </c>
      <c r="K88" s="7">
        <f t="shared" si="24"/>
        <v>1</v>
      </c>
      <c r="L88" s="16">
        <f t="shared" si="25"/>
        <v>0</v>
      </c>
      <c r="M88" s="7" t="s">
        <v>4</v>
      </c>
      <c r="N88" s="7">
        <f t="shared" si="26"/>
        <v>2.8515813671787943E-10</v>
      </c>
      <c r="O88" s="7">
        <f t="shared" si="27"/>
        <v>2.8515813671787943E-10</v>
      </c>
      <c r="P88" s="7">
        <f t="shared" si="28"/>
        <v>2.0477764016220573E-16</v>
      </c>
      <c r="Q88" s="7">
        <f t="shared" si="19"/>
        <v>1.0238882008110286E-16</v>
      </c>
      <c r="R88" s="16">
        <f t="shared" si="23"/>
        <v>1.7056756340862167E-16</v>
      </c>
      <c r="S88" s="7">
        <f t="shared" si="29"/>
        <v>3</v>
      </c>
      <c r="T88" s="7">
        <f t="shared" si="30"/>
        <v>4</v>
      </c>
      <c r="U88" s="7">
        <f t="shared" si="22"/>
        <v>3</v>
      </c>
    </row>
    <row r="89" spans="1:21">
      <c r="A89" s="7">
        <v>8</v>
      </c>
      <c r="B89" s="7" t="s">
        <v>86</v>
      </c>
      <c r="C89" s="7">
        <v>334925.8</v>
      </c>
      <c r="D89" s="7">
        <v>334925.8</v>
      </c>
      <c r="E89" s="15">
        <v>334925.8</v>
      </c>
      <c r="F89" s="7">
        <v>334925.8</v>
      </c>
      <c r="G89" s="7">
        <v>334925.8</v>
      </c>
      <c r="H89" s="7">
        <v>334925.8</v>
      </c>
      <c r="I89" s="7">
        <v>334925.8</v>
      </c>
      <c r="J89" s="7">
        <v>334925.8</v>
      </c>
      <c r="K89" s="7">
        <f t="shared" si="24"/>
        <v>1</v>
      </c>
      <c r="L89" s="16">
        <f t="shared" si="25"/>
        <v>0</v>
      </c>
      <c r="M89" s="7" t="s">
        <v>4</v>
      </c>
      <c r="N89" s="7">
        <f t="shared" si="26"/>
        <v>0</v>
      </c>
      <c r="O89" s="7">
        <f t="shared" si="27"/>
        <v>0</v>
      </c>
      <c r="P89" s="7">
        <f t="shared" si="28"/>
        <v>0</v>
      </c>
      <c r="Q89" s="7">
        <f t="shared" si="19"/>
        <v>0</v>
      </c>
      <c r="R89" s="16">
        <f t="shared" si="23"/>
        <v>0</v>
      </c>
      <c r="S89" s="7">
        <f t="shared" si="29"/>
        <v>3</v>
      </c>
      <c r="T89" s="7">
        <f t="shared" si="30"/>
        <v>4</v>
      </c>
      <c r="U89" s="7">
        <f t="shared" si="22"/>
        <v>3</v>
      </c>
    </row>
    <row r="90" spans="1:21">
      <c r="A90" s="7">
        <v>18</v>
      </c>
      <c r="B90" s="7" t="s">
        <v>87</v>
      </c>
      <c r="C90" s="7">
        <v>35869</v>
      </c>
      <c r="D90" s="7">
        <v>35869</v>
      </c>
      <c r="E90" s="15">
        <v>35869</v>
      </c>
      <c r="F90" s="7">
        <v>35869</v>
      </c>
      <c r="G90" s="7">
        <v>35869</v>
      </c>
      <c r="H90" s="7">
        <v>35869</v>
      </c>
      <c r="I90" s="7">
        <v>35869</v>
      </c>
      <c r="J90" s="7">
        <v>35869</v>
      </c>
      <c r="K90" s="7">
        <f t="shared" si="24"/>
        <v>1</v>
      </c>
      <c r="L90" s="16">
        <f t="shared" si="25"/>
        <v>0</v>
      </c>
      <c r="M90" s="7" t="s">
        <v>4</v>
      </c>
      <c r="N90" s="7">
        <f t="shared" si="26"/>
        <v>0</v>
      </c>
      <c r="O90" s="7">
        <f t="shared" si="27"/>
        <v>0</v>
      </c>
      <c r="P90" s="7">
        <f t="shared" si="28"/>
        <v>0</v>
      </c>
      <c r="Q90" s="7">
        <f t="shared" si="19"/>
        <v>0</v>
      </c>
      <c r="R90" s="16">
        <f t="shared" si="23"/>
        <v>0</v>
      </c>
      <c r="S90" s="7">
        <f t="shared" si="29"/>
        <v>3</v>
      </c>
      <c r="T90" s="7">
        <f t="shared" si="30"/>
        <v>4</v>
      </c>
      <c r="U90" s="7">
        <f t="shared" si="22"/>
        <v>3</v>
      </c>
    </row>
    <row r="91" spans="1:21">
      <c r="A91" s="7">
        <v>83</v>
      </c>
      <c r="B91" s="7" t="s">
        <v>88</v>
      </c>
      <c r="C91" s="7">
        <v>111010</v>
      </c>
      <c r="D91" s="7">
        <v>123152</v>
      </c>
      <c r="E91" s="15">
        <v>156771</v>
      </c>
      <c r="F91" s="7">
        <v>154079</v>
      </c>
      <c r="G91" s="7">
        <v>123050</v>
      </c>
      <c r="H91" s="7">
        <v>122185</v>
      </c>
      <c r="I91" s="7">
        <v>130311</v>
      </c>
      <c r="J91" s="7">
        <v>133104.66666666599</v>
      </c>
      <c r="K91" s="7">
        <f t="shared" si="24"/>
        <v>1.0214384562060455</v>
      </c>
      <c r="L91" s="16">
        <f t="shared" si="25"/>
        <v>3.0602281309377359E-2</v>
      </c>
      <c r="M91" s="7">
        <v>0.87915504176374704</v>
      </c>
      <c r="N91" s="7">
        <f t="shared" si="26"/>
        <v>23705.605687263087</v>
      </c>
      <c r="O91" s="7">
        <f t="shared" si="27"/>
        <v>18169.453770912653</v>
      </c>
      <c r="P91" s="7">
        <f t="shared" si="28"/>
        <v>0.23231137016393022</v>
      </c>
      <c r="Q91" s="7">
        <f t="shared" si="19"/>
        <v>0.11615568508196511</v>
      </c>
      <c r="R91" s="16">
        <f t="shared" si="23"/>
        <v>0.18944021296046265</v>
      </c>
      <c r="S91" s="7">
        <f t="shared" si="29"/>
        <v>3</v>
      </c>
      <c r="T91" s="7">
        <f t="shared" si="30"/>
        <v>4</v>
      </c>
      <c r="U91" s="7">
        <f t="shared" si="22"/>
        <v>3</v>
      </c>
    </row>
    <row r="92" spans="1:21">
      <c r="A92" s="7">
        <v>92</v>
      </c>
      <c r="B92" s="7" t="s">
        <v>89</v>
      </c>
      <c r="C92" s="7">
        <v>21301.599999999999</v>
      </c>
      <c r="D92" s="7">
        <v>25006</v>
      </c>
      <c r="E92" s="15">
        <v>21301.599999999999</v>
      </c>
      <c r="F92" s="7">
        <v>21301.599999999999</v>
      </c>
      <c r="G92" s="7">
        <v>21301.599999999999</v>
      </c>
      <c r="H92" s="7">
        <v>21301.599999999999</v>
      </c>
      <c r="I92" s="7">
        <v>22536.3999999999</v>
      </c>
      <c r="J92" s="7">
        <v>21301.599999999999</v>
      </c>
      <c r="K92" s="7">
        <f t="shared" si="24"/>
        <v>0.94520864024423124</v>
      </c>
      <c r="L92" s="16">
        <f t="shared" si="25"/>
        <v>-8.1295277699458532E-2</v>
      </c>
      <c r="M92" s="7">
        <v>0.37390096630005898</v>
      </c>
      <c r="N92" s="7">
        <f t="shared" si="26"/>
        <v>2138.7363371860502</v>
      </c>
      <c r="O92" s="7">
        <f t="shared" si="27"/>
        <v>0</v>
      </c>
      <c r="P92" s="7">
        <f t="shared" si="28"/>
        <v>8.9701641127800505E-2</v>
      </c>
      <c r="Q92" s="7">
        <f t="shared" si="19"/>
        <v>4.4850820563900252E-2</v>
      </c>
      <c r="R92" s="16">
        <f t="shared" si="23"/>
        <v>7.9047223003217051E-2</v>
      </c>
      <c r="S92" s="7">
        <f t="shared" si="29"/>
        <v>3</v>
      </c>
      <c r="T92" s="7">
        <f t="shared" si="30"/>
        <v>4</v>
      </c>
      <c r="U92" s="7">
        <f t="shared" si="22"/>
        <v>3</v>
      </c>
    </row>
    <row r="93" spans="1:21">
      <c r="A93" s="7">
        <v>133</v>
      </c>
      <c r="B93" s="7" t="s">
        <v>90</v>
      </c>
      <c r="C93" s="7">
        <v>76892.799999999901</v>
      </c>
      <c r="D93" s="7">
        <v>83130</v>
      </c>
      <c r="E93" s="15">
        <v>76892.799999999901</v>
      </c>
      <c r="F93" s="7">
        <v>76892.799999999901</v>
      </c>
      <c r="G93" s="7">
        <v>76892.799999999901</v>
      </c>
      <c r="H93" s="7">
        <v>76892.799999999901</v>
      </c>
      <c r="I93" s="7">
        <v>78971.866666666596</v>
      </c>
      <c r="J93" s="7">
        <v>76892.799999999901</v>
      </c>
      <c r="K93" s="7">
        <f t="shared" si="24"/>
        <v>0.97367332501532156</v>
      </c>
      <c r="L93" s="16">
        <f t="shared" si="25"/>
        <v>-3.8490276822732539E-2</v>
      </c>
      <c r="M93" s="7">
        <v>0.37390096630005998</v>
      </c>
      <c r="N93" s="7">
        <f t="shared" si="26"/>
        <v>3601.0490989895911</v>
      </c>
      <c r="O93" s="7">
        <f t="shared" si="27"/>
        <v>0</v>
      </c>
      <c r="P93" s="7">
        <f t="shared" si="28"/>
        <v>4.4398664964526935E-2</v>
      </c>
      <c r="Q93" s="7">
        <f t="shared" si="19"/>
        <v>2.2199332482263467E-2</v>
      </c>
      <c r="R93" s="16">
        <f t="shared" si="23"/>
        <v>3.7981363443491241E-2</v>
      </c>
      <c r="S93" s="7">
        <f t="shared" si="29"/>
        <v>3</v>
      </c>
      <c r="T93" s="7">
        <f t="shared" si="30"/>
        <v>4</v>
      </c>
      <c r="U93" s="7">
        <f t="shared" si="22"/>
        <v>3</v>
      </c>
    </row>
    <row r="94" spans="1:21">
      <c r="A94" s="7">
        <v>108</v>
      </c>
      <c r="B94" s="7" t="s">
        <v>91</v>
      </c>
      <c r="C94" s="7">
        <v>1896127</v>
      </c>
      <c r="D94" s="7">
        <v>1896127</v>
      </c>
      <c r="E94" s="15">
        <v>1896127</v>
      </c>
      <c r="F94" s="7">
        <v>1896127</v>
      </c>
      <c r="G94" s="7">
        <v>2435064</v>
      </c>
      <c r="H94" s="7">
        <v>1896127</v>
      </c>
      <c r="I94" s="7">
        <v>1896127</v>
      </c>
      <c r="J94" s="7">
        <v>2075772.66666666</v>
      </c>
      <c r="K94" s="7">
        <f t="shared" si="24"/>
        <v>1.094743477977298</v>
      </c>
      <c r="L94" s="16">
        <f t="shared" si="25"/>
        <v>0.13059285484392139</v>
      </c>
      <c r="M94" s="7">
        <v>0.37390096630005798</v>
      </c>
      <c r="N94" s="7">
        <f t="shared" si="26"/>
        <v>0</v>
      </c>
      <c r="O94" s="7">
        <f t="shared" si="27"/>
        <v>311155.42202624882</v>
      </c>
      <c r="P94" s="7">
        <f t="shared" si="28"/>
        <v>0.16410051754246888</v>
      </c>
      <c r="Q94" s="7">
        <f t="shared" si="19"/>
        <v>8.2050258771234438E-2</v>
      </c>
      <c r="R94" s="16">
        <f t="shared" si="23"/>
        <v>0.1248565975355003</v>
      </c>
      <c r="S94" s="7">
        <f t="shared" si="29"/>
        <v>3</v>
      </c>
      <c r="T94" s="7">
        <f t="shared" si="30"/>
        <v>4</v>
      </c>
      <c r="U94" s="7">
        <f t="shared" si="22"/>
        <v>3</v>
      </c>
    </row>
    <row r="95" spans="1:21">
      <c r="A95" s="7">
        <v>71</v>
      </c>
      <c r="B95" s="7" t="s">
        <v>92</v>
      </c>
      <c r="C95" s="7">
        <v>107742.39999999999</v>
      </c>
      <c r="D95" s="7">
        <v>107742.39999999999</v>
      </c>
      <c r="E95" s="15">
        <v>107742.39999999999</v>
      </c>
      <c r="F95" s="7">
        <v>107742.39999999999</v>
      </c>
      <c r="G95" s="7">
        <v>107742.39999999999</v>
      </c>
      <c r="H95" s="7">
        <v>107742.39999999999</v>
      </c>
      <c r="I95" s="7">
        <v>107742.399999999</v>
      </c>
      <c r="J95" s="7">
        <v>107742.399999999</v>
      </c>
      <c r="K95" s="7">
        <f t="shared" si="24"/>
        <v>1</v>
      </c>
      <c r="L95" s="16">
        <f t="shared" si="25"/>
        <v>0</v>
      </c>
      <c r="M95" s="7">
        <v>1</v>
      </c>
      <c r="N95" s="7">
        <f t="shared" si="26"/>
        <v>1.7822383544867465E-11</v>
      </c>
      <c r="O95" s="7">
        <f t="shared" si="27"/>
        <v>1.7822383544867465E-11</v>
      </c>
      <c r="P95" s="7">
        <f t="shared" si="28"/>
        <v>2.3393442621444188E-16</v>
      </c>
      <c r="Q95" s="7">
        <f t="shared" si="19"/>
        <v>1.1696721310722094E-16</v>
      </c>
      <c r="R95" s="16">
        <f t="shared" si="23"/>
        <v>1.9485342757727356E-16</v>
      </c>
      <c r="S95" s="7">
        <f t="shared" si="29"/>
        <v>3</v>
      </c>
      <c r="T95" s="7">
        <f t="shared" si="30"/>
        <v>4</v>
      </c>
      <c r="U95" s="7">
        <f t="shared" si="22"/>
        <v>3</v>
      </c>
    </row>
    <row r="96" spans="1:21">
      <c r="A96" s="7">
        <v>90</v>
      </c>
      <c r="B96" s="7" t="s">
        <v>93</v>
      </c>
      <c r="C96" s="7">
        <v>30701.199999999899</v>
      </c>
      <c r="D96" s="7">
        <v>30701.199999999899</v>
      </c>
      <c r="E96" s="15">
        <v>30701.199999999899</v>
      </c>
      <c r="F96" s="7">
        <v>30701.199999999899</v>
      </c>
      <c r="G96" s="7">
        <v>30701.199999999899</v>
      </c>
      <c r="H96" s="7">
        <v>30701.199999999899</v>
      </c>
      <c r="I96" s="7">
        <v>30701.199999999899</v>
      </c>
      <c r="J96" s="7">
        <v>30701.199999999899</v>
      </c>
      <c r="K96" s="7">
        <f t="shared" si="24"/>
        <v>1</v>
      </c>
      <c r="L96" s="16">
        <f t="shared" si="25"/>
        <v>0</v>
      </c>
      <c r="M96" s="7" t="s">
        <v>4</v>
      </c>
      <c r="N96" s="7">
        <f t="shared" si="26"/>
        <v>0</v>
      </c>
      <c r="O96" s="7">
        <f t="shared" si="27"/>
        <v>0</v>
      </c>
      <c r="P96" s="7">
        <f t="shared" si="28"/>
        <v>0</v>
      </c>
      <c r="Q96" s="7">
        <f t="shared" si="19"/>
        <v>0</v>
      </c>
      <c r="R96" s="16">
        <f t="shared" si="23"/>
        <v>0</v>
      </c>
      <c r="S96" s="7">
        <f t="shared" si="29"/>
        <v>3</v>
      </c>
      <c r="T96" s="7">
        <f t="shared" si="30"/>
        <v>4</v>
      </c>
      <c r="U96" s="7">
        <f t="shared" si="22"/>
        <v>3</v>
      </c>
    </row>
    <row r="97" spans="1:21">
      <c r="A97" s="7">
        <v>40</v>
      </c>
      <c r="B97" s="7" t="s">
        <v>94</v>
      </c>
      <c r="C97" s="7">
        <v>30845.8</v>
      </c>
      <c r="D97" s="7">
        <v>30845.8</v>
      </c>
      <c r="E97" s="15">
        <v>30845.8</v>
      </c>
      <c r="F97" s="7">
        <v>30845.8</v>
      </c>
      <c r="G97" s="7">
        <v>30845.8</v>
      </c>
      <c r="H97" s="7">
        <v>30845.8</v>
      </c>
      <c r="I97" s="7">
        <v>30845.8</v>
      </c>
      <c r="J97" s="7">
        <v>30845.8</v>
      </c>
      <c r="K97" s="7">
        <f t="shared" si="24"/>
        <v>1</v>
      </c>
      <c r="L97" s="16">
        <f t="shared" si="25"/>
        <v>0</v>
      </c>
      <c r="M97" s="7" t="s">
        <v>4</v>
      </c>
      <c r="N97" s="7">
        <f t="shared" si="26"/>
        <v>0</v>
      </c>
      <c r="O97" s="7">
        <f t="shared" si="27"/>
        <v>0</v>
      </c>
      <c r="P97" s="7">
        <f t="shared" si="28"/>
        <v>0</v>
      </c>
      <c r="Q97" s="7">
        <f t="shared" si="19"/>
        <v>0</v>
      </c>
      <c r="R97" s="16">
        <f t="shared" si="23"/>
        <v>0</v>
      </c>
      <c r="S97" s="7">
        <f t="shared" si="29"/>
        <v>3</v>
      </c>
      <c r="T97" s="7">
        <f t="shared" si="30"/>
        <v>4</v>
      </c>
      <c r="U97" s="7">
        <f t="shared" si="22"/>
        <v>3</v>
      </c>
    </row>
    <row r="98" spans="1:21">
      <c r="A98" s="7">
        <v>134</v>
      </c>
      <c r="B98" s="7" t="s">
        <v>95</v>
      </c>
      <c r="C98" s="7">
        <v>49894.6</v>
      </c>
      <c r="D98" s="7">
        <v>49894.6</v>
      </c>
      <c r="E98" s="15">
        <v>49894.6</v>
      </c>
      <c r="F98" s="7">
        <v>49894.6</v>
      </c>
      <c r="G98" s="7">
        <v>49894.6</v>
      </c>
      <c r="H98" s="7">
        <v>49894.6</v>
      </c>
      <c r="I98" s="7">
        <v>49894.6</v>
      </c>
      <c r="J98" s="7">
        <v>49894.6</v>
      </c>
      <c r="K98" s="7">
        <f t="shared" si="24"/>
        <v>1</v>
      </c>
      <c r="L98" s="16">
        <f t="shared" si="25"/>
        <v>0</v>
      </c>
      <c r="M98" s="7" t="s">
        <v>4</v>
      </c>
      <c r="N98" s="7">
        <f t="shared" si="26"/>
        <v>0</v>
      </c>
      <c r="O98" s="7">
        <f t="shared" si="27"/>
        <v>0</v>
      </c>
      <c r="P98" s="7">
        <f t="shared" si="28"/>
        <v>0</v>
      </c>
      <c r="Q98" s="7">
        <f t="shared" si="19"/>
        <v>0</v>
      </c>
      <c r="R98" s="16">
        <f t="shared" ref="R98:R129" si="31">(P98/(K98*LN(2)))/SQRT(U98)</f>
        <v>0</v>
      </c>
      <c r="S98" s="7">
        <f t="shared" si="29"/>
        <v>3</v>
      </c>
      <c r="T98" s="7">
        <f t="shared" si="30"/>
        <v>4</v>
      </c>
      <c r="U98" s="7">
        <f t="shared" si="22"/>
        <v>3</v>
      </c>
    </row>
    <row r="99" spans="1:21">
      <c r="A99" s="7">
        <v>4</v>
      </c>
      <c r="B99" s="7" t="s">
        <v>96</v>
      </c>
      <c r="C99" s="7">
        <v>1075778.79999999</v>
      </c>
      <c r="D99" s="7">
        <v>1075778.79999999</v>
      </c>
      <c r="E99" s="15">
        <v>1075778.79999999</v>
      </c>
      <c r="F99" s="7">
        <v>1075778.79999999</v>
      </c>
      <c r="G99" s="7">
        <v>1075778.79999999</v>
      </c>
      <c r="H99" s="7">
        <v>1075778.79999999</v>
      </c>
      <c r="I99" s="7">
        <v>1075778.79999999</v>
      </c>
      <c r="J99" s="7">
        <v>1075778.79999999</v>
      </c>
      <c r="K99" s="7">
        <f t="shared" si="24"/>
        <v>1</v>
      </c>
      <c r="L99" s="16">
        <f t="shared" si="25"/>
        <v>0</v>
      </c>
      <c r="M99" s="7" t="s">
        <v>4</v>
      </c>
      <c r="N99" s="7">
        <f t="shared" si="26"/>
        <v>0</v>
      </c>
      <c r="O99" s="7">
        <f t="shared" si="27"/>
        <v>0</v>
      </c>
      <c r="P99" s="7">
        <f t="shared" si="28"/>
        <v>0</v>
      </c>
      <c r="Q99" s="7">
        <f t="shared" si="19"/>
        <v>0</v>
      </c>
      <c r="R99" s="16">
        <f t="shared" si="31"/>
        <v>0</v>
      </c>
      <c r="S99" s="7">
        <f t="shared" si="29"/>
        <v>3</v>
      </c>
      <c r="T99" s="7">
        <f t="shared" si="30"/>
        <v>4</v>
      </c>
      <c r="U99" s="7">
        <f t="shared" si="22"/>
        <v>3</v>
      </c>
    </row>
    <row r="100" spans="1:21">
      <c r="A100" s="7">
        <v>5</v>
      </c>
      <c r="B100" s="7" t="s">
        <v>100</v>
      </c>
      <c r="C100" s="7">
        <v>76873</v>
      </c>
      <c r="D100" s="7">
        <v>76873</v>
      </c>
      <c r="E100" s="15">
        <v>76873</v>
      </c>
      <c r="F100" s="7">
        <v>76873</v>
      </c>
      <c r="G100" s="7">
        <v>76873</v>
      </c>
      <c r="H100" s="7">
        <v>76873</v>
      </c>
      <c r="I100" s="7">
        <v>76873</v>
      </c>
      <c r="J100" s="7">
        <v>76873</v>
      </c>
      <c r="K100" s="7">
        <f t="shared" si="24"/>
        <v>1</v>
      </c>
      <c r="L100" s="16">
        <f t="shared" si="25"/>
        <v>0</v>
      </c>
      <c r="M100" s="7" t="s">
        <v>4</v>
      </c>
      <c r="N100" s="7">
        <f t="shared" si="26"/>
        <v>0</v>
      </c>
      <c r="O100" s="7">
        <f t="shared" si="27"/>
        <v>0</v>
      </c>
      <c r="P100" s="7">
        <f t="shared" si="28"/>
        <v>0</v>
      </c>
      <c r="Q100" s="7">
        <f t="shared" si="19"/>
        <v>0</v>
      </c>
      <c r="R100" s="16">
        <f t="shared" si="31"/>
        <v>0</v>
      </c>
      <c r="S100" s="7">
        <f t="shared" si="29"/>
        <v>3</v>
      </c>
      <c r="T100" s="7">
        <f t="shared" si="30"/>
        <v>4</v>
      </c>
      <c r="U100" s="7">
        <f t="shared" si="22"/>
        <v>3</v>
      </c>
    </row>
    <row r="101" spans="1:21">
      <c r="A101" s="7">
        <v>126</v>
      </c>
      <c r="B101" s="7" t="s">
        <v>101</v>
      </c>
      <c r="C101" s="7">
        <v>10000</v>
      </c>
      <c r="D101" s="7">
        <v>10000</v>
      </c>
      <c r="E101" s="15">
        <v>10000</v>
      </c>
      <c r="F101" s="7">
        <v>10000</v>
      </c>
      <c r="G101" s="7">
        <v>10000</v>
      </c>
      <c r="H101" s="7">
        <v>10000</v>
      </c>
      <c r="I101" s="7">
        <v>10000</v>
      </c>
      <c r="J101" s="7">
        <v>10000</v>
      </c>
      <c r="K101" s="7">
        <f t="shared" si="24"/>
        <v>1</v>
      </c>
      <c r="L101" s="16">
        <f t="shared" si="25"/>
        <v>0</v>
      </c>
      <c r="M101" s="7" t="s">
        <v>4</v>
      </c>
      <c r="N101" s="7">
        <f t="shared" si="26"/>
        <v>0</v>
      </c>
      <c r="O101" s="7">
        <f t="shared" si="27"/>
        <v>0</v>
      </c>
      <c r="P101" s="7">
        <f t="shared" si="28"/>
        <v>0</v>
      </c>
      <c r="Q101" s="7">
        <f t="shared" si="19"/>
        <v>0</v>
      </c>
      <c r="R101" s="16">
        <f t="shared" si="31"/>
        <v>0</v>
      </c>
      <c r="S101" s="7">
        <f t="shared" si="29"/>
        <v>3</v>
      </c>
      <c r="T101" s="7">
        <f t="shared" si="30"/>
        <v>4</v>
      </c>
      <c r="U101" s="7">
        <f t="shared" si="22"/>
        <v>3</v>
      </c>
    </row>
    <row r="102" spans="1:21">
      <c r="A102" s="7">
        <v>41</v>
      </c>
      <c r="B102" s="7" t="s">
        <v>102</v>
      </c>
      <c r="C102" s="7">
        <v>49935.3999999999</v>
      </c>
      <c r="D102" s="7">
        <v>49935.3999999999</v>
      </c>
      <c r="E102" s="15">
        <v>49935.3999999999</v>
      </c>
      <c r="F102" s="7">
        <v>49935.3999999999</v>
      </c>
      <c r="G102" s="7">
        <v>49935.3999999999</v>
      </c>
      <c r="H102" s="7">
        <v>49935.3999999999</v>
      </c>
      <c r="I102" s="7">
        <v>49935.3999999999</v>
      </c>
      <c r="J102" s="7">
        <v>49935.3999999999</v>
      </c>
      <c r="K102" s="7">
        <f t="shared" si="24"/>
        <v>1</v>
      </c>
      <c r="L102" s="16">
        <f t="shared" si="25"/>
        <v>0</v>
      </c>
      <c r="M102" s="7" t="s">
        <v>4</v>
      </c>
      <c r="N102" s="7">
        <f t="shared" si="26"/>
        <v>0</v>
      </c>
      <c r="O102" s="7">
        <f t="shared" si="27"/>
        <v>0</v>
      </c>
      <c r="P102" s="7">
        <f t="shared" si="28"/>
        <v>0</v>
      </c>
      <c r="Q102" s="7">
        <f t="shared" si="19"/>
        <v>0</v>
      </c>
      <c r="R102" s="16">
        <f t="shared" si="31"/>
        <v>0</v>
      </c>
      <c r="S102" s="7">
        <f t="shared" si="29"/>
        <v>3</v>
      </c>
      <c r="T102" s="7">
        <f t="shared" si="30"/>
        <v>4</v>
      </c>
      <c r="U102" s="7">
        <f t="shared" si="22"/>
        <v>3</v>
      </c>
    </row>
    <row r="103" spans="1:21">
      <c r="A103" s="7">
        <v>124</v>
      </c>
      <c r="B103" s="7" t="s">
        <v>98</v>
      </c>
      <c r="C103" s="7">
        <v>17696.8</v>
      </c>
      <c r="D103" s="7">
        <v>17696.8</v>
      </c>
      <c r="E103" s="15">
        <v>17696.8</v>
      </c>
      <c r="F103" s="7">
        <v>17696.8</v>
      </c>
      <c r="G103" s="7">
        <v>17696.8</v>
      </c>
      <c r="H103" s="7">
        <v>17696.8</v>
      </c>
      <c r="I103" s="7">
        <v>17696.8</v>
      </c>
      <c r="J103" s="7">
        <v>17696.8</v>
      </c>
      <c r="K103" s="7">
        <f t="shared" si="24"/>
        <v>1</v>
      </c>
      <c r="L103" s="16">
        <f t="shared" si="25"/>
        <v>0</v>
      </c>
      <c r="M103" s="7" t="s">
        <v>4</v>
      </c>
      <c r="N103" s="7">
        <f t="shared" si="26"/>
        <v>0</v>
      </c>
      <c r="O103" s="7">
        <f t="shared" si="27"/>
        <v>0</v>
      </c>
      <c r="P103" s="7">
        <f t="shared" si="28"/>
        <v>0</v>
      </c>
      <c r="Q103" s="7">
        <f t="shared" si="19"/>
        <v>0</v>
      </c>
      <c r="R103" s="16">
        <f t="shared" si="31"/>
        <v>0</v>
      </c>
      <c r="S103" s="7">
        <f t="shared" si="29"/>
        <v>3</v>
      </c>
      <c r="T103" s="7">
        <f t="shared" si="30"/>
        <v>4</v>
      </c>
      <c r="U103" s="7">
        <f t="shared" si="22"/>
        <v>3</v>
      </c>
    </row>
    <row r="104" spans="1:21">
      <c r="A104" s="7">
        <v>125</v>
      </c>
      <c r="B104" s="7" t="s">
        <v>99</v>
      </c>
      <c r="C104" s="7">
        <v>39418</v>
      </c>
      <c r="D104" s="7">
        <v>39418</v>
      </c>
      <c r="E104" s="15">
        <v>39418</v>
      </c>
      <c r="F104" s="7">
        <v>39418</v>
      </c>
      <c r="G104" s="7">
        <v>39418</v>
      </c>
      <c r="H104" s="7">
        <v>39418</v>
      </c>
      <c r="I104" s="7">
        <v>39418</v>
      </c>
      <c r="J104" s="7">
        <v>39418</v>
      </c>
      <c r="K104" s="7">
        <f t="shared" si="24"/>
        <v>1</v>
      </c>
      <c r="L104" s="16">
        <f t="shared" si="25"/>
        <v>0</v>
      </c>
      <c r="M104" s="7" t="s">
        <v>4</v>
      </c>
      <c r="N104" s="7">
        <f t="shared" si="26"/>
        <v>0</v>
      </c>
      <c r="O104" s="7">
        <f t="shared" si="27"/>
        <v>0</v>
      </c>
      <c r="P104" s="7">
        <f t="shared" si="28"/>
        <v>0</v>
      </c>
      <c r="Q104" s="7">
        <f t="shared" si="19"/>
        <v>0</v>
      </c>
      <c r="R104" s="16">
        <f t="shared" si="31"/>
        <v>0</v>
      </c>
      <c r="S104" s="7">
        <f t="shared" si="29"/>
        <v>3</v>
      </c>
      <c r="T104" s="7">
        <f t="shared" si="30"/>
        <v>4</v>
      </c>
      <c r="U104" s="7">
        <f t="shared" si="22"/>
        <v>3</v>
      </c>
    </row>
    <row r="105" spans="1:21">
      <c r="A105" s="7">
        <v>127</v>
      </c>
      <c r="B105" s="7" t="s">
        <v>103</v>
      </c>
      <c r="C105" s="7">
        <v>31761.4</v>
      </c>
      <c r="D105" s="7">
        <v>31761.4</v>
      </c>
      <c r="E105" s="15">
        <v>31761.4</v>
      </c>
      <c r="F105" s="7">
        <v>31761.4</v>
      </c>
      <c r="G105" s="7">
        <v>31761.4</v>
      </c>
      <c r="H105" s="7">
        <v>31761.4</v>
      </c>
      <c r="I105" s="7">
        <v>31761.4</v>
      </c>
      <c r="J105" s="7">
        <v>31761.4</v>
      </c>
      <c r="K105" s="7">
        <f t="shared" si="24"/>
        <v>1</v>
      </c>
      <c r="L105" s="16">
        <f t="shared" si="25"/>
        <v>0</v>
      </c>
      <c r="M105" s="7">
        <v>1</v>
      </c>
      <c r="N105" s="7">
        <f t="shared" si="26"/>
        <v>4.4555958862168661E-12</v>
      </c>
      <c r="O105" s="7">
        <f t="shared" si="27"/>
        <v>4.4555958862168661E-12</v>
      </c>
      <c r="P105" s="7">
        <f t="shared" si="28"/>
        <v>1.9839062921475946E-16</v>
      </c>
      <c r="Q105" s="7">
        <f t="shared" si="19"/>
        <v>9.9195314607379732E-17</v>
      </c>
      <c r="R105" s="16">
        <f t="shared" si="31"/>
        <v>1.6524756414548355E-16</v>
      </c>
      <c r="S105" s="7">
        <f t="shared" si="29"/>
        <v>3</v>
      </c>
      <c r="T105" s="7">
        <f t="shared" si="30"/>
        <v>4</v>
      </c>
      <c r="U105" s="7">
        <f t="shared" si="22"/>
        <v>3</v>
      </c>
    </row>
    <row r="106" spans="1:21">
      <c r="A106" s="7">
        <v>15</v>
      </c>
      <c r="B106" s="7" t="s">
        <v>104</v>
      </c>
      <c r="C106" s="7">
        <v>210432.4</v>
      </c>
      <c r="D106" s="7">
        <v>210432.4</v>
      </c>
      <c r="E106" s="15">
        <v>210432.4</v>
      </c>
      <c r="F106" s="7">
        <v>210432.4</v>
      </c>
      <c r="G106" s="7">
        <v>210432.4</v>
      </c>
      <c r="H106" s="7">
        <v>210432.4</v>
      </c>
      <c r="I106" s="7">
        <v>210432.4</v>
      </c>
      <c r="J106" s="7">
        <v>210432.4</v>
      </c>
      <c r="K106" s="7">
        <f t="shared" si="24"/>
        <v>1</v>
      </c>
      <c r="L106" s="16">
        <f t="shared" si="25"/>
        <v>0</v>
      </c>
      <c r="M106" s="7" t="s">
        <v>4</v>
      </c>
      <c r="N106" s="7">
        <f t="shared" si="26"/>
        <v>0</v>
      </c>
      <c r="O106" s="7">
        <f t="shared" si="27"/>
        <v>0</v>
      </c>
      <c r="P106" s="7">
        <f t="shared" si="28"/>
        <v>0</v>
      </c>
      <c r="Q106" s="7">
        <f t="shared" si="19"/>
        <v>0</v>
      </c>
      <c r="R106" s="16">
        <f t="shared" si="31"/>
        <v>0</v>
      </c>
      <c r="S106" s="7">
        <f t="shared" si="29"/>
        <v>3</v>
      </c>
      <c r="T106" s="7">
        <f t="shared" si="30"/>
        <v>4</v>
      </c>
      <c r="U106" s="7">
        <f t="shared" si="22"/>
        <v>3</v>
      </c>
    </row>
    <row r="107" spans="1:21">
      <c r="A107" s="7">
        <v>132</v>
      </c>
      <c r="B107" s="7" t="s">
        <v>97</v>
      </c>
      <c r="C107" s="7">
        <v>279424</v>
      </c>
      <c r="D107" s="7">
        <v>105908</v>
      </c>
      <c r="E107" s="15">
        <v>91226.2</v>
      </c>
      <c r="F107" s="7">
        <v>117310</v>
      </c>
      <c r="G107" s="7">
        <v>145005</v>
      </c>
      <c r="H107" s="7">
        <v>322594</v>
      </c>
      <c r="I107" s="7">
        <v>158852.73333333299</v>
      </c>
      <c r="J107" s="7">
        <v>194969.66666666599</v>
      </c>
      <c r="K107" s="7">
        <f t="shared" si="24"/>
        <v>1.2273611072057919</v>
      </c>
      <c r="L107" s="16">
        <f t="shared" si="25"/>
        <v>0.2955597729856993</v>
      </c>
      <c r="M107" s="7">
        <v>0.703320006749525</v>
      </c>
      <c r="N107" s="7">
        <f t="shared" si="26"/>
        <v>104675.50607478966</v>
      </c>
      <c r="O107" s="7">
        <f t="shared" si="27"/>
        <v>111389.99551276289</v>
      </c>
      <c r="P107" s="7">
        <f t="shared" si="28"/>
        <v>1.0704228770936768</v>
      </c>
      <c r="Q107" s="7">
        <f t="shared" si="19"/>
        <v>0.53521143854683839</v>
      </c>
      <c r="R107" s="16">
        <f t="shared" si="31"/>
        <v>0.72643529463277545</v>
      </c>
      <c r="S107" s="7">
        <f t="shared" si="29"/>
        <v>3</v>
      </c>
      <c r="T107" s="7">
        <f t="shared" si="30"/>
        <v>4</v>
      </c>
      <c r="U107" s="7">
        <f t="shared" si="22"/>
        <v>3</v>
      </c>
    </row>
    <row r="108" spans="1:21">
      <c r="A108" s="7">
        <v>56</v>
      </c>
      <c r="B108" s="7" t="s">
        <v>105</v>
      </c>
      <c r="C108" s="7">
        <v>10000</v>
      </c>
      <c r="D108" s="7">
        <v>10000</v>
      </c>
      <c r="E108" s="15">
        <v>10000</v>
      </c>
      <c r="F108" s="7">
        <v>10000</v>
      </c>
      <c r="G108" s="7">
        <v>10000</v>
      </c>
      <c r="H108" s="7">
        <v>10000</v>
      </c>
      <c r="I108" s="7">
        <v>10000</v>
      </c>
      <c r="J108" s="7">
        <v>10000</v>
      </c>
      <c r="K108" s="7">
        <f t="shared" si="24"/>
        <v>1</v>
      </c>
      <c r="L108" s="16">
        <f t="shared" si="25"/>
        <v>0</v>
      </c>
      <c r="M108" s="7" t="s">
        <v>4</v>
      </c>
      <c r="N108" s="7">
        <f t="shared" si="26"/>
        <v>0</v>
      </c>
      <c r="O108" s="7">
        <f t="shared" si="27"/>
        <v>0</v>
      </c>
      <c r="P108" s="7">
        <f t="shared" si="28"/>
        <v>0</v>
      </c>
      <c r="Q108" s="7">
        <f t="shared" si="19"/>
        <v>0</v>
      </c>
      <c r="R108" s="16">
        <f t="shared" si="31"/>
        <v>0</v>
      </c>
      <c r="S108" s="7">
        <f t="shared" si="29"/>
        <v>3</v>
      </c>
      <c r="T108" s="7">
        <f t="shared" si="30"/>
        <v>4</v>
      </c>
      <c r="U108" s="7">
        <f t="shared" si="22"/>
        <v>3</v>
      </c>
    </row>
    <row r="109" spans="1:21">
      <c r="A109" s="7">
        <v>58</v>
      </c>
      <c r="B109" s="7" t="s">
        <v>106</v>
      </c>
      <c r="C109" s="7">
        <v>10000</v>
      </c>
      <c r="D109" s="7">
        <v>10000</v>
      </c>
      <c r="E109" s="15">
        <v>10000</v>
      </c>
      <c r="F109" s="7">
        <v>10000</v>
      </c>
      <c r="G109" s="7">
        <v>10000</v>
      </c>
      <c r="H109" s="7">
        <v>10000</v>
      </c>
      <c r="I109" s="7">
        <v>10000</v>
      </c>
      <c r="J109" s="7">
        <v>10000</v>
      </c>
      <c r="K109" s="7">
        <f t="shared" si="24"/>
        <v>1</v>
      </c>
      <c r="L109" s="16">
        <f t="shared" si="25"/>
        <v>0</v>
      </c>
      <c r="M109" s="7" t="s">
        <v>4</v>
      </c>
      <c r="N109" s="7">
        <f t="shared" si="26"/>
        <v>0</v>
      </c>
      <c r="O109" s="7">
        <f t="shared" si="27"/>
        <v>0</v>
      </c>
      <c r="P109" s="7">
        <f t="shared" si="28"/>
        <v>0</v>
      </c>
      <c r="Q109" s="7">
        <f t="shared" si="19"/>
        <v>0</v>
      </c>
      <c r="R109" s="16">
        <f t="shared" si="31"/>
        <v>0</v>
      </c>
      <c r="S109" s="7">
        <f t="shared" si="29"/>
        <v>3</v>
      </c>
      <c r="T109" s="7">
        <f t="shared" si="30"/>
        <v>4</v>
      </c>
      <c r="U109" s="7">
        <f t="shared" si="22"/>
        <v>3</v>
      </c>
    </row>
    <row r="110" spans="1:21">
      <c r="A110" s="7">
        <v>57</v>
      </c>
      <c r="B110" s="7" t="s">
        <v>107</v>
      </c>
      <c r="C110" s="7">
        <v>11727.4</v>
      </c>
      <c r="D110" s="7">
        <v>11727.4</v>
      </c>
      <c r="E110" s="15">
        <v>11727.4</v>
      </c>
      <c r="F110" s="7">
        <v>11727.4</v>
      </c>
      <c r="G110" s="7">
        <v>11727.4</v>
      </c>
      <c r="H110" s="7">
        <v>11727.4</v>
      </c>
      <c r="I110" s="7">
        <v>11727.4</v>
      </c>
      <c r="J110" s="7">
        <v>11727.4</v>
      </c>
      <c r="K110" s="7">
        <f t="shared" si="24"/>
        <v>1</v>
      </c>
      <c r="L110" s="16">
        <f t="shared" si="25"/>
        <v>0</v>
      </c>
      <c r="M110" s="7" t="s">
        <v>4</v>
      </c>
      <c r="N110" s="7">
        <f t="shared" si="26"/>
        <v>0</v>
      </c>
      <c r="O110" s="7">
        <f t="shared" si="27"/>
        <v>0</v>
      </c>
      <c r="P110" s="7">
        <f t="shared" si="28"/>
        <v>0</v>
      </c>
      <c r="Q110" s="7">
        <f t="shared" si="19"/>
        <v>0</v>
      </c>
      <c r="R110" s="16">
        <f t="shared" si="31"/>
        <v>0</v>
      </c>
      <c r="S110" s="7">
        <f t="shared" si="29"/>
        <v>3</v>
      </c>
      <c r="T110" s="7">
        <f t="shared" si="30"/>
        <v>4</v>
      </c>
      <c r="U110" s="7">
        <f t="shared" si="22"/>
        <v>3</v>
      </c>
    </row>
    <row r="111" spans="1:21">
      <c r="A111" s="7">
        <v>59</v>
      </c>
      <c r="B111" s="7" t="s">
        <v>108</v>
      </c>
      <c r="C111" s="7">
        <v>10000</v>
      </c>
      <c r="D111" s="7">
        <v>10000</v>
      </c>
      <c r="E111" s="15">
        <v>10000</v>
      </c>
      <c r="F111" s="7">
        <v>10000</v>
      </c>
      <c r="G111" s="7">
        <v>10000</v>
      </c>
      <c r="H111" s="7">
        <v>10000</v>
      </c>
      <c r="I111" s="7">
        <v>10000</v>
      </c>
      <c r="J111" s="7">
        <v>10000</v>
      </c>
      <c r="K111" s="7">
        <f t="shared" si="24"/>
        <v>1</v>
      </c>
      <c r="L111" s="16">
        <f t="shared" si="25"/>
        <v>0</v>
      </c>
      <c r="M111" s="7" t="s">
        <v>4</v>
      </c>
      <c r="N111" s="7">
        <f t="shared" si="26"/>
        <v>0</v>
      </c>
      <c r="O111" s="7">
        <f t="shared" si="27"/>
        <v>0</v>
      </c>
      <c r="P111" s="7">
        <f t="shared" si="28"/>
        <v>0</v>
      </c>
      <c r="Q111" s="7">
        <f t="shared" si="19"/>
        <v>0</v>
      </c>
      <c r="R111" s="16">
        <f t="shared" si="31"/>
        <v>0</v>
      </c>
      <c r="S111" s="7">
        <f t="shared" si="29"/>
        <v>3</v>
      </c>
      <c r="T111" s="7">
        <f t="shared" si="30"/>
        <v>4</v>
      </c>
      <c r="U111" s="7">
        <f t="shared" si="22"/>
        <v>3</v>
      </c>
    </row>
    <row r="112" spans="1:21">
      <c r="A112" s="7">
        <v>118</v>
      </c>
      <c r="B112" s="7" t="s">
        <v>109</v>
      </c>
      <c r="C112" s="7">
        <v>1990186</v>
      </c>
      <c r="D112" s="7">
        <v>1990186</v>
      </c>
      <c r="E112" s="15">
        <v>1990186</v>
      </c>
      <c r="F112" s="7">
        <v>1990186</v>
      </c>
      <c r="G112" s="7">
        <v>1990186</v>
      </c>
      <c r="H112" s="7">
        <v>1990186</v>
      </c>
      <c r="I112" s="7">
        <v>1990186</v>
      </c>
      <c r="J112" s="7">
        <v>1990186</v>
      </c>
      <c r="K112" s="7">
        <f t="shared" si="24"/>
        <v>1</v>
      </c>
      <c r="L112" s="16">
        <f t="shared" si="25"/>
        <v>0</v>
      </c>
      <c r="M112" s="7" t="s">
        <v>4</v>
      </c>
      <c r="N112" s="7">
        <f t="shared" si="26"/>
        <v>0</v>
      </c>
      <c r="O112" s="7">
        <f t="shared" si="27"/>
        <v>0</v>
      </c>
      <c r="P112" s="7">
        <f t="shared" si="28"/>
        <v>0</v>
      </c>
      <c r="Q112" s="7">
        <f t="shared" si="19"/>
        <v>0</v>
      </c>
      <c r="R112" s="16">
        <f t="shared" si="31"/>
        <v>0</v>
      </c>
      <c r="S112" s="7">
        <f t="shared" si="29"/>
        <v>3</v>
      </c>
      <c r="T112" s="7">
        <f t="shared" si="30"/>
        <v>4</v>
      </c>
      <c r="U112" s="7">
        <f t="shared" si="22"/>
        <v>3</v>
      </c>
    </row>
    <row r="113" spans="1:21">
      <c r="A113" s="7">
        <v>117</v>
      </c>
      <c r="B113" s="7" t="s">
        <v>110</v>
      </c>
      <c r="C113" s="7">
        <v>27503.8</v>
      </c>
      <c r="D113" s="7">
        <v>27503.8</v>
      </c>
      <c r="E113" s="15">
        <v>27503.8</v>
      </c>
      <c r="F113" s="7">
        <v>27503.8</v>
      </c>
      <c r="G113" s="7">
        <v>27503.8</v>
      </c>
      <c r="H113" s="7">
        <v>27503.8</v>
      </c>
      <c r="I113" s="7">
        <v>27503.8</v>
      </c>
      <c r="J113" s="7">
        <v>27503.8</v>
      </c>
      <c r="K113" s="7">
        <f t="shared" si="24"/>
        <v>1</v>
      </c>
      <c r="L113" s="16">
        <f t="shared" si="25"/>
        <v>0</v>
      </c>
      <c r="M113" s="7" t="s">
        <v>4</v>
      </c>
      <c r="N113" s="7">
        <f t="shared" si="26"/>
        <v>0</v>
      </c>
      <c r="O113" s="7">
        <f t="shared" si="27"/>
        <v>0</v>
      </c>
      <c r="P113" s="7">
        <f t="shared" si="28"/>
        <v>0</v>
      </c>
      <c r="Q113" s="7">
        <f t="shared" si="19"/>
        <v>0</v>
      </c>
      <c r="R113" s="16">
        <f t="shared" si="31"/>
        <v>0</v>
      </c>
      <c r="S113" s="7">
        <f t="shared" si="29"/>
        <v>3</v>
      </c>
      <c r="T113" s="7">
        <f t="shared" si="30"/>
        <v>4</v>
      </c>
      <c r="U113" s="7">
        <f t="shared" si="22"/>
        <v>3</v>
      </c>
    </row>
    <row r="114" spans="1:21">
      <c r="A114" s="7">
        <v>65</v>
      </c>
      <c r="B114" s="7" t="s">
        <v>111</v>
      </c>
      <c r="C114" s="7">
        <v>10000</v>
      </c>
      <c r="D114" s="7">
        <v>10000</v>
      </c>
      <c r="E114" s="15">
        <v>10000</v>
      </c>
      <c r="F114" s="7">
        <v>10000</v>
      </c>
      <c r="G114" s="7">
        <v>10000</v>
      </c>
      <c r="H114" s="7">
        <v>10000</v>
      </c>
      <c r="I114" s="7">
        <v>10000</v>
      </c>
      <c r="J114" s="7">
        <v>10000</v>
      </c>
      <c r="K114" s="7">
        <f t="shared" si="24"/>
        <v>1</v>
      </c>
      <c r="L114" s="16">
        <f t="shared" si="25"/>
        <v>0</v>
      </c>
      <c r="M114" s="7" t="s">
        <v>4</v>
      </c>
      <c r="N114" s="7">
        <f t="shared" si="26"/>
        <v>0</v>
      </c>
      <c r="O114" s="7">
        <f t="shared" si="27"/>
        <v>0</v>
      </c>
      <c r="P114" s="7">
        <f t="shared" si="28"/>
        <v>0</v>
      </c>
      <c r="Q114" s="7">
        <f t="shared" si="19"/>
        <v>0</v>
      </c>
      <c r="R114" s="16">
        <f t="shared" si="31"/>
        <v>0</v>
      </c>
      <c r="S114" s="7">
        <f t="shared" si="29"/>
        <v>3</v>
      </c>
      <c r="T114" s="7">
        <f t="shared" si="30"/>
        <v>4</v>
      </c>
      <c r="U114" s="7">
        <f t="shared" si="22"/>
        <v>3</v>
      </c>
    </row>
    <row r="115" spans="1:21">
      <c r="A115" s="7">
        <v>93</v>
      </c>
      <c r="B115" s="7" t="s">
        <v>112</v>
      </c>
      <c r="C115" s="7">
        <v>44031.3999999999</v>
      </c>
      <c r="D115" s="7">
        <v>44031.3999999999</v>
      </c>
      <c r="E115" s="15">
        <v>44031.3999999999</v>
      </c>
      <c r="F115" s="7">
        <v>44031.3999999999</v>
      </c>
      <c r="G115" s="7">
        <v>44031.3999999999</v>
      </c>
      <c r="H115" s="7">
        <v>44031.3999999999</v>
      </c>
      <c r="I115" s="7">
        <v>44031.3999999999</v>
      </c>
      <c r="J115" s="7">
        <v>44031.3999999999</v>
      </c>
      <c r="K115" s="7">
        <f t="shared" si="24"/>
        <v>1</v>
      </c>
      <c r="L115" s="16">
        <f t="shared" si="25"/>
        <v>0</v>
      </c>
      <c r="M115" s="7" t="s">
        <v>4</v>
      </c>
      <c r="N115" s="7">
        <f t="shared" si="26"/>
        <v>0</v>
      </c>
      <c r="O115" s="7">
        <f t="shared" si="27"/>
        <v>0</v>
      </c>
      <c r="P115" s="7">
        <f t="shared" si="28"/>
        <v>0</v>
      </c>
      <c r="Q115" s="7">
        <f t="shared" si="19"/>
        <v>0</v>
      </c>
      <c r="R115" s="16">
        <f t="shared" si="31"/>
        <v>0</v>
      </c>
      <c r="S115" s="7">
        <f t="shared" si="29"/>
        <v>3</v>
      </c>
      <c r="T115" s="7">
        <f t="shared" si="30"/>
        <v>4</v>
      </c>
      <c r="U115" s="7">
        <f t="shared" si="22"/>
        <v>3</v>
      </c>
    </row>
    <row r="116" spans="1:21">
      <c r="A116" s="7">
        <v>98</v>
      </c>
      <c r="B116" s="7" t="s">
        <v>113</v>
      </c>
      <c r="C116" s="7">
        <v>18417.400000000001</v>
      </c>
      <c r="D116" s="7">
        <v>18417.400000000001</v>
      </c>
      <c r="E116" s="15">
        <v>18417.400000000001</v>
      </c>
      <c r="F116" s="7">
        <v>18417.400000000001</v>
      </c>
      <c r="G116" s="7">
        <v>18417.400000000001</v>
      </c>
      <c r="H116" s="7">
        <v>18417.400000000001</v>
      </c>
      <c r="I116" s="7">
        <v>18417.400000000001</v>
      </c>
      <c r="J116" s="7">
        <v>18417.400000000001</v>
      </c>
      <c r="K116" s="7">
        <f t="shared" si="24"/>
        <v>1</v>
      </c>
      <c r="L116" s="16">
        <f t="shared" si="25"/>
        <v>0</v>
      </c>
      <c r="M116" s="7" t="s">
        <v>4</v>
      </c>
      <c r="N116" s="7">
        <f t="shared" si="26"/>
        <v>0</v>
      </c>
      <c r="O116" s="7">
        <f t="shared" si="27"/>
        <v>0</v>
      </c>
      <c r="P116" s="7">
        <f t="shared" si="28"/>
        <v>0</v>
      </c>
      <c r="Q116" s="7">
        <f t="shared" ref="Q116:Q136" si="32">P116/SQRT(4)</f>
        <v>0</v>
      </c>
      <c r="R116" s="16">
        <f t="shared" si="31"/>
        <v>0</v>
      </c>
      <c r="S116" s="7">
        <f t="shared" ref="S116:S136" si="33">COUNT(A116:D116)</f>
        <v>3</v>
      </c>
      <c r="T116" s="7">
        <f t="shared" ref="T116:T136" si="34">COUNT(E116:H116)</f>
        <v>4</v>
      </c>
      <c r="U116" s="7">
        <f t="shared" ref="U116:U136" si="35">MIN(S116,T116)</f>
        <v>3</v>
      </c>
    </row>
    <row r="117" spans="1:21">
      <c r="A117" s="7">
        <v>24</v>
      </c>
      <c r="B117" s="7" t="s">
        <v>114</v>
      </c>
      <c r="C117" s="7">
        <v>10000</v>
      </c>
      <c r="D117" s="7">
        <v>10000</v>
      </c>
      <c r="E117" s="15">
        <v>10000</v>
      </c>
      <c r="F117" s="7">
        <v>10000</v>
      </c>
      <c r="G117" s="7">
        <v>10000</v>
      </c>
      <c r="H117" s="7">
        <v>10000</v>
      </c>
      <c r="I117" s="7">
        <v>10000</v>
      </c>
      <c r="J117" s="7">
        <v>10000</v>
      </c>
      <c r="K117" s="7">
        <f t="shared" si="24"/>
        <v>1</v>
      </c>
      <c r="L117" s="16">
        <f t="shared" si="25"/>
        <v>0</v>
      </c>
      <c r="M117" s="7" t="s">
        <v>4</v>
      </c>
      <c r="N117" s="7">
        <f t="shared" si="26"/>
        <v>0</v>
      </c>
      <c r="O117" s="7">
        <f t="shared" si="27"/>
        <v>0</v>
      </c>
      <c r="P117" s="7">
        <f t="shared" si="28"/>
        <v>0</v>
      </c>
      <c r="Q117" s="7">
        <f t="shared" si="32"/>
        <v>0</v>
      </c>
      <c r="R117" s="16">
        <f t="shared" si="31"/>
        <v>0</v>
      </c>
      <c r="S117" s="7">
        <f t="shared" si="33"/>
        <v>3</v>
      </c>
      <c r="T117" s="7">
        <f t="shared" si="34"/>
        <v>4</v>
      </c>
      <c r="U117" s="7">
        <f t="shared" si="35"/>
        <v>3</v>
      </c>
    </row>
    <row r="118" spans="1:21">
      <c r="A118" s="7">
        <v>55</v>
      </c>
      <c r="B118" s="7" t="s">
        <v>115</v>
      </c>
      <c r="C118" s="7">
        <v>11012.8</v>
      </c>
      <c r="D118" s="7">
        <v>11012.8</v>
      </c>
      <c r="E118" s="15">
        <v>11012.8</v>
      </c>
      <c r="F118" s="7">
        <v>11012.8</v>
      </c>
      <c r="G118" s="7">
        <v>11012.8</v>
      </c>
      <c r="H118" s="7">
        <v>11012.8</v>
      </c>
      <c r="I118" s="7">
        <v>11012.799999999899</v>
      </c>
      <c r="J118" s="7">
        <v>11012.799999999899</v>
      </c>
      <c r="K118" s="7">
        <f t="shared" si="24"/>
        <v>1</v>
      </c>
      <c r="L118" s="16">
        <f t="shared" si="25"/>
        <v>0</v>
      </c>
      <c r="M118" s="7">
        <v>1</v>
      </c>
      <c r="N118" s="7">
        <f t="shared" si="26"/>
        <v>2.2277979431084331E-12</v>
      </c>
      <c r="O118" s="7">
        <f t="shared" si="27"/>
        <v>2.2277979431084331E-12</v>
      </c>
      <c r="P118" s="7">
        <f t="shared" si="28"/>
        <v>2.8608365405445114E-16</v>
      </c>
      <c r="Q118" s="7">
        <f t="shared" si="32"/>
        <v>1.4304182702722557E-16</v>
      </c>
      <c r="R118" s="16">
        <f t="shared" si="31"/>
        <v>2.3829062472079802E-16</v>
      </c>
      <c r="S118" s="7">
        <f t="shared" si="33"/>
        <v>3</v>
      </c>
      <c r="T118" s="7">
        <f t="shared" si="34"/>
        <v>4</v>
      </c>
      <c r="U118" s="7">
        <f t="shared" si="35"/>
        <v>3</v>
      </c>
    </row>
    <row r="119" spans="1:21">
      <c r="A119" s="7">
        <v>121</v>
      </c>
      <c r="B119" s="7" t="s">
        <v>116</v>
      </c>
      <c r="C119" s="7">
        <v>97103.2</v>
      </c>
      <c r="D119" s="7">
        <v>97103.2</v>
      </c>
      <c r="E119" s="15">
        <v>97103.2</v>
      </c>
      <c r="F119" s="7">
        <v>97103.2</v>
      </c>
      <c r="G119" s="7">
        <v>97103.2</v>
      </c>
      <c r="H119" s="7">
        <v>97103.2</v>
      </c>
      <c r="I119" s="7">
        <v>97103.2</v>
      </c>
      <c r="J119" s="7">
        <v>97103.2</v>
      </c>
      <c r="K119" s="7">
        <f t="shared" si="24"/>
        <v>1</v>
      </c>
      <c r="L119" s="16">
        <f t="shared" si="25"/>
        <v>0</v>
      </c>
      <c r="M119" s="7" t="s">
        <v>4</v>
      </c>
      <c r="N119" s="7">
        <f t="shared" si="26"/>
        <v>0</v>
      </c>
      <c r="O119" s="7">
        <f t="shared" si="27"/>
        <v>0</v>
      </c>
      <c r="P119" s="7">
        <f t="shared" si="28"/>
        <v>0</v>
      </c>
      <c r="Q119" s="7">
        <f t="shared" si="32"/>
        <v>0</v>
      </c>
      <c r="R119" s="16">
        <f t="shared" si="31"/>
        <v>0</v>
      </c>
      <c r="S119" s="7">
        <f t="shared" si="33"/>
        <v>3</v>
      </c>
      <c r="T119" s="7">
        <f t="shared" si="34"/>
        <v>4</v>
      </c>
      <c r="U119" s="7">
        <f t="shared" si="35"/>
        <v>3</v>
      </c>
    </row>
    <row r="120" spans="1:21">
      <c r="A120" s="7">
        <v>105</v>
      </c>
      <c r="B120" s="7" t="s">
        <v>117</v>
      </c>
      <c r="C120" s="7">
        <v>24822.400000000001</v>
      </c>
      <c r="D120" s="7">
        <v>24822.400000000001</v>
      </c>
      <c r="E120" s="15">
        <v>24822.400000000001</v>
      </c>
      <c r="F120" s="7">
        <v>24822.400000000001</v>
      </c>
      <c r="G120" s="7">
        <v>24822.400000000001</v>
      </c>
      <c r="H120" s="7">
        <v>24822.400000000001</v>
      </c>
      <c r="I120" s="7">
        <v>24822.400000000001</v>
      </c>
      <c r="J120" s="7">
        <v>24822.400000000001</v>
      </c>
      <c r="K120" s="7">
        <f t="shared" si="24"/>
        <v>1</v>
      </c>
      <c r="L120" s="16">
        <f t="shared" si="25"/>
        <v>0</v>
      </c>
      <c r="M120" s="7">
        <v>1</v>
      </c>
      <c r="N120" s="7">
        <f t="shared" si="26"/>
        <v>4.4555958862168661E-12</v>
      </c>
      <c r="O120" s="7">
        <f t="shared" si="27"/>
        <v>4.4555958862168661E-12</v>
      </c>
      <c r="P120" s="7">
        <f t="shared" si="28"/>
        <v>2.5384991502601125E-16</v>
      </c>
      <c r="Q120" s="7">
        <f t="shared" si="32"/>
        <v>1.2692495751300562E-16</v>
      </c>
      <c r="R120" s="16">
        <f t="shared" si="31"/>
        <v>2.1144184220101041E-16</v>
      </c>
      <c r="S120" s="7">
        <f t="shared" si="33"/>
        <v>3</v>
      </c>
      <c r="T120" s="7">
        <f t="shared" si="34"/>
        <v>4</v>
      </c>
      <c r="U120" s="7">
        <f t="shared" si="35"/>
        <v>3</v>
      </c>
    </row>
    <row r="121" spans="1:21">
      <c r="A121" s="7">
        <v>51</v>
      </c>
      <c r="B121" s="7" t="s">
        <v>118</v>
      </c>
      <c r="C121" s="7">
        <v>63294737.199999899</v>
      </c>
      <c r="D121" s="7">
        <v>63294737.199999899</v>
      </c>
      <c r="E121" s="15">
        <v>63294737.199999899</v>
      </c>
      <c r="F121" s="7">
        <v>63294737.199999899</v>
      </c>
      <c r="G121" s="7">
        <v>63294737.199999899</v>
      </c>
      <c r="H121" s="7">
        <v>63294737.199999899</v>
      </c>
      <c r="I121" s="7">
        <v>63294737.199999899</v>
      </c>
      <c r="J121" s="7">
        <v>63294737.199999899</v>
      </c>
      <c r="K121" s="7">
        <f t="shared" si="24"/>
        <v>1</v>
      </c>
      <c r="L121" s="16">
        <f t="shared" si="25"/>
        <v>0</v>
      </c>
      <c r="M121" s="7" t="s">
        <v>4</v>
      </c>
      <c r="N121" s="7">
        <f t="shared" si="26"/>
        <v>0</v>
      </c>
      <c r="O121" s="7">
        <f t="shared" si="27"/>
        <v>0</v>
      </c>
      <c r="P121" s="7">
        <f t="shared" si="28"/>
        <v>0</v>
      </c>
      <c r="Q121" s="7">
        <f t="shared" si="32"/>
        <v>0</v>
      </c>
      <c r="R121" s="16">
        <f t="shared" si="31"/>
        <v>0</v>
      </c>
      <c r="S121" s="7">
        <f t="shared" si="33"/>
        <v>3</v>
      </c>
      <c r="T121" s="7">
        <f t="shared" si="34"/>
        <v>4</v>
      </c>
      <c r="U121" s="7">
        <f t="shared" si="35"/>
        <v>3</v>
      </c>
    </row>
    <row r="122" spans="1:21">
      <c r="A122" s="7">
        <v>145</v>
      </c>
      <c r="B122" s="7" t="s">
        <v>119</v>
      </c>
      <c r="C122" s="7">
        <v>78752.2</v>
      </c>
      <c r="D122" s="7">
        <v>78752.2</v>
      </c>
      <c r="E122" s="15">
        <v>78752.2</v>
      </c>
      <c r="F122" s="7">
        <v>78752.2</v>
      </c>
      <c r="G122" s="7">
        <v>78752.2</v>
      </c>
      <c r="H122" s="7">
        <v>78752.2</v>
      </c>
      <c r="I122" s="7">
        <v>78752.2</v>
      </c>
      <c r="J122" s="7">
        <v>78752.2</v>
      </c>
      <c r="K122" s="7">
        <f t="shared" si="24"/>
        <v>1</v>
      </c>
      <c r="L122" s="16">
        <f t="shared" si="25"/>
        <v>0</v>
      </c>
      <c r="M122" s="7" t="s">
        <v>4</v>
      </c>
      <c r="N122" s="7">
        <f t="shared" si="26"/>
        <v>0</v>
      </c>
      <c r="O122" s="7">
        <f t="shared" si="27"/>
        <v>0</v>
      </c>
      <c r="P122" s="7">
        <f t="shared" si="28"/>
        <v>0</v>
      </c>
      <c r="Q122" s="7">
        <f t="shared" si="32"/>
        <v>0</v>
      </c>
      <c r="R122" s="16">
        <f t="shared" si="31"/>
        <v>0</v>
      </c>
      <c r="S122" s="7">
        <f t="shared" si="33"/>
        <v>3</v>
      </c>
      <c r="T122" s="7">
        <f t="shared" si="34"/>
        <v>4</v>
      </c>
      <c r="U122" s="7">
        <f t="shared" si="35"/>
        <v>3</v>
      </c>
    </row>
    <row r="123" spans="1:21">
      <c r="A123" s="7">
        <v>119</v>
      </c>
      <c r="B123" s="7" t="s">
        <v>120</v>
      </c>
      <c r="C123" s="7">
        <v>15998.2</v>
      </c>
      <c r="D123" s="7">
        <v>15998.2</v>
      </c>
      <c r="E123" s="15">
        <v>15998.2</v>
      </c>
      <c r="F123" s="7">
        <v>15998.2</v>
      </c>
      <c r="G123" s="7">
        <v>15998.2</v>
      </c>
      <c r="H123" s="7">
        <v>15998.2</v>
      </c>
      <c r="I123" s="7">
        <v>15998.2</v>
      </c>
      <c r="J123" s="7">
        <v>15998.2</v>
      </c>
      <c r="K123" s="7">
        <f t="shared" si="24"/>
        <v>1</v>
      </c>
      <c r="L123" s="16">
        <f t="shared" si="25"/>
        <v>0</v>
      </c>
      <c r="M123" s="7">
        <v>1</v>
      </c>
      <c r="N123" s="7">
        <f t="shared" si="26"/>
        <v>2.2277979431084331E-12</v>
      </c>
      <c r="O123" s="7">
        <f t="shared" si="27"/>
        <v>2.2277979431084331E-12</v>
      </c>
      <c r="P123" s="7">
        <f t="shared" si="28"/>
        <v>1.969335341082641E-16</v>
      </c>
      <c r="Q123" s="7">
        <f t="shared" si="32"/>
        <v>9.8466767054132048E-17</v>
      </c>
      <c r="R123" s="16">
        <f t="shared" si="31"/>
        <v>1.6403389080803968E-16</v>
      </c>
      <c r="S123" s="7">
        <f t="shared" si="33"/>
        <v>3</v>
      </c>
      <c r="T123" s="7">
        <f t="shared" si="34"/>
        <v>4</v>
      </c>
      <c r="U123" s="7">
        <f t="shared" si="35"/>
        <v>3</v>
      </c>
    </row>
    <row r="124" spans="1:21">
      <c r="A124" s="7">
        <v>76</v>
      </c>
      <c r="B124" s="7" t="s">
        <v>121</v>
      </c>
      <c r="C124" s="7">
        <v>10000</v>
      </c>
      <c r="D124" s="7">
        <v>10000</v>
      </c>
      <c r="E124" s="15">
        <v>10000</v>
      </c>
      <c r="F124" s="7">
        <v>10000</v>
      </c>
      <c r="G124" s="7">
        <v>10000</v>
      </c>
      <c r="H124" s="7">
        <v>10000</v>
      </c>
      <c r="I124" s="7">
        <v>10000</v>
      </c>
      <c r="J124" s="7">
        <v>10000</v>
      </c>
      <c r="K124" s="7">
        <f t="shared" si="24"/>
        <v>1</v>
      </c>
      <c r="L124" s="16">
        <f t="shared" si="25"/>
        <v>0</v>
      </c>
      <c r="M124" s="7" t="s">
        <v>4</v>
      </c>
      <c r="N124" s="7">
        <f t="shared" si="26"/>
        <v>0</v>
      </c>
      <c r="O124" s="7">
        <f t="shared" si="27"/>
        <v>0</v>
      </c>
      <c r="P124" s="7">
        <f t="shared" si="28"/>
        <v>0</v>
      </c>
      <c r="Q124" s="7">
        <f t="shared" si="32"/>
        <v>0</v>
      </c>
      <c r="R124" s="16">
        <f t="shared" si="31"/>
        <v>0</v>
      </c>
      <c r="S124" s="7">
        <f t="shared" si="33"/>
        <v>3</v>
      </c>
      <c r="T124" s="7">
        <f t="shared" si="34"/>
        <v>4</v>
      </c>
      <c r="U124" s="7">
        <f t="shared" si="35"/>
        <v>3</v>
      </c>
    </row>
    <row r="125" spans="1:21">
      <c r="A125" s="7">
        <v>67</v>
      </c>
      <c r="B125" s="7" t="s">
        <v>122</v>
      </c>
      <c r="C125" s="7">
        <v>11446.6</v>
      </c>
      <c r="D125" s="7">
        <v>11446.6</v>
      </c>
      <c r="E125" s="15">
        <v>11446.6</v>
      </c>
      <c r="F125" s="7">
        <v>11446.6</v>
      </c>
      <c r="G125" s="7">
        <v>11446.6</v>
      </c>
      <c r="H125" s="7">
        <v>11446.6</v>
      </c>
      <c r="I125" s="7">
        <v>11446.6</v>
      </c>
      <c r="J125" s="7">
        <v>11446.6</v>
      </c>
      <c r="K125" s="7">
        <f t="shared" si="24"/>
        <v>1</v>
      </c>
      <c r="L125" s="16">
        <f t="shared" si="25"/>
        <v>0</v>
      </c>
      <c r="M125" s="7" t="s">
        <v>4</v>
      </c>
      <c r="N125" s="7">
        <f t="shared" si="26"/>
        <v>0</v>
      </c>
      <c r="O125" s="7">
        <f t="shared" si="27"/>
        <v>0</v>
      </c>
      <c r="P125" s="7">
        <f t="shared" si="28"/>
        <v>0</v>
      </c>
      <c r="Q125" s="7">
        <f t="shared" si="32"/>
        <v>0</v>
      </c>
      <c r="R125" s="16">
        <f t="shared" si="31"/>
        <v>0</v>
      </c>
      <c r="S125" s="7">
        <f t="shared" si="33"/>
        <v>3</v>
      </c>
      <c r="T125" s="7">
        <f t="shared" si="34"/>
        <v>4</v>
      </c>
      <c r="U125" s="7">
        <f t="shared" si="35"/>
        <v>3</v>
      </c>
    </row>
    <row r="126" spans="1:21">
      <c r="A126" s="7">
        <v>95</v>
      </c>
      <c r="B126" s="7" t="s">
        <v>123</v>
      </c>
      <c r="C126" s="7">
        <v>10000</v>
      </c>
      <c r="D126" s="7">
        <v>10000</v>
      </c>
      <c r="E126" s="15">
        <v>10000</v>
      </c>
      <c r="F126" s="7">
        <v>10000</v>
      </c>
      <c r="G126" s="7">
        <v>10000</v>
      </c>
      <c r="H126" s="7">
        <v>10000</v>
      </c>
      <c r="I126" s="7">
        <v>10000</v>
      </c>
      <c r="J126" s="7">
        <v>10000</v>
      </c>
      <c r="K126" s="7">
        <f t="shared" si="24"/>
        <v>1</v>
      </c>
      <c r="L126" s="16">
        <f t="shared" si="25"/>
        <v>0</v>
      </c>
      <c r="M126" s="7" t="s">
        <v>4</v>
      </c>
      <c r="N126" s="7">
        <f t="shared" si="26"/>
        <v>0</v>
      </c>
      <c r="O126" s="7">
        <f t="shared" si="27"/>
        <v>0</v>
      </c>
      <c r="P126" s="7">
        <f t="shared" si="28"/>
        <v>0</v>
      </c>
      <c r="Q126" s="7">
        <f t="shared" si="32"/>
        <v>0</v>
      </c>
      <c r="R126" s="16">
        <f t="shared" si="31"/>
        <v>0</v>
      </c>
      <c r="S126" s="7">
        <f t="shared" si="33"/>
        <v>3</v>
      </c>
      <c r="T126" s="7">
        <f t="shared" si="34"/>
        <v>4</v>
      </c>
      <c r="U126" s="7">
        <f t="shared" si="35"/>
        <v>3</v>
      </c>
    </row>
    <row r="127" spans="1:21">
      <c r="A127" s="7">
        <v>97</v>
      </c>
      <c r="B127" s="7" t="s">
        <v>124</v>
      </c>
      <c r="C127" s="7">
        <v>15902.8</v>
      </c>
      <c r="D127" s="7">
        <v>15902.8</v>
      </c>
      <c r="E127" s="15">
        <v>15902.8</v>
      </c>
      <c r="F127" s="7">
        <v>15902.8</v>
      </c>
      <c r="G127" s="7">
        <v>15902.8</v>
      </c>
      <c r="H127" s="7">
        <v>15902.8</v>
      </c>
      <c r="I127" s="7">
        <v>15902.799999999899</v>
      </c>
      <c r="J127" s="7">
        <v>15902.799999999899</v>
      </c>
      <c r="K127" s="7">
        <f t="shared" si="24"/>
        <v>1</v>
      </c>
      <c r="L127" s="16">
        <f t="shared" si="25"/>
        <v>0</v>
      </c>
      <c r="M127" s="7">
        <v>1</v>
      </c>
      <c r="N127" s="7">
        <f t="shared" si="26"/>
        <v>2.2277979431084331E-12</v>
      </c>
      <c r="O127" s="7">
        <f t="shared" si="27"/>
        <v>2.2277979431084331E-12</v>
      </c>
      <c r="P127" s="7">
        <f t="shared" si="28"/>
        <v>1.9811492726883637E-16</v>
      </c>
      <c r="Q127" s="7">
        <f t="shared" si="32"/>
        <v>9.9057463634418185E-17</v>
      </c>
      <c r="R127" s="16">
        <f t="shared" si="31"/>
        <v>1.6501792086457713E-16</v>
      </c>
      <c r="S127" s="7">
        <f t="shared" si="33"/>
        <v>3</v>
      </c>
      <c r="T127" s="7">
        <f t="shared" si="34"/>
        <v>4</v>
      </c>
      <c r="U127" s="7">
        <f t="shared" si="35"/>
        <v>3</v>
      </c>
    </row>
    <row r="128" spans="1:21">
      <c r="A128" s="7">
        <v>73</v>
      </c>
      <c r="B128" s="7" t="s">
        <v>125</v>
      </c>
      <c r="C128" s="7">
        <v>10000</v>
      </c>
      <c r="D128" s="7">
        <v>10000</v>
      </c>
      <c r="E128" s="15">
        <v>10000</v>
      </c>
      <c r="F128" s="7">
        <v>10000</v>
      </c>
      <c r="G128" s="7">
        <v>10000</v>
      </c>
      <c r="H128" s="7">
        <v>10000</v>
      </c>
      <c r="I128" s="7">
        <v>10000</v>
      </c>
      <c r="J128" s="7">
        <v>10000</v>
      </c>
      <c r="K128" s="7">
        <f t="shared" si="24"/>
        <v>1</v>
      </c>
      <c r="L128" s="16">
        <f t="shared" si="25"/>
        <v>0</v>
      </c>
      <c r="M128" s="7" t="s">
        <v>4</v>
      </c>
      <c r="N128" s="7">
        <f t="shared" si="26"/>
        <v>0</v>
      </c>
      <c r="O128" s="7">
        <f t="shared" si="27"/>
        <v>0</v>
      </c>
      <c r="P128" s="7">
        <f t="shared" si="28"/>
        <v>0</v>
      </c>
      <c r="Q128" s="7">
        <f t="shared" si="32"/>
        <v>0</v>
      </c>
      <c r="R128" s="16">
        <f t="shared" si="31"/>
        <v>0</v>
      </c>
      <c r="S128" s="7">
        <f t="shared" si="33"/>
        <v>3</v>
      </c>
      <c r="T128" s="7">
        <f t="shared" si="34"/>
        <v>4</v>
      </c>
      <c r="U128" s="7">
        <f t="shared" si="35"/>
        <v>3</v>
      </c>
    </row>
    <row r="129" spans="1:21">
      <c r="A129" s="7">
        <v>110</v>
      </c>
      <c r="B129" s="7" t="s">
        <v>126</v>
      </c>
      <c r="C129" s="7">
        <v>578627.80000000005</v>
      </c>
      <c r="D129" s="7">
        <v>578627.80000000005</v>
      </c>
      <c r="E129" s="15">
        <v>578627.80000000005</v>
      </c>
      <c r="F129" s="7">
        <v>578627.80000000005</v>
      </c>
      <c r="G129" s="7">
        <v>578627.80000000005</v>
      </c>
      <c r="H129" s="7">
        <v>578627.80000000005</v>
      </c>
      <c r="I129" s="7">
        <v>578627.80000000005</v>
      </c>
      <c r="J129" s="7">
        <v>578627.80000000005</v>
      </c>
      <c r="K129" s="7">
        <f t="shared" si="24"/>
        <v>1</v>
      </c>
      <c r="L129" s="16">
        <f t="shared" si="25"/>
        <v>0</v>
      </c>
      <c r="M129" s="7" t="s">
        <v>4</v>
      </c>
      <c r="N129" s="7">
        <f t="shared" si="26"/>
        <v>0</v>
      </c>
      <c r="O129" s="7">
        <f t="shared" si="27"/>
        <v>0</v>
      </c>
      <c r="P129" s="7">
        <f t="shared" si="28"/>
        <v>0</v>
      </c>
      <c r="Q129" s="7">
        <f t="shared" si="32"/>
        <v>0</v>
      </c>
      <c r="R129" s="16">
        <f t="shared" si="31"/>
        <v>0</v>
      </c>
      <c r="S129" s="7">
        <f t="shared" si="33"/>
        <v>3</v>
      </c>
      <c r="T129" s="7">
        <f t="shared" si="34"/>
        <v>4</v>
      </c>
      <c r="U129" s="7">
        <f t="shared" si="35"/>
        <v>3</v>
      </c>
    </row>
    <row r="130" spans="1:21">
      <c r="A130" s="7">
        <v>39</v>
      </c>
      <c r="B130" s="7" t="s">
        <v>127</v>
      </c>
      <c r="C130" s="7">
        <v>157610.79999999999</v>
      </c>
      <c r="D130" s="7">
        <v>157610.79999999999</v>
      </c>
      <c r="E130" s="15">
        <v>157610.79999999999</v>
      </c>
      <c r="F130" s="7">
        <v>157610.79999999999</v>
      </c>
      <c r="G130" s="7">
        <v>157610.79999999999</v>
      </c>
      <c r="H130" s="7">
        <v>157610.79999999999</v>
      </c>
      <c r="I130" s="7">
        <v>157610.79999999999</v>
      </c>
      <c r="J130" s="7">
        <v>157610.79999999999</v>
      </c>
      <c r="K130" s="7">
        <f t="shared" si="24"/>
        <v>1</v>
      </c>
      <c r="L130" s="16">
        <f t="shared" si="25"/>
        <v>0</v>
      </c>
      <c r="M130" s="7" t="s">
        <v>4</v>
      </c>
      <c r="N130" s="7">
        <f t="shared" si="26"/>
        <v>0</v>
      </c>
      <c r="O130" s="7">
        <f t="shared" si="27"/>
        <v>0</v>
      </c>
      <c r="P130" s="7">
        <f t="shared" si="28"/>
        <v>0</v>
      </c>
      <c r="Q130" s="7">
        <f t="shared" si="32"/>
        <v>0</v>
      </c>
      <c r="R130" s="16">
        <f t="shared" ref="R130:R154" si="36">(P130/(K130*LN(2)))/SQRT(U130)</f>
        <v>0</v>
      </c>
      <c r="S130" s="7">
        <f t="shared" si="33"/>
        <v>3</v>
      </c>
      <c r="T130" s="7">
        <f t="shared" si="34"/>
        <v>4</v>
      </c>
      <c r="U130" s="7">
        <f t="shared" si="35"/>
        <v>3</v>
      </c>
    </row>
    <row r="131" spans="1:21">
      <c r="A131" s="7">
        <v>66</v>
      </c>
      <c r="B131" s="7" t="s">
        <v>128</v>
      </c>
      <c r="C131" s="7">
        <v>791677.6</v>
      </c>
      <c r="D131" s="7">
        <v>791677.6</v>
      </c>
      <c r="E131" s="15">
        <v>791677.6</v>
      </c>
      <c r="F131" s="7">
        <v>791677.6</v>
      </c>
      <c r="G131" s="7">
        <v>791677.6</v>
      </c>
      <c r="H131" s="7">
        <v>791677.6</v>
      </c>
      <c r="I131" s="7">
        <v>791677.6</v>
      </c>
      <c r="J131" s="7">
        <v>791677.6</v>
      </c>
      <c r="K131" s="7">
        <f t="shared" ref="K131:K154" si="37">J131/I131</f>
        <v>1</v>
      </c>
      <c r="L131" s="16">
        <f t="shared" ref="L131:L154" si="38">LOG(K131,2)</f>
        <v>0</v>
      </c>
      <c r="M131" s="7" t="s">
        <v>4</v>
      </c>
      <c r="N131" s="7">
        <f t="shared" ref="N131:N154" si="39">STDEV(C131:E131)</f>
        <v>0</v>
      </c>
      <c r="O131" s="7">
        <f t="shared" ref="O131:O154" si="40">STDEV(F131:H131)</f>
        <v>0</v>
      </c>
      <c r="P131" s="7">
        <f t="shared" si="28"/>
        <v>0</v>
      </c>
      <c r="Q131" s="7">
        <f t="shared" si="32"/>
        <v>0</v>
      </c>
      <c r="R131" s="16">
        <f t="shared" si="36"/>
        <v>0</v>
      </c>
      <c r="S131" s="7">
        <f t="shared" si="33"/>
        <v>3</v>
      </c>
      <c r="T131" s="7">
        <f t="shared" si="34"/>
        <v>4</v>
      </c>
      <c r="U131" s="7">
        <f t="shared" si="35"/>
        <v>3</v>
      </c>
    </row>
    <row r="132" spans="1:21">
      <c r="A132" s="7">
        <v>11</v>
      </c>
      <c r="B132" s="7" t="s">
        <v>129</v>
      </c>
      <c r="C132" s="7">
        <v>10000</v>
      </c>
      <c r="D132" s="7">
        <v>10000</v>
      </c>
      <c r="E132" s="15">
        <v>10000</v>
      </c>
      <c r="F132" s="7">
        <v>10000</v>
      </c>
      <c r="G132" s="7">
        <v>10000</v>
      </c>
      <c r="H132" s="7">
        <v>10000</v>
      </c>
      <c r="I132" s="7">
        <v>10000</v>
      </c>
      <c r="J132" s="7">
        <v>10000</v>
      </c>
      <c r="K132" s="7">
        <f t="shared" si="37"/>
        <v>1</v>
      </c>
      <c r="L132" s="16">
        <f t="shared" si="38"/>
        <v>0</v>
      </c>
      <c r="M132" s="7" t="s">
        <v>4</v>
      </c>
      <c r="N132" s="7">
        <f t="shared" si="39"/>
        <v>0</v>
      </c>
      <c r="O132" s="7">
        <f t="shared" si="40"/>
        <v>0</v>
      </c>
      <c r="P132" s="7">
        <f t="shared" ref="P132:P154" si="41">K132*SQRT((N132/I132)^2+(O132/J132)^2)</f>
        <v>0</v>
      </c>
      <c r="Q132" s="7">
        <f t="shared" si="32"/>
        <v>0</v>
      </c>
      <c r="R132" s="16">
        <f t="shared" si="36"/>
        <v>0</v>
      </c>
      <c r="S132" s="7">
        <f t="shared" si="33"/>
        <v>3</v>
      </c>
      <c r="T132" s="7">
        <f t="shared" si="34"/>
        <v>4</v>
      </c>
      <c r="U132" s="7">
        <f t="shared" si="35"/>
        <v>3</v>
      </c>
    </row>
    <row r="133" spans="1:21">
      <c r="A133" s="7">
        <v>47</v>
      </c>
      <c r="B133" s="7" t="s">
        <v>131</v>
      </c>
      <c r="C133" s="7">
        <v>10000</v>
      </c>
      <c r="D133" s="7">
        <v>10000</v>
      </c>
      <c r="E133" s="15">
        <v>10000</v>
      </c>
      <c r="F133" s="7">
        <v>10000</v>
      </c>
      <c r="G133" s="7">
        <v>10000</v>
      </c>
      <c r="H133" s="7">
        <v>10000</v>
      </c>
      <c r="I133" s="7">
        <v>10000</v>
      </c>
      <c r="J133" s="7">
        <v>10000</v>
      </c>
      <c r="K133" s="7">
        <f t="shared" si="37"/>
        <v>1</v>
      </c>
      <c r="L133" s="16">
        <f t="shared" si="38"/>
        <v>0</v>
      </c>
      <c r="M133" s="7" t="s">
        <v>4</v>
      </c>
      <c r="N133" s="7">
        <f t="shared" si="39"/>
        <v>0</v>
      </c>
      <c r="O133" s="7">
        <f t="shared" si="40"/>
        <v>0</v>
      </c>
      <c r="P133" s="7">
        <f t="shared" si="41"/>
        <v>0</v>
      </c>
      <c r="Q133" s="7">
        <f t="shared" si="32"/>
        <v>0</v>
      </c>
      <c r="R133" s="16">
        <f t="shared" si="36"/>
        <v>0</v>
      </c>
      <c r="S133" s="7">
        <f t="shared" si="33"/>
        <v>3</v>
      </c>
      <c r="T133" s="7">
        <f t="shared" si="34"/>
        <v>4</v>
      </c>
      <c r="U133" s="7">
        <f t="shared" si="35"/>
        <v>3</v>
      </c>
    </row>
    <row r="134" spans="1:21">
      <c r="A134" s="7">
        <v>48</v>
      </c>
      <c r="B134" s="7" t="s">
        <v>132</v>
      </c>
      <c r="C134" s="7">
        <v>10000</v>
      </c>
      <c r="D134" s="7">
        <v>10000</v>
      </c>
      <c r="E134" s="15">
        <v>10000</v>
      </c>
      <c r="F134" s="7">
        <v>10000</v>
      </c>
      <c r="G134" s="7">
        <v>10000</v>
      </c>
      <c r="H134" s="7">
        <v>10000</v>
      </c>
      <c r="I134" s="7">
        <v>10000</v>
      </c>
      <c r="J134" s="7">
        <v>10000</v>
      </c>
      <c r="K134" s="7">
        <f t="shared" si="37"/>
        <v>1</v>
      </c>
      <c r="L134" s="16">
        <f t="shared" si="38"/>
        <v>0</v>
      </c>
      <c r="M134" s="7" t="s">
        <v>4</v>
      </c>
      <c r="N134" s="7">
        <f t="shared" si="39"/>
        <v>0</v>
      </c>
      <c r="O134" s="7">
        <f t="shared" si="40"/>
        <v>0</v>
      </c>
      <c r="P134" s="7">
        <f t="shared" si="41"/>
        <v>0</v>
      </c>
      <c r="Q134" s="7">
        <f t="shared" si="32"/>
        <v>0</v>
      </c>
      <c r="R134" s="16">
        <f t="shared" si="36"/>
        <v>0</v>
      </c>
      <c r="S134" s="7">
        <f t="shared" si="33"/>
        <v>3</v>
      </c>
      <c r="T134" s="7">
        <f t="shared" si="34"/>
        <v>4</v>
      </c>
      <c r="U134" s="7">
        <f t="shared" si="35"/>
        <v>3</v>
      </c>
    </row>
    <row r="135" spans="1:21">
      <c r="A135" s="7">
        <v>43</v>
      </c>
      <c r="B135" s="7" t="s">
        <v>130</v>
      </c>
      <c r="C135" s="7">
        <v>10000</v>
      </c>
      <c r="D135" s="7">
        <v>10000</v>
      </c>
      <c r="E135" s="15">
        <v>10000</v>
      </c>
      <c r="F135" s="7">
        <v>10000</v>
      </c>
      <c r="G135" s="7">
        <v>10000</v>
      </c>
      <c r="H135" s="7">
        <v>10000</v>
      </c>
      <c r="I135" s="7">
        <v>10000</v>
      </c>
      <c r="J135" s="7">
        <v>10000</v>
      </c>
      <c r="K135" s="7">
        <f t="shared" si="37"/>
        <v>1</v>
      </c>
      <c r="L135" s="16">
        <f t="shared" si="38"/>
        <v>0</v>
      </c>
      <c r="M135" s="7" t="s">
        <v>4</v>
      </c>
      <c r="N135" s="7">
        <f t="shared" si="39"/>
        <v>0</v>
      </c>
      <c r="O135" s="7">
        <f t="shared" si="40"/>
        <v>0</v>
      </c>
      <c r="P135" s="7">
        <f t="shared" si="41"/>
        <v>0</v>
      </c>
      <c r="Q135" s="7">
        <f t="shared" si="32"/>
        <v>0</v>
      </c>
      <c r="R135" s="16">
        <f t="shared" si="36"/>
        <v>0</v>
      </c>
      <c r="S135" s="7">
        <f t="shared" si="33"/>
        <v>3</v>
      </c>
      <c r="T135" s="7">
        <f t="shared" si="34"/>
        <v>4</v>
      </c>
      <c r="U135" s="7">
        <f t="shared" si="35"/>
        <v>3</v>
      </c>
    </row>
    <row r="136" spans="1:21">
      <c r="A136" s="7">
        <v>2</v>
      </c>
      <c r="B136" s="7" t="s">
        <v>133</v>
      </c>
      <c r="C136" s="7">
        <v>594146.80000000005</v>
      </c>
      <c r="D136" s="7">
        <v>594146.80000000005</v>
      </c>
      <c r="E136" s="15">
        <v>594146.80000000005</v>
      </c>
      <c r="F136" s="7">
        <v>594146.80000000005</v>
      </c>
      <c r="G136" s="7">
        <v>594146.80000000005</v>
      </c>
      <c r="H136" s="7">
        <v>594146.80000000005</v>
      </c>
      <c r="I136" s="7">
        <v>594146.80000000005</v>
      </c>
      <c r="J136" s="7">
        <v>594146.80000000005</v>
      </c>
      <c r="K136" s="7">
        <f t="shared" si="37"/>
        <v>1</v>
      </c>
      <c r="L136" s="16">
        <f t="shared" si="38"/>
        <v>0</v>
      </c>
      <c r="M136" s="7" t="s">
        <v>4</v>
      </c>
      <c r="N136" s="7">
        <f t="shared" si="39"/>
        <v>0</v>
      </c>
      <c r="O136" s="7">
        <f t="shared" si="40"/>
        <v>0</v>
      </c>
      <c r="P136" s="7">
        <f t="shared" si="41"/>
        <v>0</v>
      </c>
      <c r="Q136" s="7">
        <f t="shared" si="32"/>
        <v>0</v>
      </c>
      <c r="R136" s="16">
        <f t="shared" si="36"/>
        <v>0</v>
      </c>
      <c r="S136" s="7">
        <f t="shared" si="33"/>
        <v>3</v>
      </c>
      <c r="T136" s="7">
        <f t="shared" si="34"/>
        <v>4</v>
      </c>
      <c r="U136" s="7">
        <f t="shared" si="35"/>
        <v>3</v>
      </c>
    </row>
    <row r="137" spans="1:21">
      <c r="K137" s="7" t="e">
        <f t="shared" si="37"/>
        <v>#DIV/0!</v>
      </c>
      <c r="L137" s="16" t="e">
        <f t="shared" si="38"/>
        <v>#DIV/0!</v>
      </c>
      <c r="N137" s="7" t="e">
        <f t="shared" si="39"/>
        <v>#DIV/0!</v>
      </c>
      <c r="O137" s="7" t="e">
        <f t="shared" si="40"/>
        <v>#DIV/0!</v>
      </c>
      <c r="P137" s="7" t="e">
        <f t="shared" si="41"/>
        <v>#DIV/0!</v>
      </c>
      <c r="R137" s="16" t="e">
        <f t="shared" si="36"/>
        <v>#DIV/0!</v>
      </c>
    </row>
    <row r="138" spans="1:21">
      <c r="A138" s="7">
        <v>82</v>
      </c>
      <c r="B138" s="7" t="s">
        <v>134</v>
      </c>
      <c r="C138" s="7">
        <v>160706.20000000001</v>
      </c>
      <c r="D138" s="7">
        <v>160706.20000000001</v>
      </c>
      <c r="E138" s="15">
        <v>160706.20000000001</v>
      </c>
      <c r="F138" s="7">
        <v>160706.20000000001</v>
      </c>
      <c r="G138" s="7">
        <v>160706.20000000001</v>
      </c>
      <c r="H138" s="7">
        <v>160706.20000000001</v>
      </c>
      <c r="I138" s="7">
        <v>160706.20000000001</v>
      </c>
      <c r="J138" s="7">
        <v>160706.20000000001</v>
      </c>
      <c r="K138" s="7">
        <f t="shared" si="37"/>
        <v>1</v>
      </c>
      <c r="L138" s="16">
        <f t="shared" si="38"/>
        <v>0</v>
      </c>
      <c r="M138" s="7" t="s">
        <v>4</v>
      </c>
      <c r="N138" s="7">
        <f t="shared" si="39"/>
        <v>0</v>
      </c>
      <c r="O138" s="7">
        <f t="shared" si="40"/>
        <v>0</v>
      </c>
      <c r="P138" s="7">
        <f t="shared" si="41"/>
        <v>0</v>
      </c>
      <c r="Q138" s="7">
        <f t="shared" ref="Q138:Q154" si="42">P138/SQRT(4)</f>
        <v>0</v>
      </c>
      <c r="R138" s="16">
        <f t="shared" si="36"/>
        <v>0</v>
      </c>
      <c r="S138" s="7">
        <f t="shared" ref="S138:S154" si="43">COUNT(A138:D138)</f>
        <v>3</v>
      </c>
      <c r="T138" s="7">
        <f t="shared" ref="T138:T154" si="44">COUNT(E138:H138)</f>
        <v>4</v>
      </c>
      <c r="U138" s="7">
        <f t="shared" ref="U138:U154" si="45">MIN(S138,T138)</f>
        <v>3</v>
      </c>
    </row>
    <row r="139" spans="1:21">
      <c r="A139" s="7">
        <v>64</v>
      </c>
      <c r="B139" s="7" t="s">
        <v>135</v>
      </c>
      <c r="C139" s="7">
        <v>13752.4</v>
      </c>
      <c r="D139" s="7">
        <v>13752.4</v>
      </c>
      <c r="E139" s="15">
        <v>13752.4</v>
      </c>
      <c r="F139" s="7">
        <v>13752.4</v>
      </c>
      <c r="G139" s="7">
        <v>13752.4</v>
      </c>
      <c r="H139" s="7">
        <v>13752.4</v>
      </c>
      <c r="I139" s="7">
        <v>13752.4</v>
      </c>
      <c r="J139" s="7">
        <v>13752.4</v>
      </c>
      <c r="K139" s="7">
        <f t="shared" si="37"/>
        <v>1</v>
      </c>
      <c r="L139" s="16">
        <f t="shared" si="38"/>
        <v>0</v>
      </c>
      <c r="M139" s="7" t="s">
        <v>4</v>
      </c>
      <c r="N139" s="7">
        <f t="shared" si="39"/>
        <v>0</v>
      </c>
      <c r="O139" s="7">
        <f t="shared" si="40"/>
        <v>0</v>
      </c>
      <c r="P139" s="7">
        <f t="shared" si="41"/>
        <v>0</v>
      </c>
      <c r="Q139" s="7">
        <f t="shared" si="42"/>
        <v>0</v>
      </c>
      <c r="R139" s="16">
        <f t="shared" si="36"/>
        <v>0</v>
      </c>
      <c r="S139" s="7">
        <f t="shared" si="43"/>
        <v>3</v>
      </c>
      <c r="T139" s="7">
        <f t="shared" si="44"/>
        <v>4</v>
      </c>
      <c r="U139" s="7">
        <f t="shared" si="45"/>
        <v>3</v>
      </c>
    </row>
    <row r="140" spans="1:21">
      <c r="A140" s="7">
        <v>29</v>
      </c>
      <c r="B140" s="7" t="s">
        <v>136</v>
      </c>
      <c r="C140" s="7">
        <v>12680.8</v>
      </c>
      <c r="D140" s="7">
        <v>12680.8</v>
      </c>
      <c r="E140" s="15">
        <v>12680.8</v>
      </c>
      <c r="F140" s="7">
        <v>12680.8</v>
      </c>
      <c r="G140" s="7">
        <v>12680.8</v>
      </c>
      <c r="H140" s="7">
        <v>12680.8</v>
      </c>
      <c r="I140" s="7">
        <v>12680.799999999899</v>
      </c>
      <c r="J140" s="7">
        <v>12680.799999999899</v>
      </c>
      <c r="K140" s="7">
        <f t="shared" si="37"/>
        <v>1</v>
      </c>
      <c r="L140" s="16">
        <f t="shared" si="38"/>
        <v>0</v>
      </c>
      <c r="M140" s="7">
        <v>1</v>
      </c>
      <c r="N140" s="7">
        <f t="shared" si="39"/>
        <v>2.2277979431084331E-12</v>
      </c>
      <c r="O140" s="7">
        <f t="shared" si="40"/>
        <v>2.2277979431084331E-12</v>
      </c>
      <c r="P140" s="7">
        <f t="shared" si="41"/>
        <v>2.4845294187834017E-16</v>
      </c>
      <c r="Q140" s="7">
        <f t="shared" si="42"/>
        <v>1.2422647093917009E-16</v>
      </c>
      <c r="R140" s="16">
        <f t="shared" si="36"/>
        <v>2.0694648538934462E-16</v>
      </c>
      <c r="S140" s="7">
        <f t="shared" si="43"/>
        <v>3</v>
      </c>
      <c r="T140" s="7">
        <f t="shared" si="44"/>
        <v>4</v>
      </c>
      <c r="U140" s="7">
        <f t="shared" si="45"/>
        <v>3</v>
      </c>
    </row>
    <row r="141" spans="1:21">
      <c r="A141" s="7">
        <v>77</v>
      </c>
      <c r="B141" s="7" t="s">
        <v>137</v>
      </c>
      <c r="C141" s="7">
        <v>155259.4</v>
      </c>
      <c r="D141" s="7">
        <v>155259.4</v>
      </c>
      <c r="E141" s="15">
        <v>155259.4</v>
      </c>
      <c r="F141" s="7">
        <v>155259.4</v>
      </c>
      <c r="G141" s="7">
        <v>155259.4</v>
      </c>
      <c r="H141" s="7">
        <v>155259.4</v>
      </c>
      <c r="I141" s="7">
        <v>155259.4</v>
      </c>
      <c r="J141" s="7">
        <v>155259.4</v>
      </c>
      <c r="K141" s="7">
        <f t="shared" si="37"/>
        <v>1</v>
      </c>
      <c r="L141" s="16">
        <f t="shared" si="38"/>
        <v>0</v>
      </c>
      <c r="M141" s="7" t="s">
        <v>4</v>
      </c>
      <c r="N141" s="7">
        <f t="shared" si="39"/>
        <v>0</v>
      </c>
      <c r="O141" s="7">
        <f t="shared" si="40"/>
        <v>0</v>
      </c>
      <c r="P141" s="7">
        <f t="shared" si="41"/>
        <v>0</v>
      </c>
      <c r="Q141" s="7">
        <f t="shared" si="42"/>
        <v>0</v>
      </c>
      <c r="R141" s="16">
        <f t="shared" si="36"/>
        <v>0</v>
      </c>
      <c r="S141" s="7">
        <f t="shared" si="43"/>
        <v>3</v>
      </c>
      <c r="T141" s="7">
        <f t="shared" si="44"/>
        <v>4</v>
      </c>
      <c r="U141" s="7">
        <f t="shared" si="45"/>
        <v>3</v>
      </c>
    </row>
    <row r="142" spans="1:21">
      <c r="A142" s="7">
        <v>87</v>
      </c>
      <c r="B142" s="7" t="s">
        <v>138</v>
      </c>
      <c r="C142" s="7">
        <v>13034.8</v>
      </c>
      <c r="D142" s="7">
        <v>13034.8</v>
      </c>
      <c r="E142" s="15">
        <v>13034.8</v>
      </c>
      <c r="F142" s="7">
        <v>13034.8</v>
      </c>
      <c r="G142" s="7">
        <v>13034.8</v>
      </c>
      <c r="H142" s="7">
        <v>13034.8</v>
      </c>
      <c r="I142" s="7">
        <v>13034.799999999899</v>
      </c>
      <c r="J142" s="7">
        <v>13034.799999999899</v>
      </c>
      <c r="K142" s="7">
        <f t="shared" si="37"/>
        <v>1</v>
      </c>
      <c r="L142" s="16">
        <f t="shared" si="38"/>
        <v>0</v>
      </c>
      <c r="M142" s="7">
        <v>1</v>
      </c>
      <c r="N142" s="7">
        <f t="shared" si="39"/>
        <v>2.2277979431084331E-12</v>
      </c>
      <c r="O142" s="7">
        <f t="shared" si="40"/>
        <v>2.2277979431084331E-12</v>
      </c>
      <c r="P142" s="7">
        <f t="shared" si="41"/>
        <v>2.4170543969764443E-16</v>
      </c>
      <c r="Q142" s="7">
        <f t="shared" si="42"/>
        <v>1.2085271984882221E-16</v>
      </c>
      <c r="R142" s="16">
        <f t="shared" si="36"/>
        <v>2.0132621842492415E-16</v>
      </c>
      <c r="S142" s="7">
        <f t="shared" si="43"/>
        <v>3</v>
      </c>
      <c r="T142" s="7">
        <f t="shared" si="44"/>
        <v>4</v>
      </c>
      <c r="U142" s="7">
        <f t="shared" si="45"/>
        <v>3</v>
      </c>
    </row>
    <row r="143" spans="1:21">
      <c r="A143" s="7">
        <v>106</v>
      </c>
      <c r="B143" s="7" t="s">
        <v>139</v>
      </c>
      <c r="C143" s="7">
        <v>10000</v>
      </c>
      <c r="D143" s="7">
        <v>10000</v>
      </c>
      <c r="E143" s="15">
        <v>10000</v>
      </c>
      <c r="F143" s="7">
        <v>10000</v>
      </c>
      <c r="G143" s="7">
        <v>10000</v>
      </c>
      <c r="H143" s="7">
        <v>10000</v>
      </c>
      <c r="I143" s="7">
        <v>10000</v>
      </c>
      <c r="J143" s="7">
        <v>10000</v>
      </c>
      <c r="K143" s="7">
        <f t="shared" si="37"/>
        <v>1</v>
      </c>
      <c r="L143" s="16">
        <f t="shared" si="38"/>
        <v>0</v>
      </c>
      <c r="M143" s="7" t="s">
        <v>4</v>
      </c>
      <c r="N143" s="7">
        <f t="shared" si="39"/>
        <v>0</v>
      </c>
      <c r="O143" s="7">
        <f t="shared" si="40"/>
        <v>0</v>
      </c>
      <c r="P143" s="7">
        <f t="shared" si="41"/>
        <v>0</v>
      </c>
      <c r="Q143" s="7">
        <f t="shared" si="42"/>
        <v>0</v>
      </c>
      <c r="R143" s="16">
        <f t="shared" si="36"/>
        <v>0</v>
      </c>
      <c r="S143" s="7">
        <f t="shared" si="43"/>
        <v>3</v>
      </c>
      <c r="T143" s="7">
        <f t="shared" si="44"/>
        <v>4</v>
      </c>
      <c r="U143" s="7">
        <f t="shared" si="45"/>
        <v>3</v>
      </c>
    </row>
    <row r="144" spans="1:21">
      <c r="A144" s="7">
        <v>101</v>
      </c>
      <c r="B144" s="7" t="s">
        <v>140</v>
      </c>
      <c r="C144" s="7">
        <v>10000</v>
      </c>
      <c r="D144" s="7">
        <v>10000</v>
      </c>
      <c r="E144" s="15">
        <v>10000</v>
      </c>
      <c r="F144" s="7">
        <v>10000</v>
      </c>
      <c r="G144" s="7">
        <v>10000</v>
      </c>
      <c r="H144" s="7">
        <v>10000</v>
      </c>
      <c r="I144" s="7">
        <v>10000</v>
      </c>
      <c r="J144" s="7">
        <v>10000</v>
      </c>
      <c r="K144" s="7">
        <f t="shared" si="37"/>
        <v>1</v>
      </c>
      <c r="L144" s="16">
        <f t="shared" si="38"/>
        <v>0</v>
      </c>
      <c r="M144" s="7" t="s">
        <v>4</v>
      </c>
      <c r="N144" s="7">
        <f t="shared" si="39"/>
        <v>0</v>
      </c>
      <c r="O144" s="7">
        <f t="shared" si="40"/>
        <v>0</v>
      </c>
      <c r="P144" s="7">
        <f t="shared" si="41"/>
        <v>0</v>
      </c>
      <c r="Q144" s="7">
        <f t="shared" si="42"/>
        <v>0</v>
      </c>
      <c r="R144" s="16">
        <f t="shared" si="36"/>
        <v>0</v>
      </c>
      <c r="S144" s="7">
        <f t="shared" si="43"/>
        <v>3</v>
      </c>
      <c r="T144" s="7">
        <f t="shared" si="44"/>
        <v>4</v>
      </c>
      <c r="U144" s="7">
        <f t="shared" si="45"/>
        <v>3</v>
      </c>
    </row>
    <row r="145" spans="1:21">
      <c r="A145" s="7">
        <v>135</v>
      </c>
      <c r="B145" s="7" t="s">
        <v>141</v>
      </c>
      <c r="C145" s="7">
        <v>11879.2</v>
      </c>
      <c r="D145" s="7">
        <v>11879.2</v>
      </c>
      <c r="E145" s="15">
        <v>11879.2</v>
      </c>
      <c r="F145" s="7">
        <v>11879.2</v>
      </c>
      <c r="G145" s="7">
        <v>11879.2</v>
      </c>
      <c r="H145" s="7">
        <v>11879.2</v>
      </c>
      <c r="I145" s="7">
        <v>11879.2</v>
      </c>
      <c r="J145" s="7">
        <v>11879.2</v>
      </c>
      <c r="K145" s="7">
        <f t="shared" si="37"/>
        <v>1</v>
      </c>
      <c r="L145" s="16">
        <f t="shared" si="38"/>
        <v>0</v>
      </c>
      <c r="M145" s="7">
        <v>1</v>
      </c>
      <c r="N145" s="7">
        <f t="shared" si="39"/>
        <v>2.2277979431084331E-12</v>
      </c>
      <c r="O145" s="7">
        <f t="shared" si="40"/>
        <v>2.2277979431084331E-12</v>
      </c>
      <c r="P145" s="7">
        <f t="shared" si="41"/>
        <v>2.652183703760212E-16</v>
      </c>
      <c r="Q145" s="7">
        <f t="shared" si="42"/>
        <v>1.326091851880106E-16</v>
      </c>
      <c r="R145" s="16">
        <f t="shared" si="36"/>
        <v>2.2091108760902928E-16</v>
      </c>
      <c r="S145" s="7">
        <f t="shared" si="43"/>
        <v>3</v>
      </c>
      <c r="T145" s="7">
        <f t="shared" si="44"/>
        <v>4</v>
      </c>
      <c r="U145" s="7">
        <f t="shared" si="45"/>
        <v>3</v>
      </c>
    </row>
    <row r="146" spans="1:21">
      <c r="A146" s="7">
        <v>138</v>
      </c>
      <c r="B146" s="7" t="s">
        <v>142</v>
      </c>
      <c r="C146" s="7">
        <v>10000</v>
      </c>
      <c r="D146" s="7">
        <v>10000</v>
      </c>
      <c r="E146" s="15">
        <v>10000</v>
      </c>
      <c r="F146" s="7">
        <v>10000</v>
      </c>
      <c r="G146" s="7">
        <v>10000</v>
      </c>
      <c r="H146" s="7">
        <v>10000</v>
      </c>
      <c r="I146" s="7">
        <v>10000</v>
      </c>
      <c r="J146" s="7">
        <v>10000</v>
      </c>
      <c r="K146" s="7">
        <f t="shared" si="37"/>
        <v>1</v>
      </c>
      <c r="L146" s="16">
        <f t="shared" si="38"/>
        <v>0</v>
      </c>
      <c r="M146" s="7" t="s">
        <v>4</v>
      </c>
      <c r="N146" s="7">
        <f t="shared" si="39"/>
        <v>0</v>
      </c>
      <c r="O146" s="7">
        <f t="shared" si="40"/>
        <v>0</v>
      </c>
      <c r="P146" s="7">
        <f t="shared" si="41"/>
        <v>0</v>
      </c>
      <c r="Q146" s="7">
        <f t="shared" si="42"/>
        <v>0</v>
      </c>
      <c r="R146" s="16">
        <f t="shared" si="36"/>
        <v>0</v>
      </c>
      <c r="S146" s="7">
        <f t="shared" si="43"/>
        <v>3</v>
      </c>
      <c r="T146" s="7">
        <f t="shared" si="44"/>
        <v>4</v>
      </c>
      <c r="U146" s="7">
        <f t="shared" si="45"/>
        <v>3</v>
      </c>
    </row>
    <row r="147" spans="1:21">
      <c r="A147" s="7">
        <v>136</v>
      </c>
      <c r="B147" s="7" t="s">
        <v>143</v>
      </c>
      <c r="C147" s="7">
        <v>10000</v>
      </c>
      <c r="D147" s="7">
        <v>10000</v>
      </c>
      <c r="E147" s="15">
        <v>10000</v>
      </c>
      <c r="F147" s="7">
        <v>10000</v>
      </c>
      <c r="G147" s="7">
        <v>10000</v>
      </c>
      <c r="H147" s="7">
        <v>10000</v>
      </c>
      <c r="I147" s="7">
        <v>10000</v>
      </c>
      <c r="J147" s="7">
        <v>10000</v>
      </c>
      <c r="K147" s="7">
        <f t="shared" si="37"/>
        <v>1</v>
      </c>
      <c r="L147" s="16">
        <f t="shared" si="38"/>
        <v>0</v>
      </c>
      <c r="M147" s="7" t="s">
        <v>4</v>
      </c>
      <c r="N147" s="7">
        <f t="shared" si="39"/>
        <v>0</v>
      </c>
      <c r="O147" s="7">
        <f t="shared" si="40"/>
        <v>0</v>
      </c>
      <c r="P147" s="7">
        <f t="shared" si="41"/>
        <v>0</v>
      </c>
      <c r="Q147" s="7">
        <f t="shared" si="42"/>
        <v>0</v>
      </c>
      <c r="R147" s="16">
        <f t="shared" si="36"/>
        <v>0</v>
      </c>
      <c r="S147" s="7">
        <f t="shared" si="43"/>
        <v>3</v>
      </c>
      <c r="T147" s="7">
        <f t="shared" si="44"/>
        <v>4</v>
      </c>
      <c r="U147" s="7">
        <f t="shared" si="45"/>
        <v>3</v>
      </c>
    </row>
    <row r="148" spans="1:21">
      <c r="A148" s="7">
        <v>50</v>
      </c>
      <c r="B148" s="7" t="s">
        <v>144</v>
      </c>
      <c r="C148" s="7">
        <v>10000</v>
      </c>
      <c r="D148" s="7">
        <v>10000</v>
      </c>
      <c r="E148" s="15">
        <v>10000</v>
      </c>
      <c r="F148" s="7">
        <v>10000</v>
      </c>
      <c r="G148" s="7">
        <v>10000</v>
      </c>
      <c r="H148" s="7">
        <v>10000</v>
      </c>
      <c r="I148" s="7">
        <v>10000</v>
      </c>
      <c r="J148" s="7">
        <v>10000</v>
      </c>
      <c r="K148" s="7">
        <f t="shared" si="37"/>
        <v>1</v>
      </c>
      <c r="L148" s="16">
        <f t="shared" si="38"/>
        <v>0</v>
      </c>
      <c r="M148" s="7" t="s">
        <v>4</v>
      </c>
      <c r="N148" s="7">
        <f t="shared" si="39"/>
        <v>0</v>
      </c>
      <c r="O148" s="7">
        <f t="shared" si="40"/>
        <v>0</v>
      </c>
      <c r="P148" s="7">
        <f t="shared" si="41"/>
        <v>0</v>
      </c>
      <c r="Q148" s="7">
        <f t="shared" si="42"/>
        <v>0</v>
      </c>
      <c r="R148" s="16">
        <f t="shared" si="36"/>
        <v>0</v>
      </c>
      <c r="S148" s="7">
        <f t="shared" si="43"/>
        <v>3</v>
      </c>
      <c r="T148" s="7">
        <f t="shared" si="44"/>
        <v>4</v>
      </c>
      <c r="U148" s="7">
        <f t="shared" si="45"/>
        <v>3</v>
      </c>
    </row>
    <row r="149" spans="1:21">
      <c r="A149" s="7">
        <v>52</v>
      </c>
      <c r="B149" s="7" t="s">
        <v>145</v>
      </c>
      <c r="C149" s="7">
        <v>10000</v>
      </c>
      <c r="D149" s="7">
        <v>10000</v>
      </c>
      <c r="E149" s="15">
        <v>10000</v>
      </c>
      <c r="F149" s="7">
        <v>10000</v>
      </c>
      <c r="G149" s="7">
        <v>10000</v>
      </c>
      <c r="H149" s="7">
        <v>10000</v>
      </c>
      <c r="I149" s="7">
        <v>10000</v>
      </c>
      <c r="J149" s="7">
        <v>10000</v>
      </c>
      <c r="K149" s="7">
        <f t="shared" si="37"/>
        <v>1</v>
      </c>
      <c r="L149" s="16">
        <f t="shared" si="38"/>
        <v>0</v>
      </c>
      <c r="M149" s="7" t="s">
        <v>4</v>
      </c>
      <c r="N149" s="7">
        <f t="shared" si="39"/>
        <v>0</v>
      </c>
      <c r="O149" s="7">
        <f t="shared" si="40"/>
        <v>0</v>
      </c>
      <c r="P149" s="7">
        <f t="shared" si="41"/>
        <v>0</v>
      </c>
      <c r="Q149" s="7">
        <f t="shared" si="42"/>
        <v>0</v>
      </c>
      <c r="R149" s="16">
        <f t="shared" si="36"/>
        <v>0</v>
      </c>
      <c r="S149" s="7">
        <f t="shared" si="43"/>
        <v>3</v>
      </c>
      <c r="T149" s="7">
        <f t="shared" si="44"/>
        <v>4</v>
      </c>
      <c r="U149" s="7">
        <f t="shared" si="45"/>
        <v>3</v>
      </c>
    </row>
    <row r="150" spans="1:21">
      <c r="A150" s="7">
        <v>141</v>
      </c>
      <c r="B150" s="7" t="s">
        <v>146</v>
      </c>
      <c r="C150" s="7">
        <v>10000</v>
      </c>
      <c r="D150" s="7">
        <v>10000</v>
      </c>
      <c r="E150" s="15">
        <v>10000</v>
      </c>
      <c r="F150" s="7">
        <v>10000</v>
      </c>
      <c r="G150" s="7">
        <v>10000</v>
      </c>
      <c r="H150" s="7">
        <v>10000</v>
      </c>
      <c r="I150" s="7">
        <v>10000</v>
      </c>
      <c r="J150" s="7">
        <v>10000</v>
      </c>
      <c r="K150" s="7">
        <f t="shared" si="37"/>
        <v>1</v>
      </c>
      <c r="L150" s="16">
        <f t="shared" si="38"/>
        <v>0</v>
      </c>
      <c r="M150" s="7" t="s">
        <v>4</v>
      </c>
      <c r="N150" s="7">
        <f t="shared" si="39"/>
        <v>0</v>
      </c>
      <c r="O150" s="7">
        <f t="shared" si="40"/>
        <v>0</v>
      </c>
      <c r="P150" s="7">
        <f t="shared" si="41"/>
        <v>0</v>
      </c>
      <c r="Q150" s="7">
        <f t="shared" si="42"/>
        <v>0</v>
      </c>
      <c r="R150" s="16">
        <f t="shared" si="36"/>
        <v>0</v>
      </c>
      <c r="S150" s="7">
        <f t="shared" si="43"/>
        <v>3</v>
      </c>
      <c r="T150" s="7">
        <f t="shared" si="44"/>
        <v>4</v>
      </c>
      <c r="U150" s="7">
        <f t="shared" si="45"/>
        <v>3</v>
      </c>
    </row>
    <row r="151" spans="1:21">
      <c r="A151" s="7">
        <v>45</v>
      </c>
      <c r="B151" s="7" t="s">
        <v>147</v>
      </c>
      <c r="C151" s="7">
        <v>66465.399999999994</v>
      </c>
      <c r="D151" s="7">
        <v>66465.399999999994</v>
      </c>
      <c r="E151" s="15">
        <v>66465.399999999994</v>
      </c>
      <c r="F151" s="7">
        <v>66465.399999999994</v>
      </c>
      <c r="G151" s="7">
        <v>66465.399999999994</v>
      </c>
      <c r="H151" s="7">
        <v>66465.399999999994</v>
      </c>
      <c r="I151" s="7">
        <v>66465.399999999994</v>
      </c>
      <c r="J151" s="7">
        <v>66465.399999999994</v>
      </c>
      <c r="K151" s="7">
        <f t="shared" si="37"/>
        <v>1</v>
      </c>
      <c r="L151" s="16">
        <f t="shared" si="38"/>
        <v>0</v>
      </c>
      <c r="M151" s="7" t="s">
        <v>4</v>
      </c>
      <c r="N151" s="7">
        <f t="shared" si="39"/>
        <v>0</v>
      </c>
      <c r="O151" s="7">
        <f t="shared" si="40"/>
        <v>0</v>
      </c>
      <c r="P151" s="7">
        <f t="shared" si="41"/>
        <v>0</v>
      </c>
      <c r="Q151" s="7">
        <f t="shared" si="42"/>
        <v>0</v>
      </c>
      <c r="R151" s="16">
        <f t="shared" si="36"/>
        <v>0</v>
      </c>
      <c r="S151" s="7">
        <f t="shared" si="43"/>
        <v>3</v>
      </c>
      <c r="T151" s="7">
        <f t="shared" si="44"/>
        <v>4</v>
      </c>
      <c r="U151" s="7">
        <f t="shared" si="45"/>
        <v>3</v>
      </c>
    </row>
    <row r="152" spans="1:21">
      <c r="A152" s="7">
        <v>100</v>
      </c>
      <c r="B152" s="7" t="s">
        <v>148</v>
      </c>
      <c r="C152" s="7">
        <v>27893.8</v>
      </c>
      <c r="D152" s="7">
        <v>27893.8</v>
      </c>
      <c r="E152" s="15">
        <v>27893.8</v>
      </c>
      <c r="F152" s="7">
        <v>27893.8</v>
      </c>
      <c r="G152" s="7">
        <v>27893.8</v>
      </c>
      <c r="H152" s="7">
        <v>27893.8</v>
      </c>
      <c r="I152" s="7">
        <v>27893.8</v>
      </c>
      <c r="J152" s="7">
        <v>27893.8</v>
      </c>
      <c r="K152" s="7">
        <f t="shared" si="37"/>
        <v>1</v>
      </c>
      <c r="L152" s="16">
        <f t="shared" si="38"/>
        <v>0</v>
      </c>
      <c r="M152" s="7" t="s">
        <v>4</v>
      </c>
      <c r="N152" s="7">
        <f t="shared" si="39"/>
        <v>0</v>
      </c>
      <c r="O152" s="7">
        <f t="shared" si="40"/>
        <v>0</v>
      </c>
      <c r="P152" s="7">
        <f t="shared" si="41"/>
        <v>0</v>
      </c>
      <c r="Q152" s="7">
        <f t="shared" si="42"/>
        <v>0</v>
      </c>
      <c r="R152" s="16">
        <f t="shared" si="36"/>
        <v>0</v>
      </c>
      <c r="S152" s="7">
        <f t="shared" si="43"/>
        <v>3</v>
      </c>
      <c r="T152" s="7">
        <f t="shared" si="44"/>
        <v>4</v>
      </c>
      <c r="U152" s="7">
        <f t="shared" si="45"/>
        <v>3</v>
      </c>
    </row>
    <row r="153" spans="1:21">
      <c r="A153" s="7">
        <v>22</v>
      </c>
      <c r="B153" s="7" t="s">
        <v>149</v>
      </c>
      <c r="C153" s="7">
        <v>11354.2</v>
      </c>
      <c r="D153" s="7">
        <v>11354.2</v>
      </c>
      <c r="E153" s="15">
        <v>11354.2</v>
      </c>
      <c r="F153" s="7">
        <v>11354.2</v>
      </c>
      <c r="G153" s="7">
        <v>11354.2</v>
      </c>
      <c r="H153" s="7">
        <v>11354.2</v>
      </c>
      <c r="I153" s="7">
        <v>11354.2</v>
      </c>
      <c r="J153" s="7">
        <v>11354.2</v>
      </c>
      <c r="K153" s="7">
        <f t="shared" si="37"/>
        <v>1</v>
      </c>
      <c r="L153" s="16">
        <f t="shared" si="38"/>
        <v>0</v>
      </c>
      <c r="M153" s="7">
        <v>1</v>
      </c>
      <c r="N153" s="7">
        <f t="shared" si="39"/>
        <v>2.2277979431084331E-12</v>
      </c>
      <c r="O153" s="7">
        <f t="shared" si="40"/>
        <v>2.2277979431084331E-12</v>
      </c>
      <c r="P153" s="7">
        <f t="shared" si="41"/>
        <v>2.7748164250857218E-16</v>
      </c>
      <c r="Q153" s="7">
        <f t="shared" si="42"/>
        <v>1.3874082125428609E-16</v>
      </c>
      <c r="R153" s="16">
        <f t="shared" si="36"/>
        <v>2.3112566203917321E-16</v>
      </c>
      <c r="S153" s="7">
        <f t="shared" si="43"/>
        <v>3</v>
      </c>
      <c r="T153" s="7">
        <f t="shared" si="44"/>
        <v>4</v>
      </c>
      <c r="U153" s="7">
        <f t="shared" si="45"/>
        <v>3</v>
      </c>
    </row>
    <row r="154" spans="1:21">
      <c r="A154" s="7">
        <v>26</v>
      </c>
      <c r="B154" s="7" t="s">
        <v>150</v>
      </c>
      <c r="C154" s="7">
        <v>10000</v>
      </c>
      <c r="D154" s="7">
        <v>10000</v>
      </c>
      <c r="E154" s="15">
        <v>10000</v>
      </c>
      <c r="F154" s="7">
        <v>10000</v>
      </c>
      <c r="G154" s="7">
        <v>10000</v>
      </c>
      <c r="H154" s="7">
        <v>10000</v>
      </c>
      <c r="I154" s="7">
        <v>10000</v>
      </c>
      <c r="J154" s="7">
        <v>10000</v>
      </c>
      <c r="K154" s="7">
        <f t="shared" si="37"/>
        <v>1</v>
      </c>
      <c r="L154" s="16">
        <f t="shared" si="38"/>
        <v>0</v>
      </c>
      <c r="M154" s="7" t="s">
        <v>4</v>
      </c>
      <c r="N154" s="7">
        <f t="shared" si="39"/>
        <v>0</v>
      </c>
      <c r="O154" s="7">
        <f t="shared" si="40"/>
        <v>0</v>
      </c>
      <c r="P154" s="7">
        <f t="shared" si="41"/>
        <v>0</v>
      </c>
      <c r="Q154" s="7">
        <f t="shared" si="42"/>
        <v>0</v>
      </c>
      <c r="R154" s="16">
        <f t="shared" si="36"/>
        <v>0</v>
      </c>
      <c r="S154" s="7">
        <f t="shared" si="43"/>
        <v>3</v>
      </c>
      <c r="T154" s="7">
        <f t="shared" si="44"/>
        <v>4</v>
      </c>
      <c r="U154" s="7">
        <f t="shared" si="45"/>
        <v>3</v>
      </c>
    </row>
    <row r="227" spans="11:21">
      <c r="K227" s="7" t="e">
        <f t="shared" ref="K227:K258" si="46">J227/I227</f>
        <v>#DIV/0!</v>
      </c>
      <c r="L227" s="16" t="e">
        <f t="shared" ref="L227:L258" si="47">LOG(K227,2)</f>
        <v>#DIV/0!</v>
      </c>
      <c r="N227" s="7" t="e">
        <f t="shared" ref="N227:N258" si="48">STDEV(C227:E227)</f>
        <v>#DIV/0!</v>
      </c>
      <c r="P227" s="7" t="e">
        <f t="shared" ref="P227:P259" si="49">K227*SQRT((N227/I227)^2+(O227/J227)^2)</f>
        <v>#DIV/0!</v>
      </c>
      <c r="R227" s="16" t="e">
        <f t="shared" ref="R227:R258" si="50">(P227/(K227*LN(2)))/SQRT(U227)</f>
        <v>#DIV/0!</v>
      </c>
      <c r="S227" s="7">
        <f t="shared" ref="S227:S258" si="51">COUNT(A227:D227)</f>
        <v>0</v>
      </c>
      <c r="T227" s="7">
        <f t="shared" ref="T227:T258" si="52">COUNT(E227:H227)</f>
        <v>0</v>
      </c>
      <c r="U227" s="7">
        <f t="shared" ref="U227:U265" si="53">MIN(S227,T227)</f>
        <v>0</v>
      </c>
    </row>
    <row r="228" spans="11:21">
      <c r="K228" s="7" t="e">
        <f t="shared" si="46"/>
        <v>#DIV/0!</v>
      </c>
      <c r="L228" s="16" t="e">
        <f t="shared" si="47"/>
        <v>#DIV/0!</v>
      </c>
      <c r="N228" s="7" t="e">
        <f t="shared" si="48"/>
        <v>#DIV/0!</v>
      </c>
      <c r="P228" s="7" t="e">
        <f t="shared" si="49"/>
        <v>#DIV/0!</v>
      </c>
      <c r="R228" s="16" t="e">
        <f t="shared" si="50"/>
        <v>#DIV/0!</v>
      </c>
      <c r="S228" s="7">
        <f t="shared" si="51"/>
        <v>0</v>
      </c>
      <c r="T228" s="7">
        <f t="shared" si="52"/>
        <v>0</v>
      </c>
      <c r="U228" s="7">
        <f t="shared" si="53"/>
        <v>0</v>
      </c>
    </row>
    <row r="229" spans="11:21">
      <c r="K229" s="7" t="e">
        <f t="shared" si="46"/>
        <v>#DIV/0!</v>
      </c>
      <c r="L229" s="16" t="e">
        <f t="shared" si="47"/>
        <v>#DIV/0!</v>
      </c>
      <c r="N229" s="7" t="e">
        <f t="shared" si="48"/>
        <v>#DIV/0!</v>
      </c>
      <c r="P229" s="7" t="e">
        <f t="shared" si="49"/>
        <v>#DIV/0!</v>
      </c>
      <c r="R229" s="16" t="e">
        <f t="shared" si="50"/>
        <v>#DIV/0!</v>
      </c>
      <c r="S229" s="7">
        <f t="shared" si="51"/>
        <v>0</v>
      </c>
      <c r="T229" s="7">
        <f t="shared" si="52"/>
        <v>0</v>
      </c>
      <c r="U229" s="7">
        <f t="shared" si="53"/>
        <v>0</v>
      </c>
    </row>
    <row r="230" spans="11:21">
      <c r="K230" s="7" t="e">
        <f t="shared" si="46"/>
        <v>#DIV/0!</v>
      </c>
      <c r="L230" s="16" t="e">
        <f t="shared" si="47"/>
        <v>#DIV/0!</v>
      </c>
      <c r="N230" s="7" t="e">
        <f t="shared" si="48"/>
        <v>#DIV/0!</v>
      </c>
      <c r="P230" s="7" t="e">
        <f t="shared" si="49"/>
        <v>#DIV/0!</v>
      </c>
      <c r="R230" s="16" t="e">
        <f t="shared" si="50"/>
        <v>#DIV/0!</v>
      </c>
      <c r="S230" s="7">
        <f t="shared" si="51"/>
        <v>0</v>
      </c>
      <c r="T230" s="7">
        <f t="shared" si="52"/>
        <v>0</v>
      </c>
      <c r="U230" s="7">
        <f t="shared" si="53"/>
        <v>0</v>
      </c>
    </row>
    <row r="231" spans="11:21">
      <c r="K231" s="7" t="e">
        <f t="shared" si="46"/>
        <v>#DIV/0!</v>
      </c>
      <c r="L231" s="16" t="e">
        <f t="shared" si="47"/>
        <v>#DIV/0!</v>
      </c>
      <c r="N231" s="7" t="e">
        <f t="shared" si="48"/>
        <v>#DIV/0!</v>
      </c>
      <c r="P231" s="7" t="e">
        <f t="shared" si="49"/>
        <v>#DIV/0!</v>
      </c>
      <c r="R231" s="16" t="e">
        <f t="shared" si="50"/>
        <v>#DIV/0!</v>
      </c>
      <c r="S231" s="7">
        <f t="shared" si="51"/>
        <v>0</v>
      </c>
      <c r="T231" s="7">
        <f t="shared" si="52"/>
        <v>0</v>
      </c>
      <c r="U231" s="7">
        <f t="shared" si="53"/>
        <v>0</v>
      </c>
    </row>
    <row r="232" spans="11:21">
      <c r="K232" s="7" t="e">
        <f t="shared" si="46"/>
        <v>#DIV/0!</v>
      </c>
      <c r="L232" s="16" t="e">
        <f t="shared" si="47"/>
        <v>#DIV/0!</v>
      </c>
      <c r="N232" s="7" t="e">
        <f t="shared" si="48"/>
        <v>#DIV/0!</v>
      </c>
      <c r="P232" s="7" t="e">
        <f t="shared" si="49"/>
        <v>#DIV/0!</v>
      </c>
      <c r="R232" s="16" t="e">
        <f t="shared" si="50"/>
        <v>#DIV/0!</v>
      </c>
      <c r="S232" s="7">
        <f t="shared" si="51"/>
        <v>0</v>
      </c>
      <c r="T232" s="7">
        <f t="shared" si="52"/>
        <v>0</v>
      </c>
      <c r="U232" s="7">
        <f t="shared" si="53"/>
        <v>0</v>
      </c>
    </row>
    <row r="233" spans="11:21">
      <c r="K233" s="7" t="e">
        <f t="shared" si="46"/>
        <v>#DIV/0!</v>
      </c>
      <c r="L233" s="16" t="e">
        <f t="shared" si="47"/>
        <v>#DIV/0!</v>
      </c>
      <c r="N233" s="7" t="e">
        <f t="shared" si="48"/>
        <v>#DIV/0!</v>
      </c>
      <c r="P233" s="7" t="e">
        <f t="shared" si="49"/>
        <v>#DIV/0!</v>
      </c>
      <c r="R233" s="16" t="e">
        <f t="shared" si="50"/>
        <v>#DIV/0!</v>
      </c>
      <c r="S233" s="7">
        <f t="shared" si="51"/>
        <v>0</v>
      </c>
      <c r="T233" s="7">
        <f t="shared" si="52"/>
        <v>0</v>
      </c>
      <c r="U233" s="7">
        <f t="shared" si="53"/>
        <v>0</v>
      </c>
    </row>
    <row r="234" spans="11:21">
      <c r="K234" s="7" t="e">
        <f t="shared" si="46"/>
        <v>#DIV/0!</v>
      </c>
      <c r="L234" s="16" t="e">
        <f t="shared" si="47"/>
        <v>#DIV/0!</v>
      </c>
      <c r="N234" s="7" t="e">
        <f t="shared" si="48"/>
        <v>#DIV/0!</v>
      </c>
      <c r="P234" s="7" t="e">
        <f t="shared" si="49"/>
        <v>#DIV/0!</v>
      </c>
      <c r="R234" s="16" t="e">
        <f t="shared" si="50"/>
        <v>#DIV/0!</v>
      </c>
      <c r="S234" s="7">
        <f t="shared" si="51"/>
        <v>0</v>
      </c>
      <c r="T234" s="7">
        <f t="shared" si="52"/>
        <v>0</v>
      </c>
      <c r="U234" s="7">
        <f t="shared" si="53"/>
        <v>0</v>
      </c>
    </row>
    <row r="235" spans="11:21">
      <c r="K235" s="7" t="e">
        <f t="shared" si="46"/>
        <v>#DIV/0!</v>
      </c>
      <c r="L235" s="16" t="e">
        <f t="shared" si="47"/>
        <v>#DIV/0!</v>
      </c>
      <c r="N235" s="7" t="e">
        <f t="shared" si="48"/>
        <v>#DIV/0!</v>
      </c>
      <c r="P235" s="7" t="e">
        <f t="shared" si="49"/>
        <v>#DIV/0!</v>
      </c>
      <c r="R235" s="16" t="e">
        <f t="shared" si="50"/>
        <v>#DIV/0!</v>
      </c>
      <c r="S235" s="7">
        <f t="shared" si="51"/>
        <v>0</v>
      </c>
      <c r="T235" s="7">
        <f t="shared" si="52"/>
        <v>0</v>
      </c>
      <c r="U235" s="7">
        <f t="shared" si="53"/>
        <v>0</v>
      </c>
    </row>
    <row r="236" spans="11:21">
      <c r="K236" s="7" t="e">
        <f t="shared" si="46"/>
        <v>#DIV/0!</v>
      </c>
      <c r="L236" s="16" t="e">
        <f t="shared" si="47"/>
        <v>#DIV/0!</v>
      </c>
      <c r="N236" s="7" t="e">
        <f t="shared" si="48"/>
        <v>#DIV/0!</v>
      </c>
      <c r="P236" s="7" t="e">
        <f t="shared" si="49"/>
        <v>#DIV/0!</v>
      </c>
      <c r="R236" s="16" t="e">
        <f t="shared" si="50"/>
        <v>#DIV/0!</v>
      </c>
      <c r="S236" s="7">
        <f t="shared" si="51"/>
        <v>0</v>
      </c>
      <c r="T236" s="7">
        <f t="shared" si="52"/>
        <v>0</v>
      </c>
      <c r="U236" s="7">
        <f t="shared" si="53"/>
        <v>0</v>
      </c>
    </row>
    <row r="237" spans="11:21">
      <c r="K237" s="7" t="e">
        <f t="shared" si="46"/>
        <v>#DIV/0!</v>
      </c>
      <c r="L237" s="16" t="e">
        <f t="shared" si="47"/>
        <v>#DIV/0!</v>
      </c>
      <c r="N237" s="7" t="e">
        <f t="shared" si="48"/>
        <v>#DIV/0!</v>
      </c>
      <c r="P237" s="7" t="e">
        <f t="shared" si="49"/>
        <v>#DIV/0!</v>
      </c>
      <c r="R237" s="16" t="e">
        <f t="shared" si="50"/>
        <v>#DIV/0!</v>
      </c>
      <c r="S237" s="7">
        <f t="shared" si="51"/>
        <v>0</v>
      </c>
      <c r="T237" s="7">
        <f t="shared" si="52"/>
        <v>0</v>
      </c>
      <c r="U237" s="7">
        <f t="shared" si="53"/>
        <v>0</v>
      </c>
    </row>
    <row r="238" spans="11:21">
      <c r="K238" s="7" t="e">
        <f t="shared" si="46"/>
        <v>#DIV/0!</v>
      </c>
      <c r="L238" s="16" t="e">
        <f t="shared" si="47"/>
        <v>#DIV/0!</v>
      </c>
      <c r="N238" s="7" t="e">
        <f t="shared" si="48"/>
        <v>#DIV/0!</v>
      </c>
      <c r="P238" s="7" t="e">
        <f t="shared" si="49"/>
        <v>#DIV/0!</v>
      </c>
      <c r="R238" s="16" t="e">
        <f t="shared" si="50"/>
        <v>#DIV/0!</v>
      </c>
      <c r="S238" s="7">
        <f t="shared" si="51"/>
        <v>0</v>
      </c>
      <c r="T238" s="7">
        <f t="shared" si="52"/>
        <v>0</v>
      </c>
      <c r="U238" s="7">
        <f t="shared" si="53"/>
        <v>0</v>
      </c>
    </row>
    <row r="239" spans="11:21">
      <c r="K239" s="7" t="e">
        <f t="shared" si="46"/>
        <v>#DIV/0!</v>
      </c>
      <c r="L239" s="16" t="e">
        <f t="shared" si="47"/>
        <v>#DIV/0!</v>
      </c>
      <c r="N239" s="7" t="e">
        <f t="shared" si="48"/>
        <v>#DIV/0!</v>
      </c>
      <c r="P239" s="7" t="e">
        <f t="shared" si="49"/>
        <v>#DIV/0!</v>
      </c>
      <c r="R239" s="16" t="e">
        <f t="shared" si="50"/>
        <v>#DIV/0!</v>
      </c>
      <c r="S239" s="7">
        <f t="shared" si="51"/>
        <v>0</v>
      </c>
      <c r="T239" s="7">
        <f t="shared" si="52"/>
        <v>0</v>
      </c>
      <c r="U239" s="7">
        <f t="shared" si="53"/>
        <v>0</v>
      </c>
    </row>
    <row r="240" spans="11:21">
      <c r="K240" s="7" t="e">
        <f t="shared" si="46"/>
        <v>#DIV/0!</v>
      </c>
      <c r="L240" s="16" t="e">
        <f t="shared" si="47"/>
        <v>#DIV/0!</v>
      </c>
      <c r="N240" s="7" t="e">
        <f t="shared" si="48"/>
        <v>#DIV/0!</v>
      </c>
      <c r="P240" s="7" t="e">
        <f t="shared" si="49"/>
        <v>#DIV/0!</v>
      </c>
      <c r="R240" s="16" t="e">
        <f t="shared" si="50"/>
        <v>#DIV/0!</v>
      </c>
      <c r="S240" s="7">
        <f t="shared" si="51"/>
        <v>0</v>
      </c>
      <c r="T240" s="7">
        <f t="shared" si="52"/>
        <v>0</v>
      </c>
      <c r="U240" s="7">
        <f t="shared" si="53"/>
        <v>0</v>
      </c>
    </row>
    <row r="241" spans="11:21">
      <c r="K241" s="7" t="e">
        <f t="shared" si="46"/>
        <v>#DIV/0!</v>
      </c>
      <c r="L241" s="16" t="e">
        <f t="shared" si="47"/>
        <v>#DIV/0!</v>
      </c>
      <c r="N241" s="7" t="e">
        <f t="shared" si="48"/>
        <v>#DIV/0!</v>
      </c>
      <c r="P241" s="7" t="e">
        <f t="shared" si="49"/>
        <v>#DIV/0!</v>
      </c>
      <c r="R241" s="16" t="e">
        <f t="shared" si="50"/>
        <v>#DIV/0!</v>
      </c>
      <c r="S241" s="7">
        <f t="shared" si="51"/>
        <v>0</v>
      </c>
      <c r="T241" s="7">
        <f t="shared" si="52"/>
        <v>0</v>
      </c>
      <c r="U241" s="7">
        <f t="shared" si="53"/>
        <v>0</v>
      </c>
    </row>
    <row r="242" spans="11:21">
      <c r="K242" s="7" t="e">
        <f t="shared" si="46"/>
        <v>#DIV/0!</v>
      </c>
      <c r="L242" s="16" t="e">
        <f t="shared" si="47"/>
        <v>#DIV/0!</v>
      </c>
      <c r="N242" s="7" t="e">
        <f t="shared" si="48"/>
        <v>#DIV/0!</v>
      </c>
      <c r="P242" s="7" t="e">
        <f t="shared" si="49"/>
        <v>#DIV/0!</v>
      </c>
      <c r="R242" s="16" t="e">
        <f t="shared" si="50"/>
        <v>#DIV/0!</v>
      </c>
      <c r="S242" s="7">
        <f t="shared" si="51"/>
        <v>0</v>
      </c>
      <c r="T242" s="7">
        <f t="shared" si="52"/>
        <v>0</v>
      </c>
      <c r="U242" s="7">
        <f t="shared" si="53"/>
        <v>0</v>
      </c>
    </row>
    <row r="243" spans="11:21">
      <c r="K243" s="7" t="e">
        <f t="shared" si="46"/>
        <v>#DIV/0!</v>
      </c>
      <c r="L243" s="16" t="e">
        <f t="shared" si="47"/>
        <v>#DIV/0!</v>
      </c>
      <c r="N243" s="7" t="e">
        <f t="shared" si="48"/>
        <v>#DIV/0!</v>
      </c>
      <c r="P243" s="7" t="e">
        <f t="shared" si="49"/>
        <v>#DIV/0!</v>
      </c>
      <c r="R243" s="16" t="e">
        <f t="shared" si="50"/>
        <v>#DIV/0!</v>
      </c>
      <c r="S243" s="7">
        <f t="shared" si="51"/>
        <v>0</v>
      </c>
      <c r="T243" s="7">
        <f t="shared" si="52"/>
        <v>0</v>
      </c>
      <c r="U243" s="7">
        <f t="shared" si="53"/>
        <v>0</v>
      </c>
    </row>
    <row r="244" spans="11:21">
      <c r="K244" s="7" t="e">
        <f t="shared" si="46"/>
        <v>#DIV/0!</v>
      </c>
      <c r="L244" s="16" t="e">
        <f t="shared" si="47"/>
        <v>#DIV/0!</v>
      </c>
      <c r="N244" s="7" t="e">
        <f t="shared" si="48"/>
        <v>#DIV/0!</v>
      </c>
      <c r="P244" s="7" t="e">
        <f t="shared" si="49"/>
        <v>#DIV/0!</v>
      </c>
      <c r="R244" s="16" t="e">
        <f t="shared" si="50"/>
        <v>#DIV/0!</v>
      </c>
      <c r="S244" s="7">
        <f t="shared" si="51"/>
        <v>0</v>
      </c>
      <c r="T244" s="7">
        <f t="shared" si="52"/>
        <v>0</v>
      </c>
      <c r="U244" s="7">
        <f t="shared" si="53"/>
        <v>0</v>
      </c>
    </row>
    <row r="245" spans="11:21">
      <c r="K245" s="7" t="e">
        <f t="shared" si="46"/>
        <v>#DIV/0!</v>
      </c>
      <c r="L245" s="16" t="e">
        <f t="shared" si="47"/>
        <v>#DIV/0!</v>
      </c>
      <c r="N245" s="7" t="e">
        <f t="shared" si="48"/>
        <v>#DIV/0!</v>
      </c>
      <c r="P245" s="7" t="e">
        <f t="shared" si="49"/>
        <v>#DIV/0!</v>
      </c>
      <c r="R245" s="16" t="e">
        <f t="shared" si="50"/>
        <v>#DIV/0!</v>
      </c>
      <c r="S245" s="7">
        <f t="shared" si="51"/>
        <v>0</v>
      </c>
      <c r="T245" s="7">
        <f t="shared" si="52"/>
        <v>0</v>
      </c>
      <c r="U245" s="7">
        <f t="shared" si="53"/>
        <v>0</v>
      </c>
    </row>
    <row r="246" spans="11:21">
      <c r="K246" s="7" t="e">
        <f t="shared" si="46"/>
        <v>#DIV/0!</v>
      </c>
      <c r="L246" s="16" t="e">
        <f t="shared" si="47"/>
        <v>#DIV/0!</v>
      </c>
      <c r="N246" s="7" t="e">
        <f t="shared" si="48"/>
        <v>#DIV/0!</v>
      </c>
      <c r="P246" s="7" t="e">
        <f t="shared" si="49"/>
        <v>#DIV/0!</v>
      </c>
      <c r="R246" s="16" t="e">
        <f t="shared" si="50"/>
        <v>#DIV/0!</v>
      </c>
      <c r="S246" s="7">
        <f t="shared" si="51"/>
        <v>0</v>
      </c>
      <c r="T246" s="7">
        <f t="shared" si="52"/>
        <v>0</v>
      </c>
      <c r="U246" s="7">
        <f t="shared" si="53"/>
        <v>0</v>
      </c>
    </row>
    <row r="247" spans="11:21">
      <c r="K247" s="7" t="e">
        <f t="shared" si="46"/>
        <v>#DIV/0!</v>
      </c>
      <c r="L247" s="16" t="e">
        <f t="shared" si="47"/>
        <v>#DIV/0!</v>
      </c>
      <c r="N247" s="7" t="e">
        <f t="shared" si="48"/>
        <v>#DIV/0!</v>
      </c>
      <c r="P247" s="7" t="e">
        <f t="shared" si="49"/>
        <v>#DIV/0!</v>
      </c>
      <c r="R247" s="16" t="e">
        <f t="shared" si="50"/>
        <v>#DIV/0!</v>
      </c>
      <c r="S247" s="7">
        <f t="shared" si="51"/>
        <v>0</v>
      </c>
      <c r="T247" s="7">
        <f t="shared" si="52"/>
        <v>0</v>
      </c>
      <c r="U247" s="7">
        <f t="shared" si="53"/>
        <v>0</v>
      </c>
    </row>
    <row r="248" spans="11:21">
      <c r="K248" s="7" t="e">
        <f t="shared" si="46"/>
        <v>#DIV/0!</v>
      </c>
      <c r="L248" s="16" t="e">
        <f t="shared" si="47"/>
        <v>#DIV/0!</v>
      </c>
      <c r="N248" s="7" t="e">
        <f t="shared" si="48"/>
        <v>#DIV/0!</v>
      </c>
      <c r="P248" s="7" t="e">
        <f t="shared" si="49"/>
        <v>#DIV/0!</v>
      </c>
      <c r="R248" s="16" t="e">
        <f t="shared" si="50"/>
        <v>#DIV/0!</v>
      </c>
      <c r="S248" s="7">
        <f t="shared" si="51"/>
        <v>0</v>
      </c>
      <c r="T248" s="7">
        <f t="shared" si="52"/>
        <v>0</v>
      </c>
      <c r="U248" s="7">
        <f t="shared" si="53"/>
        <v>0</v>
      </c>
    </row>
    <row r="249" spans="11:21">
      <c r="K249" s="7" t="e">
        <f t="shared" si="46"/>
        <v>#DIV/0!</v>
      </c>
      <c r="L249" s="16" t="e">
        <f t="shared" si="47"/>
        <v>#DIV/0!</v>
      </c>
      <c r="N249" s="7" t="e">
        <f t="shared" si="48"/>
        <v>#DIV/0!</v>
      </c>
      <c r="P249" s="7" t="e">
        <f t="shared" si="49"/>
        <v>#DIV/0!</v>
      </c>
      <c r="R249" s="16" t="e">
        <f t="shared" si="50"/>
        <v>#DIV/0!</v>
      </c>
      <c r="S249" s="7">
        <f t="shared" si="51"/>
        <v>0</v>
      </c>
      <c r="T249" s="7">
        <f t="shared" si="52"/>
        <v>0</v>
      </c>
      <c r="U249" s="7">
        <f t="shared" si="53"/>
        <v>0</v>
      </c>
    </row>
    <row r="250" spans="11:21">
      <c r="K250" s="7" t="e">
        <f t="shared" si="46"/>
        <v>#DIV/0!</v>
      </c>
      <c r="L250" s="16" t="e">
        <f t="shared" si="47"/>
        <v>#DIV/0!</v>
      </c>
      <c r="N250" s="7" t="e">
        <f t="shared" si="48"/>
        <v>#DIV/0!</v>
      </c>
      <c r="P250" s="7" t="e">
        <f t="shared" si="49"/>
        <v>#DIV/0!</v>
      </c>
      <c r="R250" s="16" t="e">
        <f t="shared" si="50"/>
        <v>#DIV/0!</v>
      </c>
      <c r="S250" s="7">
        <f t="shared" si="51"/>
        <v>0</v>
      </c>
      <c r="T250" s="7">
        <f t="shared" si="52"/>
        <v>0</v>
      </c>
      <c r="U250" s="7">
        <f t="shared" si="53"/>
        <v>0</v>
      </c>
    </row>
    <row r="251" spans="11:21">
      <c r="K251" s="7" t="e">
        <f t="shared" si="46"/>
        <v>#DIV/0!</v>
      </c>
      <c r="L251" s="16" t="e">
        <f t="shared" si="47"/>
        <v>#DIV/0!</v>
      </c>
      <c r="N251" s="7" t="e">
        <f t="shared" si="48"/>
        <v>#DIV/0!</v>
      </c>
      <c r="P251" s="7" t="e">
        <f t="shared" si="49"/>
        <v>#DIV/0!</v>
      </c>
      <c r="R251" s="16" t="e">
        <f t="shared" si="50"/>
        <v>#DIV/0!</v>
      </c>
      <c r="S251" s="7">
        <f t="shared" si="51"/>
        <v>0</v>
      </c>
      <c r="T251" s="7">
        <f t="shared" si="52"/>
        <v>0</v>
      </c>
      <c r="U251" s="7">
        <f t="shared" si="53"/>
        <v>0</v>
      </c>
    </row>
    <row r="252" spans="11:21">
      <c r="K252" s="7" t="e">
        <f t="shared" si="46"/>
        <v>#DIV/0!</v>
      </c>
      <c r="L252" s="16" t="e">
        <f t="shared" si="47"/>
        <v>#DIV/0!</v>
      </c>
      <c r="N252" s="7" t="e">
        <f t="shared" si="48"/>
        <v>#DIV/0!</v>
      </c>
      <c r="P252" s="7" t="e">
        <f t="shared" si="49"/>
        <v>#DIV/0!</v>
      </c>
      <c r="R252" s="16" t="e">
        <f t="shared" si="50"/>
        <v>#DIV/0!</v>
      </c>
      <c r="S252" s="7">
        <f t="shared" si="51"/>
        <v>0</v>
      </c>
      <c r="T252" s="7">
        <f t="shared" si="52"/>
        <v>0</v>
      </c>
      <c r="U252" s="7">
        <f t="shared" si="53"/>
        <v>0</v>
      </c>
    </row>
    <row r="253" spans="11:21">
      <c r="K253" s="7" t="e">
        <f t="shared" si="46"/>
        <v>#DIV/0!</v>
      </c>
      <c r="L253" s="16" t="e">
        <f t="shared" si="47"/>
        <v>#DIV/0!</v>
      </c>
      <c r="N253" s="7" t="e">
        <f t="shared" si="48"/>
        <v>#DIV/0!</v>
      </c>
      <c r="P253" s="7" t="e">
        <f t="shared" si="49"/>
        <v>#DIV/0!</v>
      </c>
      <c r="R253" s="16" t="e">
        <f t="shared" si="50"/>
        <v>#DIV/0!</v>
      </c>
      <c r="S253" s="7">
        <f t="shared" si="51"/>
        <v>0</v>
      </c>
      <c r="T253" s="7">
        <f t="shared" si="52"/>
        <v>0</v>
      </c>
      <c r="U253" s="7">
        <f t="shared" si="53"/>
        <v>0</v>
      </c>
    </row>
    <row r="254" spans="11:21">
      <c r="K254" s="7" t="e">
        <f t="shared" si="46"/>
        <v>#DIV/0!</v>
      </c>
      <c r="L254" s="16" t="e">
        <f t="shared" si="47"/>
        <v>#DIV/0!</v>
      </c>
      <c r="N254" s="7" t="e">
        <f t="shared" si="48"/>
        <v>#DIV/0!</v>
      </c>
      <c r="P254" s="7" t="e">
        <f t="shared" si="49"/>
        <v>#DIV/0!</v>
      </c>
      <c r="R254" s="16" t="e">
        <f t="shared" si="50"/>
        <v>#DIV/0!</v>
      </c>
      <c r="S254" s="7">
        <f t="shared" si="51"/>
        <v>0</v>
      </c>
      <c r="T254" s="7">
        <f t="shared" si="52"/>
        <v>0</v>
      </c>
      <c r="U254" s="7">
        <f t="shared" si="53"/>
        <v>0</v>
      </c>
    </row>
    <row r="255" spans="11:21">
      <c r="K255" s="7" t="e">
        <f t="shared" si="46"/>
        <v>#DIV/0!</v>
      </c>
      <c r="L255" s="16" t="e">
        <f t="shared" si="47"/>
        <v>#DIV/0!</v>
      </c>
      <c r="N255" s="7" t="e">
        <f t="shared" si="48"/>
        <v>#DIV/0!</v>
      </c>
      <c r="P255" s="7" t="e">
        <f t="shared" si="49"/>
        <v>#DIV/0!</v>
      </c>
      <c r="R255" s="16" t="e">
        <f t="shared" si="50"/>
        <v>#DIV/0!</v>
      </c>
      <c r="S255" s="7">
        <f t="shared" si="51"/>
        <v>0</v>
      </c>
      <c r="T255" s="7">
        <f t="shared" si="52"/>
        <v>0</v>
      </c>
      <c r="U255" s="7">
        <f t="shared" si="53"/>
        <v>0</v>
      </c>
    </row>
    <row r="256" spans="11:21">
      <c r="K256" s="7" t="e">
        <f t="shared" si="46"/>
        <v>#DIV/0!</v>
      </c>
      <c r="L256" s="16" t="e">
        <f t="shared" si="47"/>
        <v>#DIV/0!</v>
      </c>
      <c r="N256" s="7" t="e">
        <f t="shared" si="48"/>
        <v>#DIV/0!</v>
      </c>
      <c r="P256" s="7" t="e">
        <f t="shared" si="49"/>
        <v>#DIV/0!</v>
      </c>
      <c r="R256" s="16" t="e">
        <f t="shared" si="50"/>
        <v>#DIV/0!</v>
      </c>
      <c r="S256" s="7">
        <f t="shared" si="51"/>
        <v>0</v>
      </c>
      <c r="T256" s="7">
        <f t="shared" si="52"/>
        <v>0</v>
      </c>
      <c r="U256" s="7">
        <f t="shared" si="53"/>
        <v>0</v>
      </c>
    </row>
    <row r="257" spans="11:21">
      <c r="K257" s="7" t="e">
        <f t="shared" si="46"/>
        <v>#DIV/0!</v>
      </c>
      <c r="L257" s="16" t="e">
        <f t="shared" si="47"/>
        <v>#DIV/0!</v>
      </c>
      <c r="N257" s="7" t="e">
        <f t="shared" si="48"/>
        <v>#DIV/0!</v>
      </c>
      <c r="P257" s="7" t="e">
        <f t="shared" si="49"/>
        <v>#DIV/0!</v>
      </c>
      <c r="R257" s="16" t="e">
        <f t="shared" si="50"/>
        <v>#DIV/0!</v>
      </c>
      <c r="S257" s="7">
        <f t="shared" si="51"/>
        <v>0</v>
      </c>
      <c r="T257" s="7">
        <f t="shared" si="52"/>
        <v>0</v>
      </c>
      <c r="U257" s="7">
        <f t="shared" si="53"/>
        <v>0</v>
      </c>
    </row>
    <row r="258" spans="11:21">
      <c r="K258" s="7" t="e">
        <f t="shared" si="46"/>
        <v>#DIV/0!</v>
      </c>
      <c r="L258" s="16" t="e">
        <f t="shared" si="47"/>
        <v>#DIV/0!</v>
      </c>
      <c r="N258" s="7" t="e">
        <f t="shared" si="48"/>
        <v>#DIV/0!</v>
      </c>
      <c r="P258" s="7" t="e">
        <f t="shared" si="49"/>
        <v>#DIV/0!</v>
      </c>
      <c r="R258" s="16" t="e">
        <f t="shared" si="50"/>
        <v>#DIV/0!</v>
      </c>
      <c r="S258" s="7">
        <f t="shared" si="51"/>
        <v>0</v>
      </c>
      <c r="T258" s="7">
        <f t="shared" si="52"/>
        <v>0</v>
      </c>
      <c r="U258" s="7">
        <f t="shared" si="53"/>
        <v>0</v>
      </c>
    </row>
    <row r="259" spans="11:21">
      <c r="K259" s="7" t="e">
        <f t="shared" ref="K259:K322" si="54">J259/I259</f>
        <v>#DIV/0!</v>
      </c>
      <c r="L259" s="16" t="e">
        <f t="shared" ref="L259:L268" si="55">LOG(K259,2)</f>
        <v>#DIV/0!</v>
      </c>
      <c r="N259" s="7" t="e">
        <f t="shared" ref="N259:N305" si="56">STDEV(C259:E259)</f>
        <v>#DIV/0!</v>
      </c>
      <c r="P259" s="7" t="e">
        <f t="shared" si="49"/>
        <v>#DIV/0!</v>
      </c>
      <c r="R259" s="16" t="e">
        <f t="shared" ref="R259:R292" si="57">(P259/(K259*LN(2)))/SQRT(U259)</f>
        <v>#DIV/0!</v>
      </c>
      <c r="S259" s="7">
        <f t="shared" ref="S259:S290" si="58">COUNT(A259:D259)</f>
        <v>0</v>
      </c>
      <c r="T259" s="7">
        <f t="shared" ref="T259:T290" si="59">COUNT(E259:H259)</f>
        <v>0</v>
      </c>
      <c r="U259" s="7">
        <f t="shared" si="53"/>
        <v>0</v>
      </c>
    </row>
    <row r="260" spans="11:21">
      <c r="K260" s="7" t="e">
        <f t="shared" si="54"/>
        <v>#DIV/0!</v>
      </c>
      <c r="L260" s="16" t="e">
        <f t="shared" si="55"/>
        <v>#DIV/0!</v>
      </c>
      <c r="N260" s="7" t="e">
        <f t="shared" si="56"/>
        <v>#DIV/0!</v>
      </c>
      <c r="P260" s="7" t="e">
        <f t="shared" ref="P260:P264" si="60">K260*SQRT((N260/I260)^2+(O260/J260)^2)</f>
        <v>#DIV/0!</v>
      </c>
      <c r="R260" s="16" t="e">
        <f t="shared" si="57"/>
        <v>#DIV/0!</v>
      </c>
      <c r="S260" s="7">
        <f t="shared" si="58"/>
        <v>0</v>
      </c>
      <c r="T260" s="7">
        <f t="shared" si="59"/>
        <v>0</v>
      </c>
      <c r="U260" s="7">
        <f t="shared" si="53"/>
        <v>0</v>
      </c>
    </row>
    <row r="261" spans="11:21">
      <c r="K261" s="7" t="e">
        <f t="shared" si="54"/>
        <v>#DIV/0!</v>
      </c>
      <c r="L261" s="16" t="e">
        <f t="shared" si="55"/>
        <v>#DIV/0!</v>
      </c>
      <c r="N261" s="7" t="e">
        <f t="shared" si="56"/>
        <v>#DIV/0!</v>
      </c>
      <c r="P261" s="7" t="e">
        <f t="shared" si="60"/>
        <v>#DIV/0!</v>
      </c>
      <c r="R261" s="16" t="e">
        <f t="shared" si="57"/>
        <v>#DIV/0!</v>
      </c>
      <c r="S261" s="7">
        <f t="shared" si="58"/>
        <v>0</v>
      </c>
      <c r="T261" s="7">
        <f t="shared" si="59"/>
        <v>0</v>
      </c>
      <c r="U261" s="7">
        <f t="shared" si="53"/>
        <v>0</v>
      </c>
    </row>
    <row r="262" spans="11:21">
      <c r="K262" s="7" t="e">
        <f t="shared" si="54"/>
        <v>#DIV/0!</v>
      </c>
      <c r="L262" s="16" t="e">
        <f t="shared" si="55"/>
        <v>#DIV/0!</v>
      </c>
      <c r="N262" s="7" t="e">
        <f t="shared" si="56"/>
        <v>#DIV/0!</v>
      </c>
      <c r="P262" s="7" t="e">
        <f t="shared" si="60"/>
        <v>#DIV/0!</v>
      </c>
      <c r="R262" s="16" t="e">
        <f t="shared" si="57"/>
        <v>#DIV/0!</v>
      </c>
      <c r="S262" s="7">
        <f t="shared" si="58"/>
        <v>0</v>
      </c>
      <c r="T262" s="7">
        <f t="shared" si="59"/>
        <v>0</v>
      </c>
      <c r="U262" s="7">
        <f t="shared" si="53"/>
        <v>0</v>
      </c>
    </row>
    <row r="263" spans="11:21">
      <c r="K263" s="7" t="e">
        <f t="shared" si="54"/>
        <v>#DIV/0!</v>
      </c>
      <c r="L263" s="16" t="e">
        <f t="shared" si="55"/>
        <v>#DIV/0!</v>
      </c>
      <c r="N263" s="7" t="e">
        <f t="shared" si="56"/>
        <v>#DIV/0!</v>
      </c>
      <c r="P263" s="7" t="e">
        <f t="shared" si="60"/>
        <v>#DIV/0!</v>
      </c>
      <c r="R263" s="16" t="e">
        <f t="shared" si="57"/>
        <v>#DIV/0!</v>
      </c>
      <c r="S263" s="7">
        <f t="shared" si="58"/>
        <v>0</v>
      </c>
      <c r="T263" s="7">
        <f t="shared" si="59"/>
        <v>0</v>
      </c>
      <c r="U263" s="7">
        <f t="shared" si="53"/>
        <v>0</v>
      </c>
    </row>
    <row r="264" spans="11:21">
      <c r="K264" s="7" t="e">
        <f t="shared" si="54"/>
        <v>#DIV/0!</v>
      </c>
      <c r="L264" s="16" t="e">
        <f t="shared" si="55"/>
        <v>#DIV/0!</v>
      </c>
      <c r="N264" s="7" t="e">
        <f t="shared" si="56"/>
        <v>#DIV/0!</v>
      </c>
      <c r="P264" s="7" t="e">
        <f t="shared" si="60"/>
        <v>#DIV/0!</v>
      </c>
      <c r="R264" s="16" t="e">
        <f t="shared" si="57"/>
        <v>#DIV/0!</v>
      </c>
      <c r="S264" s="7">
        <f t="shared" si="58"/>
        <v>0</v>
      </c>
      <c r="T264" s="7">
        <f t="shared" si="59"/>
        <v>0</v>
      </c>
      <c r="U264" s="7">
        <f t="shared" si="53"/>
        <v>0</v>
      </c>
    </row>
    <row r="265" spans="11:21">
      <c r="K265" s="7" t="e">
        <f t="shared" si="54"/>
        <v>#DIV/0!</v>
      </c>
      <c r="L265" s="16" t="e">
        <f t="shared" si="55"/>
        <v>#DIV/0!</v>
      </c>
      <c r="N265" s="7" t="e">
        <f t="shared" si="56"/>
        <v>#DIV/0!</v>
      </c>
      <c r="R265" s="16" t="e">
        <f t="shared" si="57"/>
        <v>#DIV/0!</v>
      </c>
      <c r="S265" s="7">
        <f t="shared" si="58"/>
        <v>0</v>
      </c>
      <c r="T265" s="7">
        <f t="shared" si="59"/>
        <v>0</v>
      </c>
      <c r="U265" s="7">
        <f t="shared" si="53"/>
        <v>0</v>
      </c>
    </row>
    <row r="266" spans="11:21">
      <c r="K266" s="7" t="e">
        <f t="shared" si="54"/>
        <v>#DIV/0!</v>
      </c>
      <c r="L266" s="16" t="e">
        <f t="shared" si="55"/>
        <v>#DIV/0!</v>
      </c>
      <c r="N266" s="7" t="e">
        <f t="shared" si="56"/>
        <v>#DIV/0!</v>
      </c>
      <c r="R266" s="16" t="e">
        <f t="shared" si="57"/>
        <v>#DIV/0!</v>
      </c>
      <c r="S266" s="7">
        <f t="shared" si="58"/>
        <v>0</v>
      </c>
      <c r="T266" s="7">
        <f t="shared" si="59"/>
        <v>0</v>
      </c>
      <c r="U266" s="7">
        <f t="shared" ref="U266:U329" si="61">MIN(S266,T266)</f>
        <v>0</v>
      </c>
    </row>
    <row r="267" spans="11:21">
      <c r="K267" s="7" t="e">
        <f t="shared" si="54"/>
        <v>#DIV/0!</v>
      </c>
      <c r="L267" s="16" t="e">
        <f t="shared" si="55"/>
        <v>#DIV/0!</v>
      </c>
      <c r="N267" s="7" t="e">
        <f t="shared" si="56"/>
        <v>#DIV/0!</v>
      </c>
      <c r="R267" s="16" t="e">
        <f t="shared" si="57"/>
        <v>#DIV/0!</v>
      </c>
      <c r="S267" s="7">
        <f t="shared" si="58"/>
        <v>0</v>
      </c>
      <c r="T267" s="7">
        <f t="shared" si="59"/>
        <v>0</v>
      </c>
      <c r="U267" s="7">
        <f t="shared" si="61"/>
        <v>0</v>
      </c>
    </row>
    <row r="268" spans="11:21">
      <c r="K268" s="7" t="e">
        <f t="shared" si="54"/>
        <v>#DIV/0!</v>
      </c>
      <c r="L268" s="16" t="e">
        <f t="shared" si="55"/>
        <v>#DIV/0!</v>
      </c>
      <c r="N268" s="7" t="e">
        <f t="shared" si="56"/>
        <v>#DIV/0!</v>
      </c>
      <c r="R268" s="16" t="e">
        <f t="shared" si="57"/>
        <v>#DIV/0!</v>
      </c>
      <c r="S268" s="7">
        <f t="shared" si="58"/>
        <v>0</v>
      </c>
      <c r="T268" s="7">
        <f t="shared" si="59"/>
        <v>0</v>
      </c>
      <c r="U268" s="7">
        <f t="shared" si="61"/>
        <v>0</v>
      </c>
    </row>
    <row r="269" spans="11:21">
      <c r="K269" s="7" t="e">
        <f t="shared" si="54"/>
        <v>#DIV/0!</v>
      </c>
      <c r="N269" s="7" t="e">
        <f t="shared" si="56"/>
        <v>#DIV/0!</v>
      </c>
      <c r="R269" s="16" t="e">
        <f t="shared" si="57"/>
        <v>#DIV/0!</v>
      </c>
      <c r="S269" s="7">
        <f t="shared" si="58"/>
        <v>0</v>
      </c>
      <c r="T269" s="7">
        <f t="shared" si="59"/>
        <v>0</v>
      </c>
      <c r="U269" s="7">
        <f t="shared" si="61"/>
        <v>0</v>
      </c>
    </row>
    <row r="270" spans="11:21">
      <c r="K270" s="7" t="e">
        <f t="shared" si="54"/>
        <v>#DIV/0!</v>
      </c>
      <c r="N270" s="7" t="e">
        <f t="shared" si="56"/>
        <v>#DIV/0!</v>
      </c>
      <c r="R270" s="16" t="e">
        <f t="shared" si="57"/>
        <v>#DIV/0!</v>
      </c>
      <c r="S270" s="7">
        <f t="shared" si="58"/>
        <v>0</v>
      </c>
      <c r="T270" s="7">
        <f t="shared" si="59"/>
        <v>0</v>
      </c>
      <c r="U270" s="7">
        <f t="shared" si="61"/>
        <v>0</v>
      </c>
    </row>
    <row r="271" spans="11:21">
      <c r="K271" s="7" t="e">
        <f t="shared" si="54"/>
        <v>#DIV/0!</v>
      </c>
      <c r="N271" s="7" t="e">
        <f t="shared" si="56"/>
        <v>#DIV/0!</v>
      </c>
      <c r="R271" s="16" t="e">
        <f t="shared" si="57"/>
        <v>#DIV/0!</v>
      </c>
      <c r="S271" s="7">
        <f t="shared" si="58"/>
        <v>0</v>
      </c>
      <c r="T271" s="7">
        <f t="shared" si="59"/>
        <v>0</v>
      </c>
      <c r="U271" s="7">
        <f t="shared" si="61"/>
        <v>0</v>
      </c>
    </row>
    <row r="272" spans="11:21">
      <c r="K272" s="7" t="e">
        <f t="shared" si="54"/>
        <v>#DIV/0!</v>
      </c>
      <c r="N272" s="7" t="e">
        <f t="shared" si="56"/>
        <v>#DIV/0!</v>
      </c>
      <c r="R272" s="16" t="e">
        <f t="shared" si="57"/>
        <v>#DIV/0!</v>
      </c>
      <c r="S272" s="7">
        <f t="shared" si="58"/>
        <v>0</v>
      </c>
      <c r="T272" s="7">
        <f t="shared" si="59"/>
        <v>0</v>
      </c>
      <c r="U272" s="7">
        <f t="shared" si="61"/>
        <v>0</v>
      </c>
    </row>
    <row r="273" spans="11:21">
      <c r="K273" s="7" t="e">
        <f t="shared" si="54"/>
        <v>#DIV/0!</v>
      </c>
      <c r="N273" s="7" t="e">
        <f t="shared" si="56"/>
        <v>#DIV/0!</v>
      </c>
      <c r="R273" s="16" t="e">
        <f t="shared" si="57"/>
        <v>#DIV/0!</v>
      </c>
      <c r="S273" s="7">
        <f t="shared" si="58"/>
        <v>0</v>
      </c>
      <c r="T273" s="7">
        <f t="shared" si="59"/>
        <v>0</v>
      </c>
      <c r="U273" s="7">
        <f t="shared" si="61"/>
        <v>0</v>
      </c>
    </row>
    <row r="274" spans="11:21">
      <c r="K274" s="7" t="e">
        <f t="shared" si="54"/>
        <v>#DIV/0!</v>
      </c>
      <c r="N274" s="7" t="e">
        <f t="shared" si="56"/>
        <v>#DIV/0!</v>
      </c>
      <c r="R274" s="16" t="e">
        <f t="shared" si="57"/>
        <v>#DIV/0!</v>
      </c>
      <c r="S274" s="7">
        <f t="shared" si="58"/>
        <v>0</v>
      </c>
      <c r="T274" s="7">
        <f t="shared" si="59"/>
        <v>0</v>
      </c>
      <c r="U274" s="7">
        <f t="shared" si="61"/>
        <v>0</v>
      </c>
    </row>
    <row r="275" spans="11:21">
      <c r="K275" s="7" t="e">
        <f t="shared" si="54"/>
        <v>#DIV/0!</v>
      </c>
      <c r="N275" s="7" t="e">
        <f t="shared" si="56"/>
        <v>#DIV/0!</v>
      </c>
      <c r="R275" s="16" t="e">
        <f t="shared" si="57"/>
        <v>#DIV/0!</v>
      </c>
      <c r="S275" s="7">
        <f t="shared" si="58"/>
        <v>0</v>
      </c>
      <c r="T275" s="7">
        <f t="shared" si="59"/>
        <v>0</v>
      </c>
      <c r="U275" s="7">
        <f t="shared" si="61"/>
        <v>0</v>
      </c>
    </row>
    <row r="276" spans="11:21">
      <c r="K276" s="7" t="e">
        <f t="shared" si="54"/>
        <v>#DIV/0!</v>
      </c>
      <c r="N276" s="7" t="e">
        <f t="shared" si="56"/>
        <v>#DIV/0!</v>
      </c>
      <c r="R276" s="16" t="e">
        <f t="shared" si="57"/>
        <v>#DIV/0!</v>
      </c>
      <c r="S276" s="7">
        <f t="shared" si="58"/>
        <v>0</v>
      </c>
      <c r="T276" s="7">
        <f t="shared" si="59"/>
        <v>0</v>
      </c>
      <c r="U276" s="7">
        <f t="shared" si="61"/>
        <v>0</v>
      </c>
    </row>
    <row r="277" spans="11:21">
      <c r="K277" s="7" t="e">
        <f t="shared" si="54"/>
        <v>#DIV/0!</v>
      </c>
      <c r="N277" s="7" t="e">
        <f t="shared" si="56"/>
        <v>#DIV/0!</v>
      </c>
      <c r="R277" s="16" t="e">
        <f t="shared" si="57"/>
        <v>#DIV/0!</v>
      </c>
      <c r="S277" s="7">
        <f t="shared" si="58"/>
        <v>0</v>
      </c>
      <c r="T277" s="7">
        <f t="shared" si="59"/>
        <v>0</v>
      </c>
      <c r="U277" s="7">
        <f t="shared" si="61"/>
        <v>0</v>
      </c>
    </row>
    <row r="278" spans="11:21">
      <c r="K278" s="7" t="e">
        <f t="shared" si="54"/>
        <v>#DIV/0!</v>
      </c>
      <c r="N278" s="7" t="e">
        <f t="shared" si="56"/>
        <v>#DIV/0!</v>
      </c>
      <c r="R278" s="16" t="e">
        <f t="shared" si="57"/>
        <v>#DIV/0!</v>
      </c>
      <c r="S278" s="7">
        <f t="shared" si="58"/>
        <v>0</v>
      </c>
      <c r="T278" s="7">
        <f t="shared" si="59"/>
        <v>0</v>
      </c>
      <c r="U278" s="7">
        <f t="shared" si="61"/>
        <v>0</v>
      </c>
    </row>
    <row r="279" spans="11:21">
      <c r="K279" s="7" t="e">
        <f t="shared" si="54"/>
        <v>#DIV/0!</v>
      </c>
      <c r="N279" s="7" t="e">
        <f t="shared" si="56"/>
        <v>#DIV/0!</v>
      </c>
      <c r="R279" s="16" t="e">
        <f t="shared" si="57"/>
        <v>#DIV/0!</v>
      </c>
      <c r="S279" s="7">
        <f t="shared" si="58"/>
        <v>0</v>
      </c>
      <c r="T279" s="7">
        <f t="shared" si="59"/>
        <v>0</v>
      </c>
      <c r="U279" s="7">
        <f t="shared" si="61"/>
        <v>0</v>
      </c>
    </row>
    <row r="280" spans="11:21">
      <c r="K280" s="7" t="e">
        <f t="shared" si="54"/>
        <v>#DIV/0!</v>
      </c>
      <c r="N280" s="7" t="e">
        <f t="shared" si="56"/>
        <v>#DIV/0!</v>
      </c>
      <c r="R280" s="16" t="e">
        <f t="shared" si="57"/>
        <v>#DIV/0!</v>
      </c>
      <c r="S280" s="7">
        <f t="shared" si="58"/>
        <v>0</v>
      </c>
      <c r="T280" s="7">
        <f t="shared" si="59"/>
        <v>0</v>
      </c>
      <c r="U280" s="7">
        <f t="shared" si="61"/>
        <v>0</v>
      </c>
    </row>
    <row r="281" spans="11:21">
      <c r="K281" s="7" t="e">
        <f t="shared" si="54"/>
        <v>#DIV/0!</v>
      </c>
      <c r="N281" s="7" t="e">
        <f t="shared" si="56"/>
        <v>#DIV/0!</v>
      </c>
      <c r="R281" s="16" t="e">
        <f t="shared" si="57"/>
        <v>#DIV/0!</v>
      </c>
      <c r="S281" s="7">
        <f t="shared" si="58"/>
        <v>0</v>
      </c>
      <c r="T281" s="7">
        <f t="shared" si="59"/>
        <v>0</v>
      </c>
      <c r="U281" s="7">
        <f t="shared" si="61"/>
        <v>0</v>
      </c>
    </row>
    <row r="282" spans="11:21">
      <c r="K282" s="7" t="e">
        <f t="shared" si="54"/>
        <v>#DIV/0!</v>
      </c>
      <c r="N282" s="7" t="e">
        <f t="shared" si="56"/>
        <v>#DIV/0!</v>
      </c>
      <c r="R282" s="16" t="e">
        <f t="shared" si="57"/>
        <v>#DIV/0!</v>
      </c>
      <c r="S282" s="7">
        <f t="shared" si="58"/>
        <v>0</v>
      </c>
      <c r="T282" s="7">
        <f t="shared" si="59"/>
        <v>0</v>
      </c>
      <c r="U282" s="7">
        <f t="shared" si="61"/>
        <v>0</v>
      </c>
    </row>
    <row r="283" spans="11:21">
      <c r="K283" s="7" t="e">
        <f t="shared" si="54"/>
        <v>#DIV/0!</v>
      </c>
      <c r="N283" s="7" t="e">
        <f t="shared" si="56"/>
        <v>#DIV/0!</v>
      </c>
      <c r="R283" s="16" t="e">
        <f t="shared" si="57"/>
        <v>#DIV/0!</v>
      </c>
      <c r="S283" s="7">
        <f t="shared" si="58"/>
        <v>0</v>
      </c>
      <c r="T283" s="7">
        <f t="shared" si="59"/>
        <v>0</v>
      </c>
      <c r="U283" s="7">
        <f t="shared" si="61"/>
        <v>0</v>
      </c>
    </row>
    <row r="284" spans="11:21">
      <c r="K284" s="7" t="e">
        <f t="shared" si="54"/>
        <v>#DIV/0!</v>
      </c>
      <c r="N284" s="7" t="e">
        <f t="shared" si="56"/>
        <v>#DIV/0!</v>
      </c>
      <c r="R284" s="16" t="e">
        <f t="shared" si="57"/>
        <v>#DIV/0!</v>
      </c>
      <c r="S284" s="7">
        <f t="shared" si="58"/>
        <v>0</v>
      </c>
      <c r="T284" s="7">
        <f t="shared" si="59"/>
        <v>0</v>
      </c>
      <c r="U284" s="7">
        <f t="shared" si="61"/>
        <v>0</v>
      </c>
    </row>
    <row r="285" spans="11:21">
      <c r="K285" s="7" t="e">
        <f t="shared" si="54"/>
        <v>#DIV/0!</v>
      </c>
      <c r="N285" s="7" t="e">
        <f t="shared" si="56"/>
        <v>#DIV/0!</v>
      </c>
      <c r="R285" s="16" t="e">
        <f t="shared" si="57"/>
        <v>#DIV/0!</v>
      </c>
      <c r="S285" s="7">
        <f t="shared" si="58"/>
        <v>0</v>
      </c>
      <c r="T285" s="7">
        <f t="shared" si="59"/>
        <v>0</v>
      </c>
      <c r="U285" s="7">
        <f t="shared" si="61"/>
        <v>0</v>
      </c>
    </row>
    <row r="286" spans="11:21">
      <c r="K286" s="7" t="e">
        <f t="shared" si="54"/>
        <v>#DIV/0!</v>
      </c>
      <c r="N286" s="7" t="e">
        <f t="shared" si="56"/>
        <v>#DIV/0!</v>
      </c>
      <c r="R286" s="16" t="e">
        <f t="shared" si="57"/>
        <v>#DIV/0!</v>
      </c>
      <c r="S286" s="7">
        <f t="shared" si="58"/>
        <v>0</v>
      </c>
      <c r="T286" s="7">
        <f t="shared" si="59"/>
        <v>0</v>
      </c>
      <c r="U286" s="7">
        <f t="shared" si="61"/>
        <v>0</v>
      </c>
    </row>
    <row r="287" spans="11:21">
      <c r="K287" s="7" t="e">
        <f t="shared" si="54"/>
        <v>#DIV/0!</v>
      </c>
      <c r="N287" s="7" t="e">
        <f t="shared" si="56"/>
        <v>#DIV/0!</v>
      </c>
      <c r="R287" s="16" t="e">
        <f t="shared" si="57"/>
        <v>#DIV/0!</v>
      </c>
      <c r="S287" s="7">
        <f t="shared" si="58"/>
        <v>0</v>
      </c>
      <c r="T287" s="7">
        <f t="shared" si="59"/>
        <v>0</v>
      </c>
      <c r="U287" s="7">
        <f t="shared" si="61"/>
        <v>0</v>
      </c>
    </row>
    <row r="288" spans="11:21">
      <c r="K288" s="7" t="e">
        <f t="shared" si="54"/>
        <v>#DIV/0!</v>
      </c>
      <c r="N288" s="7" t="e">
        <f t="shared" si="56"/>
        <v>#DIV/0!</v>
      </c>
      <c r="R288" s="16" t="e">
        <f t="shared" si="57"/>
        <v>#DIV/0!</v>
      </c>
      <c r="S288" s="7">
        <f t="shared" si="58"/>
        <v>0</v>
      </c>
      <c r="T288" s="7">
        <f t="shared" si="59"/>
        <v>0</v>
      </c>
      <c r="U288" s="7">
        <f t="shared" si="61"/>
        <v>0</v>
      </c>
    </row>
    <row r="289" spans="11:21">
      <c r="K289" s="7" t="e">
        <f t="shared" si="54"/>
        <v>#DIV/0!</v>
      </c>
      <c r="N289" s="7" t="e">
        <f t="shared" si="56"/>
        <v>#DIV/0!</v>
      </c>
      <c r="R289" s="16" t="e">
        <f t="shared" si="57"/>
        <v>#DIV/0!</v>
      </c>
      <c r="S289" s="7">
        <f t="shared" si="58"/>
        <v>0</v>
      </c>
      <c r="T289" s="7">
        <f t="shared" si="59"/>
        <v>0</v>
      </c>
      <c r="U289" s="7">
        <f t="shared" si="61"/>
        <v>0</v>
      </c>
    </row>
    <row r="290" spans="11:21">
      <c r="K290" s="7" t="e">
        <f t="shared" si="54"/>
        <v>#DIV/0!</v>
      </c>
      <c r="N290" s="7" t="e">
        <f t="shared" si="56"/>
        <v>#DIV/0!</v>
      </c>
      <c r="R290" s="16" t="e">
        <f t="shared" si="57"/>
        <v>#DIV/0!</v>
      </c>
      <c r="S290" s="7">
        <f t="shared" si="58"/>
        <v>0</v>
      </c>
      <c r="T290" s="7">
        <f t="shared" si="59"/>
        <v>0</v>
      </c>
      <c r="U290" s="7">
        <f t="shared" si="61"/>
        <v>0</v>
      </c>
    </row>
    <row r="291" spans="11:21">
      <c r="K291" s="7" t="e">
        <f t="shared" si="54"/>
        <v>#DIV/0!</v>
      </c>
      <c r="N291" s="7" t="e">
        <f t="shared" si="56"/>
        <v>#DIV/0!</v>
      </c>
      <c r="R291" s="16" t="e">
        <f t="shared" si="57"/>
        <v>#DIV/0!</v>
      </c>
      <c r="S291" s="7">
        <f t="shared" ref="S291:S322" si="62">COUNT(A291:D291)</f>
        <v>0</v>
      </c>
      <c r="T291" s="7">
        <f t="shared" ref="T291:T322" si="63">COUNT(E291:H291)</f>
        <v>0</v>
      </c>
      <c r="U291" s="7">
        <f t="shared" si="61"/>
        <v>0</v>
      </c>
    </row>
    <row r="292" spans="11:21">
      <c r="K292" s="7" t="e">
        <f t="shared" si="54"/>
        <v>#DIV/0!</v>
      </c>
      <c r="N292" s="7" t="e">
        <f t="shared" si="56"/>
        <v>#DIV/0!</v>
      </c>
      <c r="R292" s="16" t="e">
        <f t="shared" si="57"/>
        <v>#DIV/0!</v>
      </c>
      <c r="S292" s="7">
        <f t="shared" si="62"/>
        <v>0</v>
      </c>
      <c r="T292" s="7">
        <f t="shared" si="63"/>
        <v>0</v>
      </c>
      <c r="U292" s="7">
        <f t="shared" si="61"/>
        <v>0</v>
      </c>
    </row>
    <row r="293" spans="11:21">
      <c r="K293" s="7" t="e">
        <f t="shared" si="54"/>
        <v>#DIV/0!</v>
      </c>
      <c r="N293" s="7" t="e">
        <f t="shared" si="56"/>
        <v>#DIV/0!</v>
      </c>
      <c r="S293" s="7">
        <f t="shared" si="62"/>
        <v>0</v>
      </c>
      <c r="T293" s="7">
        <f t="shared" si="63"/>
        <v>0</v>
      </c>
      <c r="U293" s="7">
        <f t="shared" si="61"/>
        <v>0</v>
      </c>
    </row>
    <row r="294" spans="11:21">
      <c r="K294" s="7" t="e">
        <f t="shared" si="54"/>
        <v>#DIV/0!</v>
      </c>
      <c r="N294" s="7" t="e">
        <f t="shared" si="56"/>
        <v>#DIV/0!</v>
      </c>
      <c r="S294" s="7">
        <f t="shared" si="62"/>
        <v>0</v>
      </c>
      <c r="T294" s="7">
        <f t="shared" si="63"/>
        <v>0</v>
      </c>
      <c r="U294" s="7">
        <f t="shared" si="61"/>
        <v>0</v>
      </c>
    </row>
    <row r="295" spans="11:21">
      <c r="K295" s="7" t="e">
        <f t="shared" si="54"/>
        <v>#DIV/0!</v>
      </c>
      <c r="N295" s="7" t="e">
        <f t="shared" si="56"/>
        <v>#DIV/0!</v>
      </c>
      <c r="S295" s="7">
        <f t="shared" si="62"/>
        <v>0</v>
      </c>
      <c r="T295" s="7">
        <f t="shared" si="63"/>
        <v>0</v>
      </c>
      <c r="U295" s="7">
        <f t="shared" si="61"/>
        <v>0</v>
      </c>
    </row>
    <row r="296" spans="11:21">
      <c r="K296" s="7" t="e">
        <f t="shared" si="54"/>
        <v>#DIV/0!</v>
      </c>
      <c r="N296" s="7" t="e">
        <f t="shared" si="56"/>
        <v>#DIV/0!</v>
      </c>
      <c r="S296" s="7">
        <f t="shared" si="62"/>
        <v>0</v>
      </c>
      <c r="T296" s="7">
        <f t="shared" si="63"/>
        <v>0</v>
      </c>
      <c r="U296" s="7">
        <f t="shared" si="61"/>
        <v>0</v>
      </c>
    </row>
    <row r="297" spans="11:21">
      <c r="K297" s="7" t="e">
        <f t="shared" si="54"/>
        <v>#DIV/0!</v>
      </c>
      <c r="N297" s="7" t="e">
        <f t="shared" si="56"/>
        <v>#DIV/0!</v>
      </c>
      <c r="S297" s="7">
        <f t="shared" si="62"/>
        <v>0</v>
      </c>
      <c r="T297" s="7">
        <f t="shared" si="63"/>
        <v>0</v>
      </c>
      <c r="U297" s="7">
        <f t="shared" si="61"/>
        <v>0</v>
      </c>
    </row>
    <row r="298" spans="11:21">
      <c r="K298" s="7" t="e">
        <f t="shared" si="54"/>
        <v>#DIV/0!</v>
      </c>
      <c r="N298" s="7" t="e">
        <f t="shared" si="56"/>
        <v>#DIV/0!</v>
      </c>
      <c r="S298" s="7">
        <f t="shared" si="62"/>
        <v>0</v>
      </c>
      <c r="T298" s="7">
        <f t="shared" si="63"/>
        <v>0</v>
      </c>
      <c r="U298" s="7">
        <f t="shared" si="61"/>
        <v>0</v>
      </c>
    </row>
    <row r="299" spans="11:21">
      <c r="K299" s="7" t="e">
        <f t="shared" si="54"/>
        <v>#DIV/0!</v>
      </c>
      <c r="N299" s="7" t="e">
        <f t="shared" si="56"/>
        <v>#DIV/0!</v>
      </c>
      <c r="S299" s="7">
        <f t="shared" si="62"/>
        <v>0</v>
      </c>
      <c r="T299" s="7">
        <f t="shared" si="63"/>
        <v>0</v>
      </c>
      <c r="U299" s="7">
        <f t="shared" si="61"/>
        <v>0</v>
      </c>
    </row>
    <row r="300" spans="11:21">
      <c r="K300" s="7" t="e">
        <f t="shared" si="54"/>
        <v>#DIV/0!</v>
      </c>
      <c r="N300" s="7" t="e">
        <f t="shared" si="56"/>
        <v>#DIV/0!</v>
      </c>
      <c r="S300" s="7">
        <f t="shared" si="62"/>
        <v>0</v>
      </c>
      <c r="T300" s="7">
        <f t="shared" si="63"/>
        <v>0</v>
      </c>
      <c r="U300" s="7">
        <f t="shared" si="61"/>
        <v>0</v>
      </c>
    </row>
    <row r="301" spans="11:21">
      <c r="K301" s="7" t="e">
        <f t="shared" si="54"/>
        <v>#DIV/0!</v>
      </c>
      <c r="N301" s="7" t="e">
        <f t="shared" si="56"/>
        <v>#DIV/0!</v>
      </c>
      <c r="S301" s="7">
        <f t="shared" si="62"/>
        <v>0</v>
      </c>
      <c r="T301" s="7">
        <f t="shared" si="63"/>
        <v>0</v>
      </c>
      <c r="U301" s="7">
        <f t="shared" si="61"/>
        <v>0</v>
      </c>
    </row>
    <row r="302" spans="11:21">
      <c r="K302" s="7" t="e">
        <f t="shared" si="54"/>
        <v>#DIV/0!</v>
      </c>
      <c r="N302" s="7" t="e">
        <f t="shared" si="56"/>
        <v>#DIV/0!</v>
      </c>
      <c r="S302" s="7">
        <f t="shared" si="62"/>
        <v>0</v>
      </c>
      <c r="T302" s="7">
        <f t="shared" si="63"/>
        <v>0</v>
      </c>
      <c r="U302" s="7">
        <f t="shared" si="61"/>
        <v>0</v>
      </c>
    </row>
    <row r="303" spans="11:21">
      <c r="K303" s="7" t="e">
        <f t="shared" si="54"/>
        <v>#DIV/0!</v>
      </c>
      <c r="N303" s="7" t="e">
        <f t="shared" si="56"/>
        <v>#DIV/0!</v>
      </c>
      <c r="S303" s="7">
        <f t="shared" si="62"/>
        <v>0</v>
      </c>
      <c r="T303" s="7">
        <f t="shared" si="63"/>
        <v>0</v>
      </c>
      <c r="U303" s="7">
        <f t="shared" si="61"/>
        <v>0</v>
      </c>
    </row>
    <row r="304" spans="11:21">
      <c r="K304" s="7" t="e">
        <f t="shared" si="54"/>
        <v>#DIV/0!</v>
      </c>
      <c r="N304" s="7" t="e">
        <f t="shared" si="56"/>
        <v>#DIV/0!</v>
      </c>
      <c r="S304" s="7">
        <f t="shared" si="62"/>
        <v>0</v>
      </c>
      <c r="T304" s="7">
        <f t="shared" si="63"/>
        <v>0</v>
      </c>
      <c r="U304" s="7">
        <f t="shared" si="61"/>
        <v>0</v>
      </c>
    </row>
    <row r="305" spans="11:21">
      <c r="K305" s="7" t="e">
        <f t="shared" si="54"/>
        <v>#DIV/0!</v>
      </c>
      <c r="N305" s="7" t="e">
        <f t="shared" si="56"/>
        <v>#DIV/0!</v>
      </c>
      <c r="S305" s="7">
        <f t="shared" si="62"/>
        <v>0</v>
      </c>
      <c r="T305" s="7">
        <f t="shared" si="63"/>
        <v>0</v>
      </c>
      <c r="U305" s="7">
        <f t="shared" si="61"/>
        <v>0</v>
      </c>
    </row>
    <row r="306" spans="11:21">
      <c r="K306" s="7" t="e">
        <f t="shared" si="54"/>
        <v>#DIV/0!</v>
      </c>
      <c r="S306" s="7">
        <f t="shared" si="62"/>
        <v>0</v>
      </c>
      <c r="T306" s="7">
        <f t="shared" si="63"/>
        <v>0</v>
      </c>
      <c r="U306" s="7">
        <f t="shared" si="61"/>
        <v>0</v>
      </c>
    </row>
    <row r="307" spans="11:21">
      <c r="K307" s="7" t="e">
        <f t="shared" si="54"/>
        <v>#DIV/0!</v>
      </c>
      <c r="S307" s="7">
        <f t="shared" si="62"/>
        <v>0</v>
      </c>
      <c r="T307" s="7">
        <f t="shared" si="63"/>
        <v>0</v>
      </c>
      <c r="U307" s="7">
        <f t="shared" si="61"/>
        <v>0</v>
      </c>
    </row>
    <row r="308" spans="11:21">
      <c r="K308" s="7" t="e">
        <f t="shared" si="54"/>
        <v>#DIV/0!</v>
      </c>
      <c r="S308" s="7">
        <f t="shared" si="62"/>
        <v>0</v>
      </c>
      <c r="T308" s="7">
        <f t="shared" si="63"/>
        <v>0</v>
      </c>
      <c r="U308" s="7">
        <f t="shared" si="61"/>
        <v>0</v>
      </c>
    </row>
    <row r="309" spans="11:21">
      <c r="K309" s="7" t="e">
        <f t="shared" si="54"/>
        <v>#DIV/0!</v>
      </c>
      <c r="S309" s="7">
        <f t="shared" si="62"/>
        <v>0</v>
      </c>
      <c r="T309" s="7">
        <f t="shared" si="63"/>
        <v>0</v>
      </c>
      <c r="U309" s="7">
        <f t="shared" si="61"/>
        <v>0</v>
      </c>
    </row>
    <row r="310" spans="11:21">
      <c r="K310" s="7" t="e">
        <f t="shared" si="54"/>
        <v>#DIV/0!</v>
      </c>
      <c r="S310" s="7">
        <f t="shared" si="62"/>
        <v>0</v>
      </c>
      <c r="T310" s="7">
        <f t="shared" si="63"/>
        <v>0</v>
      </c>
      <c r="U310" s="7">
        <f t="shared" si="61"/>
        <v>0</v>
      </c>
    </row>
    <row r="311" spans="11:21">
      <c r="K311" s="7" t="e">
        <f t="shared" si="54"/>
        <v>#DIV/0!</v>
      </c>
      <c r="S311" s="7">
        <f t="shared" si="62"/>
        <v>0</v>
      </c>
      <c r="T311" s="7">
        <f t="shared" si="63"/>
        <v>0</v>
      </c>
      <c r="U311" s="7">
        <f t="shared" si="61"/>
        <v>0</v>
      </c>
    </row>
    <row r="312" spans="11:21">
      <c r="K312" s="7" t="e">
        <f t="shared" si="54"/>
        <v>#DIV/0!</v>
      </c>
      <c r="S312" s="7">
        <f t="shared" si="62"/>
        <v>0</v>
      </c>
      <c r="T312" s="7">
        <f t="shared" si="63"/>
        <v>0</v>
      </c>
      <c r="U312" s="7">
        <f t="shared" si="61"/>
        <v>0</v>
      </c>
    </row>
    <row r="313" spans="11:21">
      <c r="K313" s="7" t="e">
        <f t="shared" si="54"/>
        <v>#DIV/0!</v>
      </c>
      <c r="S313" s="7">
        <f t="shared" si="62"/>
        <v>0</v>
      </c>
      <c r="T313" s="7">
        <f t="shared" si="63"/>
        <v>0</v>
      </c>
      <c r="U313" s="7">
        <f t="shared" si="61"/>
        <v>0</v>
      </c>
    </row>
    <row r="314" spans="11:21">
      <c r="K314" s="7" t="e">
        <f t="shared" si="54"/>
        <v>#DIV/0!</v>
      </c>
      <c r="S314" s="7">
        <f t="shared" si="62"/>
        <v>0</v>
      </c>
      <c r="T314" s="7">
        <f t="shared" si="63"/>
        <v>0</v>
      </c>
      <c r="U314" s="7">
        <f t="shared" si="61"/>
        <v>0</v>
      </c>
    </row>
    <row r="315" spans="11:21">
      <c r="K315" s="7" t="e">
        <f t="shared" si="54"/>
        <v>#DIV/0!</v>
      </c>
      <c r="S315" s="7">
        <f t="shared" si="62"/>
        <v>0</v>
      </c>
      <c r="T315" s="7">
        <f t="shared" si="63"/>
        <v>0</v>
      </c>
      <c r="U315" s="7">
        <f t="shared" si="61"/>
        <v>0</v>
      </c>
    </row>
    <row r="316" spans="11:21">
      <c r="K316" s="7" t="e">
        <f t="shared" si="54"/>
        <v>#DIV/0!</v>
      </c>
      <c r="S316" s="7">
        <f t="shared" si="62"/>
        <v>0</v>
      </c>
      <c r="T316" s="7">
        <f t="shared" si="63"/>
        <v>0</v>
      </c>
      <c r="U316" s="7">
        <f t="shared" si="61"/>
        <v>0</v>
      </c>
    </row>
    <row r="317" spans="11:21">
      <c r="K317" s="7" t="e">
        <f t="shared" si="54"/>
        <v>#DIV/0!</v>
      </c>
      <c r="S317" s="7">
        <f t="shared" si="62"/>
        <v>0</v>
      </c>
      <c r="T317" s="7">
        <f t="shared" si="63"/>
        <v>0</v>
      </c>
      <c r="U317" s="7">
        <f t="shared" si="61"/>
        <v>0</v>
      </c>
    </row>
    <row r="318" spans="11:21">
      <c r="K318" s="7" t="e">
        <f t="shared" si="54"/>
        <v>#DIV/0!</v>
      </c>
      <c r="S318" s="7">
        <f t="shared" si="62"/>
        <v>0</v>
      </c>
      <c r="T318" s="7">
        <f t="shared" si="63"/>
        <v>0</v>
      </c>
      <c r="U318" s="7">
        <f t="shared" si="61"/>
        <v>0</v>
      </c>
    </row>
    <row r="319" spans="11:21">
      <c r="K319" s="7" t="e">
        <f t="shared" si="54"/>
        <v>#DIV/0!</v>
      </c>
      <c r="S319" s="7">
        <f t="shared" si="62"/>
        <v>0</v>
      </c>
      <c r="T319" s="7">
        <f t="shared" si="63"/>
        <v>0</v>
      </c>
      <c r="U319" s="7">
        <f t="shared" si="61"/>
        <v>0</v>
      </c>
    </row>
    <row r="320" spans="11:21">
      <c r="K320" s="7" t="e">
        <f t="shared" si="54"/>
        <v>#DIV/0!</v>
      </c>
      <c r="S320" s="7">
        <f t="shared" si="62"/>
        <v>0</v>
      </c>
      <c r="T320" s="7">
        <f t="shared" si="63"/>
        <v>0</v>
      </c>
      <c r="U320" s="7">
        <f t="shared" si="61"/>
        <v>0</v>
      </c>
    </row>
    <row r="321" spans="11:21">
      <c r="K321" s="7" t="e">
        <f t="shared" si="54"/>
        <v>#DIV/0!</v>
      </c>
      <c r="S321" s="7">
        <f t="shared" si="62"/>
        <v>0</v>
      </c>
      <c r="T321" s="7">
        <f t="shared" si="63"/>
        <v>0</v>
      </c>
      <c r="U321" s="7">
        <f t="shared" si="61"/>
        <v>0</v>
      </c>
    </row>
    <row r="322" spans="11:21">
      <c r="K322" s="7" t="e">
        <f t="shared" si="54"/>
        <v>#DIV/0!</v>
      </c>
      <c r="S322" s="7">
        <f t="shared" si="62"/>
        <v>0</v>
      </c>
      <c r="T322" s="7">
        <f t="shared" si="63"/>
        <v>0</v>
      </c>
      <c r="U322" s="7">
        <f t="shared" si="61"/>
        <v>0</v>
      </c>
    </row>
    <row r="323" spans="11:21">
      <c r="K323" s="7" t="e">
        <f t="shared" ref="K323:K336" si="64">J323/I323</f>
        <v>#DIV/0!</v>
      </c>
      <c r="S323" s="7">
        <f t="shared" ref="S323:S336" si="65">COUNT(A323:D323)</f>
        <v>0</v>
      </c>
      <c r="T323" s="7">
        <f t="shared" ref="T323:T336" si="66">COUNT(E323:H323)</f>
        <v>0</v>
      </c>
      <c r="U323" s="7">
        <f t="shared" si="61"/>
        <v>0</v>
      </c>
    </row>
    <row r="324" spans="11:21">
      <c r="K324" s="7" t="e">
        <f t="shared" si="64"/>
        <v>#DIV/0!</v>
      </c>
      <c r="S324" s="7">
        <f t="shared" si="65"/>
        <v>0</v>
      </c>
      <c r="T324" s="7">
        <f t="shared" si="66"/>
        <v>0</v>
      </c>
      <c r="U324" s="7">
        <f t="shared" si="61"/>
        <v>0</v>
      </c>
    </row>
    <row r="325" spans="11:21">
      <c r="K325" s="7" t="e">
        <f t="shared" si="64"/>
        <v>#DIV/0!</v>
      </c>
      <c r="S325" s="7">
        <f t="shared" si="65"/>
        <v>0</v>
      </c>
      <c r="T325" s="7">
        <f t="shared" si="66"/>
        <v>0</v>
      </c>
      <c r="U325" s="7">
        <f t="shared" si="61"/>
        <v>0</v>
      </c>
    </row>
    <row r="326" spans="11:21">
      <c r="K326" s="7" t="e">
        <f t="shared" si="64"/>
        <v>#DIV/0!</v>
      </c>
      <c r="S326" s="7">
        <f t="shared" si="65"/>
        <v>0</v>
      </c>
      <c r="T326" s="7">
        <f t="shared" si="66"/>
        <v>0</v>
      </c>
      <c r="U326" s="7">
        <f t="shared" si="61"/>
        <v>0</v>
      </c>
    </row>
    <row r="327" spans="11:21">
      <c r="K327" s="7" t="e">
        <f t="shared" si="64"/>
        <v>#DIV/0!</v>
      </c>
      <c r="S327" s="7">
        <f t="shared" si="65"/>
        <v>0</v>
      </c>
      <c r="T327" s="7">
        <f t="shared" si="66"/>
        <v>0</v>
      </c>
      <c r="U327" s="7">
        <f t="shared" si="61"/>
        <v>0</v>
      </c>
    </row>
    <row r="328" spans="11:21">
      <c r="K328" s="7" t="e">
        <f t="shared" si="64"/>
        <v>#DIV/0!</v>
      </c>
      <c r="S328" s="7">
        <f t="shared" si="65"/>
        <v>0</v>
      </c>
      <c r="T328" s="7">
        <f t="shared" si="66"/>
        <v>0</v>
      </c>
      <c r="U328" s="7">
        <f t="shared" si="61"/>
        <v>0</v>
      </c>
    </row>
    <row r="329" spans="11:21">
      <c r="K329" s="7" t="e">
        <f t="shared" si="64"/>
        <v>#DIV/0!</v>
      </c>
      <c r="S329" s="7">
        <f t="shared" si="65"/>
        <v>0</v>
      </c>
      <c r="T329" s="7">
        <f t="shared" si="66"/>
        <v>0</v>
      </c>
      <c r="U329" s="7">
        <f t="shared" si="61"/>
        <v>0</v>
      </c>
    </row>
    <row r="330" spans="11:21">
      <c r="K330" s="7" t="e">
        <f t="shared" si="64"/>
        <v>#DIV/0!</v>
      </c>
      <c r="S330" s="7">
        <f t="shared" si="65"/>
        <v>0</v>
      </c>
      <c r="T330" s="7">
        <f t="shared" si="66"/>
        <v>0</v>
      </c>
      <c r="U330" s="7">
        <f t="shared" ref="U330:U336" si="67">MIN(S330,T330)</f>
        <v>0</v>
      </c>
    </row>
    <row r="331" spans="11:21">
      <c r="K331" s="7" t="e">
        <f t="shared" si="64"/>
        <v>#DIV/0!</v>
      </c>
      <c r="S331" s="7">
        <f t="shared" si="65"/>
        <v>0</v>
      </c>
      <c r="T331" s="7">
        <f t="shared" si="66"/>
        <v>0</v>
      </c>
      <c r="U331" s="7">
        <f t="shared" si="67"/>
        <v>0</v>
      </c>
    </row>
    <row r="332" spans="11:21">
      <c r="K332" s="7" t="e">
        <f t="shared" si="64"/>
        <v>#DIV/0!</v>
      </c>
      <c r="S332" s="7">
        <f t="shared" si="65"/>
        <v>0</v>
      </c>
      <c r="T332" s="7">
        <f t="shared" si="66"/>
        <v>0</v>
      </c>
      <c r="U332" s="7">
        <f t="shared" si="67"/>
        <v>0</v>
      </c>
    </row>
    <row r="333" spans="11:21">
      <c r="K333" s="7" t="e">
        <f t="shared" si="64"/>
        <v>#DIV/0!</v>
      </c>
      <c r="S333" s="7">
        <f t="shared" si="65"/>
        <v>0</v>
      </c>
      <c r="T333" s="7">
        <f t="shared" si="66"/>
        <v>0</v>
      </c>
      <c r="U333" s="7">
        <f t="shared" si="67"/>
        <v>0</v>
      </c>
    </row>
    <row r="334" spans="11:21">
      <c r="K334" s="7" t="e">
        <f t="shared" si="64"/>
        <v>#DIV/0!</v>
      </c>
      <c r="S334" s="7">
        <f t="shared" si="65"/>
        <v>0</v>
      </c>
      <c r="T334" s="7">
        <f t="shared" si="66"/>
        <v>0</v>
      </c>
      <c r="U334" s="7">
        <f t="shared" si="67"/>
        <v>0</v>
      </c>
    </row>
    <row r="335" spans="11:21">
      <c r="K335" s="7" t="e">
        <f t="shared" si="64"/>
        <v>#DIV/0!</v>
      </c>
      <c r="S335" s="7">
        <f t="shared" si="65"/>
        <v>0</v>
      </c>
      <c r="T335" s="7">
        <f t="shared" si="66"/>
        <v>0</v>
      </c>
      <c r="U335" s="7">
        <f t="shared" si="67"/>
        <v>0</v>
      </c>
    </row>
    <row r="336" spans="11:21">
      <c r="K336" s="7" t="e">
        <f t="shared" si="64"/>
        <v>#DIV/0!</v>
      </c>
      <c r="S336" s="7">
        <f t="shared" si="65"/>
        <v>0</v>
      </c>
      <c r="T336" s="7">
        <f t="shared" si="66"/>
        <v>0</v>
      </c>
      <c r="U336" s="7">
        <f t="shared" si="6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2A and B</vt:lpstr>
      <vt:lpstr>Figure 2C</vt:lpstr>
      <vt:lpstr>Figure 2D</vt:lpstr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C</dc:creator>
  <cp:lastModifiedBy>Lynne C</cp:lastModifiedBy>
  <cp:lastPrinted>2020-03-26T03:23:30Z</cp:lastPrinted>
  <dcterms:created xsi:type="dcterms:W3CDTF">2020-01-15T20:23:52Z</dcterms:created>
  <dcterms:modified xsi:type="dcterms:W3CDTF">2020-06-02T12:47:06Z</dcterms:modified>
</cp:coreProperties>
</file>