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esktop/ForElife/Raw Data/"/>
    </mc:Choice>
  </mc:AlternateContent>
  <bookViews>
    <workbookView xWindow="1400" yWindow="460" windowWidth="27400" windowHeight="16820" tabRatio="500" activeTab="2"/>
  </bookViews>
  <sheets>
    <sheet name="Human TRIM5" sheetId="2" r:id="rId1"/>
    <sheet name="Human TRIM5-R332P" sheetId="3" r:id="rId2"/>
    <sheet name="Rhesus TRIM5" sheetId="1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3" l="1"/>
  <c r="F13" i="3"/>
  <c r="F12" i="3"/>
  <c r="F11" i="3"/>
  <c r="F10" i="3"/>
  <c r="F9" i="3"/>
  <c r="F8" i="3"/>
  <c r="F7" i="3"/>
  <c r="F6" i="3"/>
  <c r="F5" i="3"/>
  <c r="F3" i="3"/>
  <c r="F2" i="3"/>
  <c r="F16" i="3"/>
  <c r="I9" i="3"/>
  <c r="I8" i="3"/>
  <c r="I7" i="3"/>
  <c r="I6" i="3"/>
  <c r="I5" i="3"/>
  <c r="I4" i="3"/>
  <c r="I3" i="3"/>
  <c r="I2" i="3"/>
  <c r="F12" i="2"/>
  <c r="F11" i="2"/>
  <c r="F10" i="2"/>
  <c r="F9" i="2"/>
  <c r="F8" i="2"/>
  <c r="F7" i="2"/>
  <c r="F6" i="2"/>
  <c r="F5" i="2"/>
  <c r="F4" i="2"/>
  <c r="F3" i="2"/>
  <c r="F2" i="2"/>
  <c r="F13" i="2"/>
  <c r="I2" i="2"/>
  <c r="F16" i="2"/>
  <c r="I9" i="2"/>
  <c r="I8" i="2"/>
  <c r="I7" i="2"/>
  <c r="I6" i="2"/>
  <c r="I5" i="2"/>
  <c r="I4" i="2"/>
  <c r="I3" i="2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I9" i="1"/>
  <c r="I8" i="1"/>
  <c r="I7" i="1"/>
  <c r="I6" i="1"/>
  <c r="I5" i="1"/>
  <c r="I4" i="1"/>
  <c r="I3" i="1"/>
  <c r="I2" i="1"/>
  <c r="F16" i="1"/>
</calcChain>
</file>

<file path=xl/sharedStrings.xml><?xml version="1.0" encoding="utf-8"?>
<sst xmlns="http://schemas.openxmlformats.org/spreadsheetml/2006/main" count="300" uniqueCount="61">
  <si>
    <t>Colony</t>
  </si>
  <si>
    <t>G335</t>
  </si>
  <si>
    <t>Site Mutated</t>
  </si>
  <si>
    <t>AA mutation</t>
  </si>
  <si>
    <t>P</t>
  </si>
  <si>
    <t>P341</t>
  </si>
  <si>
    <t>V</t>
  </si>
  <si>
    <t>D</t>
  </si>
  <si>
    <t>G</t>
  </si>
  <si>
    <t>T</t>
  </si>
  <si>
    <t>L337</t>
  </si>
  <si>
    <t>C</t>
  </si>
  <si>
    <t>F338</t>
  </si>
  <si>
    <t>S</t>
  </si>
  <si>
    <t>T344</t>
  </si>
  <si>
    <t>R</t>
  </si>
  <si>
    <t>Q332</t>
  </si>
  <si>
    <t>T339</t>
  </si>
  <si>
    <t>L (codon change)</t>
  </si>
  <si>
    <t>N</t>
  </si>
  <si>
    <t>T336</t>
  </si>
  <si>
    <t>A</t>
  </si>
  <si>
    <t>WT</t>
  </si>
  <si>
    <t>L</t>
  </si>
  <si>
    <t>n/a</t>
  </si>
  <si>
    <t>K</t>
  </si>
  <si>
    <t>A333</t>
  </si>
  <si>
    <t>A (codon change)</t>
  </si>
  <si>
    <t>S342</t>
  </si>
  <si>
    <t>W</t>
  </si>
  <si>
    <t>L343</t>
  </si>
  <si>
    <t>F340</t>
  </si>
  <si>
    <t>Q</t>
  </si>
  <si>
    <t>STOP</t>
  </si>
  <si>
    <t>E</t>
  </si>
  <si>
    <t>F (codon change)</t>
  </si>
  <si>
    <t>Site</t>
  </si>
  <si>
    <t># Colonies</t>
  </si>
  <si>
    <t>wt</t>
  </si>
  <si>
    <t>P334</t>
  </si>
  <si>
    <t>TOTAL</t>
  </si>
  <si>
    <t># Colonies targeted</t>
  </si>
  <si>
    <t># Sites</t>
  </si>
  <si>
    <t>R332</t>
  </si>
  <si>
    <t>T338</t>
  </si>
  <si>
    <t>Q337</t>
  </si>
  <si>
    <t>G333</t>
  </si>
  <si>
    <t>Y336</t>
  </si>
  <si>
    <t>V340</t>
  </si>
  <si>
    <t>G330</t>
  </si>
  <si>
    <t>A331</t>
  </si>
  <si>
    <t>I</t>
  </si>
  <si>
    <t>M</t>
  </si>
  <si>
    <t>T334</t>
  </si>
  <si>
    <t>R335</t>
  </si>
  <si>
    <t>H</t>
  </si>
  <si>
    <t>F339</t>
  </si>
  <si>
    <t>Y</t>
  </si>
  <si>
    <t>V (codon change)</t>
  </si>
  <si>
    <t>R (codon change)</t>
  </si>
  <si>
    <t>G (codon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</si>
</sst>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'Human TRIM5'!$I$1</c:f>
              <c:strCache>
                <c:ptCount val="1"/>
                <c:pt idx="0">
                  <c:v># Sites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'Human TRIM5'!$H$2:$H$9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</c:numCache>
            </c:numRef>
          </c:cat>
          <c:val>
            <c:numRef>
              <c:f>'Human TRIM5'!$I$2:$I$9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3.0</c:v>
                </c:pt>
                <c:pt idx="3">
                  <c:v>3.0</c:v>
                </c:pt>
                <c:pt idx="4">
                  <c:v>1.0</c:v>
                </c:pt>
                <c:pt idx="5">
                  <c:v>4.0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4151904"/>
        <c:axId val="1471702448"/>
      </c:barChart>
      <c:catAx>
        <c:axId val="143415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Colonies targeting given site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471702448"/>
        <c:crosses val="autoZero"/>
        <c:auto val="1"/>
        <c:lblAlgn val="ctr"/>
        <c:lblOffset val="100"/>
        <c:noMultiLvlLbl val="0"/>
      </c:catAx>
      <c:valAx>
        <c:axId val="147170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sites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43415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'Human TRIM5-R332P'!$H$2:$H$10</c:f>
              <c:numCache>
                <c:formatCode>General</c:formatCode>
                <c:ptCount val="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</c:numCache>
            </c:numRef>
          </c:cat>
          <c:val>
            <c:numRef>
              <c:f>'Human TRIM5-R332P'!$I$2:$I$10</c:f>
              <c:numCache>
                <c:formatCode>General</c:formatCode>
                <c:ptCount val="9"/>
                <c:pt idx="0">
                  <c:v>1.0</c:v>
                </c:pt>
                <c:pt idx="1">
                  <c:v>0.0</c:v>
                </c:pt>
                <c:pt idx="2">
                  <c:v>3.0</c:v>
                </c:pt>
                <c:pt idx="3">
                  <c:v>1.0</c:v>
                </c:pt>
                <c:pt idx="4">
                  <c:v>3.0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32400"/>
        <c:axId val="1527535792"/>
      </c:barChart>
      <c:catAx>
        <c:axId val="152753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Colonies targeting given site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527535792"/>
        <c:crosses val="autoZero"/>
        <c:auto val="1"/>
        <c:lblAlgn val="ctr"/>
        <c:lblOffset val="100"/>
        <c:noMultiLvlLbl val="0"/>
      </c:catAx>
      <c:valAx>
        <c:axId val="152753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sites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52753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'Rhesus TRIM5'!$I$1</c:f>
              <c:strCache>
                <c:ptCount val="1"/>
                <c:pt idx="0">
                  <c:v># Sites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'Rhesus TRIM5'!$H$2:$H$9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</c:numCache>
            </c:numRef>
          </c:cat>
          <c:val>
            <c:numRef>
              <c:f>'Rhesus TRIM5'!$I$2:$I$9</c:f>
              <c:numCache>
                <c:formatCode>General</c:formatCode>
                <c:ptCount val="8"/>
                <c:pt idx="0">
                  <c:v>1.0</c:v>
                </c:pt>
                <c:pt idx="1">
                  <c:v>3.0</c:v>
                </c:pt>
                <c:pt idx="2">
                  <c:v>3.0</c:v>
                </c:pt>
                <c:pt idx="3">
                  <c:v>1.0</c:v>
                </c:pt>
                <c:pt idx="4">
                  <c:v>3.0</c:v>
                </c:pt>
                <c:pt idx="5">
                  <c:v>2.0</c:v>
                </c:pt>
                <c:pt idx="6">
                  <c:v>1.0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1961488"/>
        <c:axId val="1472064592"/>
      </c:barChart>
      <c:catAx>
        <c:axId val="1471961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Colonies targeting given site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472064592"/>
        <c:crosses val="autoZero"/>
        <c:auto val="1"/>
        <c:lblAlgn val="ctr"/>
        <c:lblOffset val="100"/>
        <c:noMultiLvlLbl val="0"/>
      </c:catAx>
      <c:valAx>
        <c:axId val="14720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n-US"/>
                  <a:t># sites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n-US"/>
          </a:p>
        </c:txPr>
        <c:crossAx val="147196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6832</xdr:colOff>
      <xdr:row>10</xdr:row>
      <xdr:rowOff>12825</xdr:rowOff>
    </xdr:from>
    <xdr:to>
      <xdr:col>11</xdr:col>
      <xdr:colOff>754456</xdr:colOff>
      <xdr:row>23</xdr:row>
      <xdr:rowOff>114424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763173</xdr:colOff>
      <xdr:row>10</xdr:row>
      <xdr:rowOff>152148</xdr:rowOff>
    </xdr:from>
    <xdr:to>
      <xdr:col>11</xdr:col>
      <xdr:colOff>691207</xdr:colOff>
      <xdr:row>24</xdr:row>
      <xdr:rowOff>50547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16932</xdr:colOff>
      <xdr:row>10</xdr:row>
      <xdr:rowOff>8466</xdr:rowOff>
    </xdr:from>
    <xdr:to>
      <xdr:col>11</xdr:col>
      <xdr:colOff>812799</xdr:colOff>
      <xdr:row>23</xdr:row>
      <xdr:rowOff>110066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zoomScale="101" workbookViewId="0">
      <selection activeCell="G25" sqref="G25"/>
    </sheetView>
  </sheetViews>
  <sheetFormatPr baseColWidth="10" defaultRowHeight="16" x14ac:dyDescent="0.2"/>
  <cols>
    <col min="1" max="1" width="7.83203125" style="6" bestFit="1" customWidth="1"/>
    <col min="2" max="2" width="13" style="6" bestFit="1" customWidth="1"/>
    <col min="3" max="3" width="17.1640625" style="6" bestFit="1" customWidth="1"/>
    <col min="4" max="4" width="17.33203125" style="6" customWidth="1"/>
    <col min="5" max="5" width="7.5" style="6" bestFit="1" customWidth="1"/>
    <col min="6" max="6" width="11.1640625" style="6" bestFit="1" customWidth="1"/>
    <col min="7" max="7" width="10.83203125" style="6"/>
    <col min="8" max="8" width="19.6640625" style="6" bestFit="1" customWidth="1"/>
    <col min="9" max="9" width="7.5" style="6" bestFit="1" customWidth="1"/>
    <col min="10" max="10" width="10.83203125" style="6"/>
  </cols>
  <sheetData>
    <row r="1" spans="1:10" x14ac:dyDescent="0.2">
      <c r="A1" s="4" t="s">
        <v>0</v>
      </c>
      <c r="B1" s="4" t="s">
        <v>2</v>
      </c>
      <c r="C1" s="4" t="s">
        <v>3</v>
      </c>
      <c r="D1" s="4"/>
      <c r="E1" s="4" t="s">
        <v>36</v>
      </c>
      <c r="F1" s="4" t="s">
        <v>37</v>
      </c>
      <c r="G1" s="4"/>
      <c r="H1" s="4" t="s">
        <v>41</v>
      </c>
      <c r="I1" s="4" t="s">
        <v>42</v>
      </c>
      <c r="J1" s="4"/>
    </row>
    <row r="2" spans="1:10" x14ac:dyDescent="0.2">
      <c r="A2" s="5">
        <v>1</v>
      </c>
      <c r="B2" s="5" t="s">
        <v>43</v>
      </c>
      <c r="C2" s="5" t="s">
        <v>25</v>
      </c>
      <c r="D2" s="5"/>
      <c r="E2" s="5" t="s">
        <v>49</v>
      </c>
      <c r="F2" s="5">
        <f>COUNTIF(B2:B41,"G330")</f>
        <v>4</v>
      </c>
      <c r="G2" s="5"/>
      <c r="H2" s="5">
        <v>0</v>
      </c>
      <c r="I2" s="5">
        <f>COUNTIF(F2:F14,0)</f>
        <v>0</v>
      </c>
      <c r="J2" s="5"/>
    </row>
    <row r="3" spans="1:10" x14ac:dyDescent="0.2">
      <c r="A3" s="5">
        <v>2</v>
      </c>
      <c r="B3" s="5" t="s">
        <v>44</v>
      </c>
      <c r="C3" s="5" t="s">
        <v>25</v>
      </c>
      <c r="D3" s="5"/>
      <c r="E3" s="5" t="s">
        <v>50</v>
      </c>
      <c r="F3" s="5">
        <f>COUNTIF(B2:B41,"A331")</f>
        <v>2</v>
      </c>
      <c r="G3" s="5"/>
      <c r="H3" s="5">
        <v>1</v>
      </c>
      <c r="I3" s="5">
        <f>COUNTIF(F2:F14,1)</f>
        <v>1</v>
      </c>
      <c r="J3" s="5"/>
    </row>
    <row r="4" spans="1:10" x14ac:dyDescent="0.2">
      <c r="A4" s="5">
        <v>3</v>
      </c>
      <c r="B4" s="5" t="s">
        <v>43</v>
      </c>
      <c r="C4" s="5" t="s">
        <v>19</v>
      </c>
      <c r="D4" s="5"/>
      <c r="E4" s="5" t="s">
        <v>43</v>
      </c>
      <c r="F4" s="5">
        <f>COUNTIF(B2:B41,"R332")</f>
        <v>5</v>
      </c>
      <c r="G4" s="5"/>
      <c r="H4" s="5">
        <v>2</v>
      </c>
      <c r="I4" s="5">
        <f>COUNTIF(F2:F14,2)</f>
        <v>3</v>
      </c>
      <c r="J4" s="5"/>
    </row>
    <row r="5" spans="1:10" x14ac:dyDescent="0.2">
      <c r="A5" s="5">
        <v>4</v>
      </c>
      <c r="B5" s="5" t="s">
        <v>45</v>
      </c>
      <c r="C5" s="5" t="s">
        <v>8</v>
      </c>
      <c r="D5" s="5"/>
      <c r="E5" s="5" t="s">
        <v>46</v>
      </c>
      <c r="F5" s="5">
        <f>COUNTIF(B2:B41,"G333")</f>
        <v>2</v>
      </c>
      <c r="G5" s="5"/>
      <c r="H5" s="5">
        <v>3</v>
      </c>
      <c r="I5" s="5">
        <f>COUNTIF(F2:F14,3)</f>
        <v>3</v>
      </c>
      <c r="J5" s="5"/>
    </row>
    <row r="6" spans="1:10" x14ac:dyDescent="0.2">
      <c r="A6" s="5">
        <v>5</v>
      </c>
      <c r="B6" s="5" t="s">
        <v>46</v>
      </c>
      <c r="C6" s="5" t="s">
        <v>13</v>
      </c>
      <c r="D6" s="5"/>
      <c r="E6" s="5" t="s">
        <v>53</v>
      </c>
      <c r="F6" s="5">
        <f>COUNTIF(B2:B41,"T334")</f>
        <v>3</v>
      </c>
      <c r="G6" s="5"/>
      <c r="H6" s="5">
        <v>4</v>
      </c>
      <c r="I6" s="5">
        <f>COUNTIF(F2:F14,4)</f>
        <v>1</v>
      </c>
      <c r="J6" s="5"/>
    </row>
    <row r="7" spans="1:10" x14ac:dyDescent="0.2">
      <c r="A7" s="5">
        <v>6</v>
      </c>
      <c r="B7" s="5" t="s">
        <v>45</v>
      </c>
      <c r="C7" s="5" t="s">
        <v>8</v>
      </c>
      <c r="D7" s="5"/>
      <c r="E7" s="5" t="s">
        <v>54</v>
      </c>
      <c r="F7" s="5">
        <f>COUNTIF(B2:B41,"R335")</f>
        <v>1</v>
      </c>
      <c r="G7" s="5"/>
      <c r="H7" s="5">
        <v>5</v>
      </c>
      <c r="I7" s="5">
        <f>COUNTIF(F2:F14,5)</f>
        <v>4</v>
      </c>
      <c r="J7" s="5"/>
    </row>
    <row r="8" spans="1:10" x14ac:dyDescent="0.2">
      <c r="A8" s="5">
        <v>7</v>
      </c>
      <c r="B8" s="5" t="s">
        <v>44</v>
      </c>
      <c r="C8" s="5" t="s">
        <v>9</v>
      </c>
      <c r="D8" s="5"/>
      <c r="E8" s="5" t="s">
        <v>47</v>
      </c>
      <c r="F8" s="5">
        <f>COUNTIF(B2:B41,"Y336")</f>
        <v>2</v>
      </c>
      <c r="G8" s="5"/>
      <c r="H8" s="5">
        <v>6</v>
      </c>
      <c r="I8" s="5">
        <f>COUNTIF(F2:F14,6)</f>
        <v>0</v>
      </c>
      <c r="J8" s="5"/>
    </row>
    <row r="9" spans="1:10" x14ac:dyDescent="0.2">
      <c r="A9" s="5">
        <v>8</v>
      </c>
      <c r="B9" s="5" t="s">
        <v>46</v>
      </c>
      <c r="C9" s="5" t="s">
        <v>13</v>
      </c>
      <c r="D9" s="5"/>
      <c r="E9" s="5" t="s">
        <v>45</v>
      </c>
      <c r="F9" s="5">
        <f>COUNTIF(B2:B41,"Q337")</f>
        <v>5</v>
      </c>
      <c r="G9" s="5"/>
      <c r="H9" s="5">
        <v>7</v>
      </c>
      <c r="I9" s="5">
        <f>COUNTIF(F2:F14,7)</f>
        <v>0</v>
      </c>
      <c r="J9" s="5"/>
    </row>
    <row r="10" spans="1:10" x14ac:dyDescent="0.2">
      <c r="A10" s="5">
        <v>9</v>
      </c>
      <c r="B10" s="5" t="s">
        <v>47</v>
      </c>
      <c r="C10" s="5" t="s">
        <v>51</v>
      </c>
      <c r="D10" s="5"/>
      <c r="E10" s="5" t="s">
        <v>44</v>
      </c>
      <c r="F10" s="5">
        <f>COUNTIF(B2:B41,"T338")</f>
        <v>5</v>
      </c>
      <c r="G10" s="5"/>
      <c r="H10" s="5"/>
      <c r="I10" s="5"/>
      <c r="J10" s="5"/>
    </row>
    <row r="11" spans="1:10" x14ac:dyDescent="0.2">
      <c r="A11" s="5">
        <v>10</v>
      </c>
      <c r="B11" s="5" t="s">
        <v>45</v>
      </c>
      <c r="C11" s="5" t="s">
        <v>23</v>
      </c>
      <c r="D11" s="5"/>
      <c r="E11" s="5" t="s">
        <v>56</v>
      </c>
      <c r="F11" s="5">
        <f>COUNTIF(B2:B41,"F339")</f>
        <v>5</v>
      </c>
      <c r="G11" s="5"/>
      <c r="H11" s="5"/>
      <c r="I11" s="5"/>
      <c r="J11" s="5"/>
    </row>
    <row r="12" spans="1:10" x14ac:dyDescent="0.2">
      <c r="A12" s="5">
        <v>11</v>
      </c>
      <c r="B12" s="5" t="s">
        <v>56</v>
      </c>
      <c r="C12" s="5" t="s">
        <v>23</v>
      </c>
      <c r="D12" s="5"/>
      <c r="E12" s="5" t="s">
        <v>48</v>
      </c>
      <c r="F12" s="5">
        <f>COUNTIF(B2:B41,"V340")</f>
        <v>3</v>
      </c>
      <c r="G12" s="5"/>
      <c r="H12" s="5"/>
      <c r="I12" s="5"/>
      <c r="J12" s="5"/>
    </row>
    <row r="13" spans="1:10" x14ac:dyDescent="0.2">
      <c r="A13" s="5">
        <v>12</v>
      </c>
      <c r="B13" s="5" t="s">
        <v>56</v>
      </c>
      <c r="C13" s="5" t="s">
        <v>35</v>
      </c>
      <c r="D13" s="5"/>
      <c r="E13" s="5" t="s">
        <v>22</v>
      </c>
      <c r="F13" s="5">
        <f>COUNTIF(B2:B41,"WT")</f>
        <v>3</v>
      </c>
      <c r="G13" s="5"/>
      <c r="H13" s="5"/>
      <c r="I13" s="5"/>
      <c r="J13" s="5"/>
    </row>
    <row r="14" spans="1:10" x14ac:dyDescent="0.2">
      <c r="A14" s="5">
        <v>13</v>
      </c>
      <c r="B14" s="5" t="s">
        <v>56</v>
      </c>
      <c r="C14" s="5" t="s">
        <v>33</v>
      </c>
      <c r="D14" s="5"/>
      <c r="E14" s="5"/>
      <c r="F14" s="5"/>
      <c r="G14" s="5"/>
      <c r="H14" s="5"/>
      <c r="I14" s="5"/>
      <c r="J14" s="5"/>
    </row>
    <row r="15" spans="1:10" x14ac:dyDescent="0.2">
      <c r="A15" s="5">
        <v>14</v>
      </c>
      <c r="B15" s="5" t="s">
        <v>47</v>
      </c>
      <c r="C15" s="5" t="s">
        <v>8</v>
      </c>
      <c r="D15" s="5"/>
      <c r="E15" s="5"/>
      <c r="F15" s="5"/>
      <c r="G15" s="5"/>
      <c r="H15" s="5"/>
      <c r="I15" s="5"/>
      <c r="J15" s="5"/>
    </row>
    <row r="16" spans="1:10" x14ac:dyDescent="0.2">
      <c r="A16" s="5">
        <v>15</v>
      </c>
      <c r="B16" s="5" t="s">
        <v>22</v>
      </c>
      <c r="C16" s="5"/>
      <c r="D16" s="5"/>
      <c r="E16" s="5" t="s">
        <v>40</v>
      </c>
      <c r="F16" s="5">
        <f>SUM(F2:F14)</f>
        <v>40</v>
      </c>
      <c r="G16" s="5"/>
      <c r="H16" s="5"/>
      <c r="I16" s="5"/>
      <c r="J16" s="5"/>
    </row>
    <row r="17" spans="1:10" x14ac:dyDescent="0.2">
      <c r="A17" s="5">
        <v>16</v>
      </c>
      <c r="B17" s="5" t="s">
        <v>45</v>
      </c>
      <c r="C17" s="5" t="s">
        <v>21</v>
      </c>
      <c r="D17" s="5"/>
      <c r="E17" s="5"/>
      <c r="F17" s="5"/>
      <c r="G17" s="5"/>
      <c r="H17" s="5"/>
      <c r="I17" s="5"/>
      <c r="J17" s="5"/>
    </row>
    <row r="18" spans="1:10" x14ac:dyDescent="0.2">
      <c r="A18" s="5">
        <v>17</v>
      </c>
      <c r="B18" s="5" t="s">
        <v>48</v>
      </c>
      <c r="C18" s="5" t="s">
        <v>21</v>
      </c>
      <c r="D18" s="5"/>
      <c r="E18" s="5"/>
      <c r="F18" s="5"/>
      <c r="G18" s="5"/>
      <c r="H18" s="5"/>
      <c r="I18" s="5"/>
      <c r="J18" s="5"/>
    </row>
    <row r="19" spans="1:10" x14ac:dyDescent="0.2">
      <c r="A19" s="5">
        <v>18</v>
      </c>
      <c r="B19" s="5" t="s">
        <v>43</v>
      </c>
      <c r="C19" s="5" t="s">
        <v>6</v>
      </c>
      <c r="D19" s="5"/>
      <c r="E19" s="5"/>
      <c r="F19" s="5"/>
      <c r="G19" s="5"/>
      <c r="H19" s="5"/>
      <c r="I19" s="5"/>
      <c r="J19" s="5"/>
    </row>
    <row r="20" spans="1:10" x14ac:dyDescent="0.2">
      <c r="A20" s="5">
        <v>19</v>
      </c>
      <c r="B20" s="5" t="s">
        <v>56</v>
      </c>
      <c r="C20" s="5" t="s">
        <v>23</v>
      </c>
      <c r="D20" s="5"/>
      <c r="E20" s="5"/>
      <c r="F20" s="5"/>
      <c r="G20" s="5"/>
      <c r="H20" s="5"/>
      <c r="I20" s="5"/>
      <c r="J20" s="5"/>
    </row>
    <row r="21" spans="1:10" x14ac:dyDescent="0.2">
      <c r="A21" s="5">
        <v>20</v>
      </c>
      <c r="B21" s="5" t="s">
        <v>22</v>
      </c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>
        <v>21</v>
      </c>
      <c r="B22" s="5" t="s">
        <v>43</v>
      </c>
      <c r="C22" s="5" t="s">
        <v>59</v>
      </c>
      <c r="D22" s="5"/>
      <c r="E22" s="5"/>
      <c r="F22" s="5"/>
      <c r="G22" s="5"/>
      <c r="H22" s="5"/>
      <c r="I22" s="5"/>
      <c r="J22" s="5"/>
    </row>
    <row r="23" spans="1:10" x14ac:dyDescent="0.2">
      <c r="A23" s="5">
        <v>22</v>
      </c>
      <c r="B23" s="5" t="s">
        <v>48</v>
      </c>
      <c r="C23" s="5" t="s">
        <v>34</v>
      </c>
      <c r="D23" s="5"/>
      <c r="E23" s="5"/>
      <c r="F23" s="5"/>
      <c r="G23" s="5"/>
      <c r="H23" s="5"/>
      <c r="I23" s="5"/>
      <c r="J23" s="5"/>
    </row>
    <row r="24" spans="1:10" x14ac:dyDescent="0.2">
      <c r="A24" s="5">
        <v>23</v>
      </c>
      <c r="B24" s="5" t="s">
        <v>49</v>
      </c>
      <c r="C24" s="5" t="s">
        <v>15</v>
      </c>
      <c r="D24" s="5"/>
      <c r="E24" s="5"/>
      <c r="F24" s="5"/>
      <c r="G24" s="5"/>
      <c r="H24" s="5"/>
      <c r="I24" s="5"/>
      <c r="J24" s="5"/>
    </row>
    <row r="25" spans="1:10" x14ac:dyDescent="0.2">
      <c r="A25" s="5">
        <v>24</v>
      </c>
      <c r="B25" s="5" t="s">
        <v>44</v>
      </c>
      <c r="C25" s="5" t="s">
        <v>52</v>
      </c>
      <c r="D25" s="5"/>
      <c r="E25" s="5"/>
      <c r="F25" s="5"/>
      <c r="G25" s="5"/>
      <c r="H25" s="5"/>
      <c r="I25" s="5"/>
      <c r="J25" s="5"/>
    </row>
    <row r="26" spans="1:10" x14ac:dyDescent="0.2">
      <c r="A26" s="5">
        <v>25</v>
      </c>
      <c r="B26" s="5" t="s">
        <v>44</v>
      </c>
      <c r="C26" s="5" t="s">
        <v>13</v>
      </c>
      <c r="D26" s="5"/>
      <c r="E26" s="5"/>
      <c r="F26" s="5"/>
      <c r="G26" s="5"/>
      <c r="H26" s="5"/>
      <c r="I26" s="5"/>
      <c r="J26" s="5"/>
    </row>
    <row r="27" spans="1:10" x14ac:dyDescent="0.2">
      <c r="A27" s="5">
        <v>26</v>
      </c>
      <c r="B27" s="5" t="s">
        <v>50</v>
      </c>
      <c r="C27" s="5" t="s">
        <v>34</v>
      </c>
      <c r="D27" s="5"/>
      <c r="E27" s="5"/>
      <c r="F27" s="5"/>
      <c r="G27" s="5"/>
      <c r="H27" s="5"/>
      <c r="I27" s="5"/>
      <c r="J27" s="5"/>
    </row>
    <row r="28" spans="1:10" x14ac:dyDescent="0.2">
      <c r="A28" s="5">
        <v>27</v>
      </c>
      <c r="B28" s="5" t="s">
        <v>45</v>
      </c>
      <c r="C28" s="5" t="s">
        <v>8</v>
      </c>
      <c r="D28" s="5"/>
      <c r="E28" s="5"/>
      <c r="F28" s="5"/>
      <c r="G28" s="5"/>
      <c r="H28" s="5"/>
      <c r="I28" s="5"/>
      <c r="J28" s="5"/>
    </row>
    <row r="29" spans="1:10" x14ac:dyDescent="0.2">
      <c r="A29" s="5">
        <v>28</v>
      </c>
      <c r="B29" s="5" t="s">
        <v>53</v>
      </c>
      <c r="C29" s="5" t="s">
        <v>13</v>
      </c>
      <c r="D29" s="5"/>
      <c r="E29" s="5"/>
      <c r="F29" s="5"/>
      <c r="G29" s="5"/>
      <c r="H29" s="5"/>
      <c r="I29" s="5"/>
      <c r="J29" s="5"/>
    </row>
    <row r="30" spans="1:10" x14ac:dyDescent="0.2">
      <c r="A30" s="5">
        <v>29</v>
      </c>
      <c r="B30" s="5" t="s">
        <v>48</v>
      </c>
      <c r="C30" s="5" t="s">
        <v>7</v>
      </c>
      <c r="D30" s="5"/>
      <c r="E30" s="5"/>
      <c r="F30" s="5"/>
      <c r="G30" s="5"/>
      <c r="H30" s="5"/>
      <c r="I30" s="5"/>
      <c r="J30" s="5"/>
    </row>
    <row r="31" spans="1:10" x14ac:dyDescent="0.2">
      <c r="A31" s="5">
        <v>30</v>
      </c>
      <c r="B31" s="5" t="s">
        <v>43</v>
      </c>
      <c r="C31" s="5" t="s">
        <v>59</v>
      </c>
      <c r="D31" s="5"/>
      <c r="E31" s="5"/>
      <c r="F31" s="5"/>
      <c r="G31" s="5"/>
      <c r="H31" s="5"/>
      <c r="I31" s="5"/>
      <c r="J31" s="5"/>
    </row>
    <row r="32" spans="1:10" x14ac:dyDescent="0.2">
      <c r="A32" s="5">
        <v>31</v>
      </c>
      <c r="B32" s="5" t="s">
        <v>49</v>
      </c>
      <c r="C32" s="5" t="s">
        <v>55</v>
      </c>
      <c r="D32" s="5"/>
      <c r="E32" s="5"/>
      <c r="F32" s="5"/>
      <c r="G32" s="5"/>
      <c r="H32" s="5"/>
      <c r="I32" s="5"/>
      <c r="J32" s="5"/>
    </row>
    <row r="33" spans="1:10" x14ac:dyDescent="0.2">
      <c r="A33" s="5">
        <v>32</v>
      </c>
      <c r="B33" s="5" t="s">
        <v>53</v>
      </c>
      <c r="C33" s="5" t="s">
        <v>13</v>
      </c>
      <c r="D33" s="5"/>
      <c r="E33" s="5"/>
      <c r="F33" s="5"/>
      <c r="G33" s="5"/>
      <c r="H33" s="5"/>
      <c r="I33" s="5"/>
      <c r="J33" s="5"/>
    </row>
    <row r="34" spans="1:10" x14ac:dyDescent="0.2">
      <c r="A34" s="5">
        <v>33</v>
      </c>
      <c r="B34" s="5" t="s">
        <v>56</v>
      </c>
      <c r="C34" s="5" t="s">
        <v>6</v>
      </c>
      <c r="D34" s="5"/>
      <c r="E34" s="5"/>
      <c r="F34" s="5"/>
      <c r="G34" s="5"/>
      <c r="H34" s="5"/>
      <c r="I34" s="5"/>
      <c r="J34" s="5"/>
    </row>
    <row r="35" spans="1:10" x14ac:dyDescent="0.2">
      <c r="A35" s="5">
        <v>34</v>
      </c>
      <c r="B35" s="5" t="s">
        <v>53</v>
      </c>
      <c r="C35" s="5" t="s">
        <v>33</v>
      </c>
      <c r="D35" s="5"/>
      <c r="E35" s="5"/>
      <c r="F35" s="5"/>
      <c r="G35" s="5"/>
      <c r="H35" s="5"/>
      <c r="I35" s="5"/>
      <c r="J35" s="5"/>
    </row>
    <row r="36" spans="1:10" x14ac:dyDescent="0.2">
      <c r="A36" s="5">
        <v>35</v>
      </c>
      <c r="B36" s="5" t="s">
        <v>22</v>
      </c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5">
        <v>36</v>
      </c>
      <c r="B37" s="5" t="s">
        <v>49</v>
      </c>
      <c r="C37" s="5" t="s">
        <v>9</v>
      </c>
      <c r="D37" s="5"/>
      <c r="E37" s="5"/>
      <c r="F37" s="5"/>
      <c r="G37" s="5"/>
      <c r="H37" s="5"/>
      <c r="I37" s="5"/>
      <c r="J37" s="5"/>
    </row>
    <row r="38" spans="1:10" x14ac:dyDescent="0.2">
      <c r="A38" s="5">
        <v>37</v>
      </c>
      <c r="B38" s="5" t="s">
        <v>44</v>
      </c>
      <c r="C38" s="5" t="s">
        <v>13</v>
      </c>
      <c r="D38" s="5"/>
      <c r="E38" s="5"/>
      <c r="F38" s="5"/>
      <c r="G38" s="5"/>
      <c r="H38" s="5"/>
      <c r="I38" s="5"/>
      <c r="J38" s="5"/>
    </row>
    <row r="39" spans="1:10" x14ac:dyDescent="0.2">
      <c r="A39" s="5">
        <v>38</v>
      </c>
      <c r="B39" s="5" t="s">
        <v>54</v>
      </c>
      <c r="C39" s="5" t="s">
        <v>6</v>
      </c>
      <c r="D39" s="5"/>
      <c r="E39" s="5"/>
      <c r="F39" s="5"/>
      <c r="G39" s="5"/>
      <c r="H39" s="5"/>
      <c r="I39" s="5"/>
      <c r="J39" s="5"/>
    </row>
    <row r="40" spans="1:10" x14ac:dyDescent="0.2">
      <c r="A40" s="5">
        <v>39</v>
      </c>
      <c r="B40" s="5" t="s">
        <v>49</v>
      </c>
      <c r="C40" s="5" t="s">
        <v>60</v>
      </c>
      <c r="D40" s="5"/>
      <c r="E40" s="5"/>
      <c r="F40" s="5"/>
      <c r="G40" s="5"/>
      <c r="H40" s="5"/>
      <c r="I40" s="5"/>
      <c r="J40" s="5"/>
    </row>
    <row r="41" spans="1:10" x14ac:dyDescent="0.2">
      <c r="A41" s="5">
        <v>40</v>
      </c>
      <c r="B41" s="5" t="s">
        <v>50</v>
      </c>
      <c r="C41" s="5" t="s">
        <v>8</v>
      </c>
      <c r="D41" s="5"/>
      <c r="E41" s="5"/>
      <c r="F41" s="5"/>
      <c r="G41" s="5"/>
      <c r="H41" s="5"/>
      <c r="I41" s="5"/>
      <c r="J41" s="5"/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H32" sqref="H32"/>
    </sheetView>
  </sheetViews>
  <sheetFormatPr baseColWidth="10" defaultRowHeight="16" x14ac:dyDescent="0.2"/>
  <cols>
    <col min="1" max="1" width="7.83203125" bestFit="1" customWidth="1"/>
    <col min="2" max="2" width="13" bestFit="1" customWidth="1"/>
    <col min="3" max="3" width="17.1640625" bestFit="1" customWidth="1"/>
    <col min="4" max="4" width="16.83203125" customWidth="1"/>
    <col min="5" max="5" width="7.5" bestFit="1" customWidth="1"/>
    <col min="6" max="6" width="11.1640625" bestFit="1" customWidth="1"/>
    <col min="8" max="8" width="19.6640625" bestFit="1" customWidth="1"/>
    <col min="9" max="9" width="7.5" bestFit="1" customWidth="1"/>
  </cols>
  <sheetData>
    <row r="1" spans="1:11" x14ac:dyDescent="0.2">
      <c r="A1" s="4" t="s">
        <v>0</v>
      </c>
      <c r="B1" s="4" t="s">
        <v>2</v>
      </c>
      <c r="C1" s="4" t="s">
        <v>3</v>
      </c>
      <c r="D1" s="4"/>
      <c r="E1" s="4" t="s">
        <v>36</v>
      </c>
      <c r="F1" s="4" t="s">
        <v>37</v>
      </c>
      <c r="G1" s="4"/>
      <c r="H1" s="4" t="s">
        <v>41</v>
      </c>
      <c r="I1" s="4" t="s">
        <v>42</v>
      </c>
      <c r="J1" s="4"/>
      <c r="K1" s="5"/>
    </row>
    <row r="2" spans="1:11" x14ac:dyDescent="0.2">
      <c r="A2" s="5">
        <v>1</v>
      </c>
      <c r="B2" s="5" t="s">
        <v>56</v>
      </c>
      <c r="C2" s="5" t="s">
        <v>57</v>
      </c>
      <c r="D2" s="5"/>
      <c r="E2" s="5" t="s">
        <v>49</v>
      </c>
      <c r="F2" s="5">
        <f>COUNTIF(B2:B41,"G330")</f>
        <v>3</v>
      </c>
      <c r="G2" s="5"/>
      <c r="H2" s="5">
        <v>0</v>
      </c>
      <c r="I2" s="5">
        <f>COUNTIF(F2:F14,0)</f>
        <v>1</v>
      </c>
      <c r="J2" s="5"/>
      <c r="K2" s="5"/>
    </row>
    <row r="3" spans="1:11" x14ac:dyDescent="0.2">
      <c r="A3" s="5">
        <v>2</v>
      </c>
      <c r="B3" s="5" t="s">
        <v>49</v>
      </c>
      <c r="C3" s="5" t="s">
        <v>60</v>
      </c>
      <c r="D3" s="5"/>
      <c r="E3" s="5" t="s">
        <v>50</v>
      </c>
      <c r="F3" s="5">
        <f>COUNTIF(B2:B41,"A331")</f>
        <v>4</v>
      </c>
      <c r="G3" s="5"/>
      <c r="H3" s="5">
        <v>1</v>
      </c>
      <c r="I3" s="5">
        <f>COUNTIF(F2:F14,1)</f>
        <v>0</v>
      </c>
      <c r="J3" s="5"/>
      <c r="K3" s="5"/>
    </row>
    <row r="4" spans="1:11" x14ac:dyDescent="0.2">
      <c r="A4" s="5">
        <v>3</v>
      </c>
      <c r="B4" s="5" t="s">
        <v>56</v>
      </c>
      <c r="C4" s="5" t="s">
        <v>35</v>
      </c>
      <c r="D4" s="5"/>
      <c r="E4" s="5" t="s">
        <v>43</v>
      </c>
      <c r="F4" s="5" t="s">
        <v>24</v>
      </c>
      <c r="G4" s="5"/>
      <c r="H4" s="5">
        <v>2</v>
      </c>
      <c r="I4" s="5">
        <f>COUNTIF(F2:F14,2)</f>
        <v>3</v>
      </c>
      <c r="J4" s="5"/>
      <c r="K4" s="5"/>
    </row>
    <row r="5" spans="1:11" x14ac:dyDescent="0.2">
      <c r="A5" s="5">
        <v>4</v>
      </c>
      <c r="B5" s="5" t="s">
        <v>54</v>
      </c>
      <c r="C5" s="5" t="s">
        <v>23</v>
      </c>
      <c r="D5" s="5"/>
      <c r="E5" s="5" t="s">
        <v>46</v>
      </c>
      <c r="F5" s="5">
        <f>COUNTIF(B2:B41,"G333")</f>
        <v>2</v>
      </c>
      <c r="G5" s="5"/>
      <c r="H5" s="5">
        <v>3</v>
      </c>
      <c r="I5" s="5">
        <f>COUNTIF(F2:F14,3)</f>
        <v>1</v>
      </c>
      <c r="J5" s="5"/>
      <c r="K5" s="5"/>
    </row>
    <row r="6" spans="1:11" x14ac:dyDescent="0.2">
      <c r="A6" s="5">
        <v>5</v>
      </c>
      <c r="B6" s="5" t="s">
        <v>53</v>
      </c>
      <c r="C6" s="5" t="s">
        <v>8</v>
      </c>
      <c r="D6" s="5"/>
      <c r="E6" s="5" t="s">
        <v>53</v>
      </c>
      <c r="F6" s="5">
        <f>COUNTIF(B2:B41,"T334")</f>
        <v>4</v>
      </c>
      <c r="G6" s="5"/>
      <c r="H6" s="5">
        <v>4</v>
      </c>
      <c r="I6" s="5">
        <f>COUNTIF(F2:F14,4)</f>
        <v>3</v>
      </c>
      <c r="J6" s="5"/>
      <c r="K6" s="5"/>
    </row>
    <row r="7" spans="1:11" x14ac:dyDescent="0.2">
      <c r="A7" s="5">
        <v>6</v>
      </c>
      <c r="B7" s="5" t="s">
        <v>49</v>
      </c>
      <c r="C7" s="5" t="s">
        <v>21</v>
      </c>
      <c r="D7" s="5"/>
      <c r="E7" s="5" t="s">
        <v>54</v>
      </c>
      <c r="F7" s="4">
        <f>COUNTIF(B2:B41,"R335")</f>
        <v>6</v>
      </c>
      <c r="G7" s="5"/>
      <c r="H7" s="5">
        <v>5</v>
      </c>
      <c r="I7" s="5">
        <f>COUNTIF(F2:F14,5)</f>
        <v>1</v>
      </c>
      <c r="J7" s="5"/>
      <c r="K7" s="5"/>
    </row>
    <row r="8" spans="1:11" x14ac:dyDescent="0.2">
      <c r="A8" s="5">
        <v>7</v>
      </c>
      <c r="B8" s="5" t="s">
        <v>50</v>
      </c>
      <c r="C8" s="5" t="s">
        <v>15</v>
      </c>
      <c r="D8" s="5"/>
      <c r="E8" s="5" t="s">
        <v>47</v>
      </c>
      <c r="F8" s="5">
        <f>COUNTIF(B2:B41,"Y336")</f>
        <v>2</v>
      </c>
      <c r="G8" s="5"/>
      <c r="H8" s="5">
        <v>6</v>
      </c>
      <c r="I8" s="5">
        <f>COUNTIF(F2:F14,6)</f>
        <v>1</v>
      </c>
      <c r="J8" s="5"/>
      <c r="K8" s="5"/>
    </row>
    <row r="9" spans="1:11" x14ac:dyDescent="0.2">
      <c r="A9" s="5">
        <v>8</v>
      </c>
      <c r="B9" s="5" t="s">
        <v>46</v>
      </c>
      <c r="C9" s="5" t="s">
        <v>25</v>
      </c>
      <c r="D9" s="5"/>
      <c r="E9" s="5" t="s">
        <v>45</v>
      </c>
      <c r="F9" s="5">
        <f>COUNTIF(B2:B41,"Q337")</f>
        <v>5</v>
      </c>
      <c r="G9" s="5"/>
      <c r="H9" s="5">
        <v>7</v>
      </c>
      <c r="I9" s="5">
        <f>COUNTIF(F2:F14,7)</f>
        <v>0</v>
      </c>
      <c r="J9" s="5"/>
      <c r="K9" s="5"/>
    </row>
    <row r="10" spans="1:11" x14ac:dyDescent="0.2">
      <c r="A10" s="5">
        <v>9</v>
      </c>
      <c r="B10" s="5" t="s">
        <v>56</v>
      </c>
      <c r="C10" s="5" t="s">
        <v>23</v>
      </c>
      <c r="D10" s="5"/>
      <c r="E10" s="5" t="s">
        <v>44</v>
      </c>
      <c r="F10" s="4">
        <f>COUNTIF(B2:B41,"T338")</f>
        <v>4</v>
      </c>
      <c r="G10" s="5"/>
      <c r="H10" s="5">
        <v>8</v>
      </c>
      <c r="I10" s="5">
        <f>COUNTIF(F2:F13,8)</f>
        <v>1</v>
      </c>
      <c r="J10" s="5"/>
      <c r="K10" s="5"/>
    </row>
    <row r="11" spans="1:11" x14ac:dyDescent="0.2">
      <c r="A11" s="5">
        <v>10</v>
      </c>
      <c r="B11" s="5" t="s">
        <v>50</v>
      </c>
      <c r="C11" s="5" t="s">
        <v>29</v>
      </c>
      <c r="D11" s="5"/>
      <c r="E11" s="5" t="s">
        <v>56</v>
      </c>
      <c r="F11" s="5">
        <f>COUNTIF(B2:B41,"F339")</f>
        <v>8</v>
      </c>
      <c r="G11" s="5"/>
      <c r="H11" s="5"/>
      <c r="I11" s="5"/>
      <c r="J11" s="5"/>
      <c r="K11" s="5"/>
    </row>
    <row r="12" spans="1:11" x14ac:dyDescent="0.2">
      <c r="A12" s="5">
        <v>11</v>
      </c>
      <c r="B12" s="5" t="s">
        <v>45</v>
      </c>
      <c r="C12" s="5" t="s">
        <v>23</v>
      </c>
      <c r="D12" s="5"/>
      <c r="E12" s="5" t="s">
        <v>48</v>
      </c>
      <c r="F12" s="5">
        <f>COUNTIF(B2:B41,"V340")</f>
        <v>2</v>
      </c>
      <c r="G12" s="5"/>
      <c r="H12" s="5"/>
      <c r="I12" s="5"/>
      <c r="J12" s="5"/>
      <c r="K12" s="5"/>
    </row>
    <row r="13" spans="1:11" x14ac:dyDescent="0.2">
      <c r="A13" s="5">
        <v>12</v>
      </c>
      <c r="B13" s="5" t="s">
        <v>44</v>
      </c>
      <c r="C13" s="5" t="s">
        <v>6</v>
      </c>
      <c r="D13" s="5"/>
      <c r="E13" s="5" t="s">
        <v>22</v>
      </c>
      <c r="F13" s="5">
        <f>COUNTIF(B2:B41,"WT")</f>
        <v>0</v>
      </c>
      <c r="G13" s="5"/>
      <c r="H13" s="5"/>
      <c r="I13" s="5"/>
      <c r="J13" s="5"/>
      <c r="K13" s="5"/>
    </row>
    <row r="14" spans="1:11" x14ac:dyDescent="0.2">
      <c r="A14" s="5">
        <v>13</v>
      </c>
      <c r="B14" s="5" t="s">
        <v>48</v>
      </c>
      <c r="C14" s="5" t="s">
        <v>58</v>
      </c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5">
        <v>14</v>
      </c>
      <c r="B15" s="7" t="s">
        <v>56</v>
      </c>
      <c r="C15" s="7" t="s">
        <v>35</v>
      </c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5">
        <v>15</v>
      </c>
      <c r="B16" s="5" t="s">
        <v>56</v>
      </c>
      <c r="C16" s="5" t="s">
        <v>21</v>
      </c>
      <c r="D16" s="5"/>
      <c r="E16" s="5" t="s">
        <v>40</v>
      </c>
      <c r="F16" s="5">
        <f>SUM(F2:F14)</f>
        <v>40</v>
      </c>
      <c r="G16" s="5"/>
      <c r="H16" s="5"/>
      <c r="I16" s="5"/>
      <c r="J16" s="5"/>
      <c r="K16" s="5"/>
    </row>
    <row r="17" spans="1:11" x14ac:dyDescent="0.2">
      <c r="A17" s="5">
        <v>16</v>
      </c>
      <c r="B17" s="5" t="s">
        <v>50</v>
      </c>
      <c r="C17" s="5" t="s">
        <v>15</v>
      </c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5">
        <v>17</v>
      </c>
      <c r="B18" s="5" t="s">
        <v>46</v>
      </c>
      <c r="C18" s="5" t="s">
        <v>29</v>
      </c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5">
        <v>18</v>
      </c>
      <c r="B19" s="5" t="s">
        <v>54</v>
      </c>
      <c r="C19" s="5" t="s">
        <v>59</v>
      </c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5">
        <v>19</v>
      </c>
      <c r="B20" s="5" t="s">
        <v>47</v>
      </c>
      <c r="C20" s="5" t="s">
        <v>23</v>
      </c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5">
        <v>20</v>
      </c>
      <c r="B21" s="5" t="s">
        <v>50</v>
      </c>
      <c r="C21" s="5" t="s">
        <v>23</v>
      </c>
      <c r="D21" s="5"/>
      <c r="E21" s="5"/>
      <c r="F21" s="5"/>
      <c r="G21" s="5"/>
      <c r="H21" s="5"/>
      <c r="I21" s="5"/>
      <c r="J21" s="5"/>
      <c r="K21" s="5"/>
    </row>
    <row r="22" spans="1:11" x14ac:dyDescent="0.2">
      <c r="A22" s="5">
        <v>21</v>
      </c>
      <c r="B22" s="5" t="s">
        <v>44</v>
      </c>
      <c r="C22" s="5" t="s">
        <v>21</v>
      </c>
      <c r="D22" s="5"/>
      <c r="E22" s="5"/>
      <c r="F22" s="5"/>
      <c r="G22" s="5"/>
      <c r="H22" s="5"/>
      <c r="I22" s="5"/>
      <c r="J22" s="5"/>
      <c r="K22" s="5"/>
    </row>
    <row r="23" spans="1:11" x14ac:dyDescent="0.2">
      <c r="A23" s="5">
        <v>22</v>
      </c>
      <c r="B23" s="5" t="s">
        <v>49</v>
      </c>
      <c r="C23" s="5" t="s">
        <v>23</v>
      </c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5">
        <v>23</v>
      </c>
      <c r="B24" s="5" t="s">
        <v>53</v>
      </c>
      <c r="C24" s="5" t="s">
        <v>21</v>
      </c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>
        <v>24</v>
      </c>
      <c r="B25" s="5" t="s">
        <v>54</v>
      </c>
      <c r="C25" s="5" t="s">
        <v>59</v>
      </c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5">
        <v>25</v>
      </c>
      <c r="B26" s="5" t="s">
        <v>45</v>
      </c>
      <c r="C26" s="5" t="s">
        <v>29</v>
      </c>
      <c r="D26" s="5"/>
      <c r="E26" s="5"/>
      <c r="F26" s="5"/>
      <c r="G26" s="5"/>
      <c r="H26" s="5"/>
      <c r="I26" s="5"/>
      <c r="J26" s="5"/>
      <c r="K26" s="5"/>
    </row>
    <row r="27" spans="1:11" x14ac:dyDescent="0.2">
      <c r="A27" s="5">
        <v>26</v>
      </c>
      <c r="B27" s="5" t="s">
        <v>53</v>
      </c>
      <c r="C27" s="5" t="s">
        <v>4</v>
      </c>
      <c r="D27" s="5"/>
      <c r="E27" s="5"/>
      <c r="F27" s="5"/>
      <c r="G27" s="5"/>
      <c r="H27" s="5"/>
      <c r="I27" s="5"/>
      <c r="J27" s="5"/>
      <c r="K27" s="5"/>
    </row>
    <row r="28" spans="1:11" x14ac:dyDescent="0.2">
      <c r="A28" s="5">
        <v>27</v>
      </c>
      <c r="B28" s="5" t="s">
        <v>53</v>
      </c>
      <c r="C28" s="5" t="s">
        <v>8</v>
      </c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5">
        <v>28</v>
      </c>
      <c r="B29" s="5" t="s">
        <v>48</v>
      </c>
      <c r="C29" s="5" t="s">
        <v>15</v>
      </c>
      <c r="D29" s="5"/>
      <c r="E29" s="5"/>
      <c r="F29" s="5"/>
      <c r="G29" s="5"/>
      <c r="H29" s="5"/>
      <c r="I29" s="5"/>
      <c r="J29" s="5"/>
      <c r="K29" s="5"/>
    </row>
    <row r="30" spans="1:11" x14ac:dyDescent="0.2">
      <c r="A30" s="5">
        <v>29</v>
      </c>
      <c r="B30" s="5" t="s">
        <v>54</v>
      </c>
      <c r="C30" s="5" t="s">
        <v>34</v>
      </c>
      <c r="D30" s="5"/>
      <c r="E30" s="5"/>
      <c r="F30" s="5"/>
      <c r="G30" s="5"/>
      <c r="H30" s="5"/>
      <c r="I30" s="5"/>
      <c r="J30" s="5"/>
      <c r="K30" s="5"/>
    </row>
    <row r="31" spans="1:11" x14ac:dyDescent="0.2">
      <c r="A31" s="5">
        <v>30</v>
      </c>
      <c r="B31" s="5" t="s">
        <v>47</v>
      </c>
      <c r="C31" s="5" t="s">
        <v>8</v>
      </c>
      <c r="D31" s="5"/>
      <c r="E31" s="5"/>
      <c r="F31" s="5"/>
      <c r="G31" s="5"/>
      <c r="H31" s="5"/>
      <c r="I31" s="5"/>
      <c r="J31" s="5"/>
      <c r="K31" s="5"/>
    </row>
    <row r="32" spans="1:11" x14ac:dyDescent="0.2">
      <c r="A32" s="5">
        <v>31</v>
      </c>
      <c r="B32" s="5" t="s">
        <v>45</v>
      </c>
      <c r="C32" s="5" t="s">
        <v>13</v>
      </c>
      <c r="D32" s="5"/>
      <c r="E32" s="5"/>
      <c r="F32" s="5"/>
      <c r="G32" s="5"/>
      <c r="H32" s="5"/>
      <c r="I32" s="5"/>
      <c r="J32" s="5"/>
      <c r="K32" s="5"/>
    </row>
    <row r="33" spans="1:11" x14ac:dyDescent="0.2">
      <c r="A33" s="5">
        <v>32</v>
      </c>
      <c r="B33" s="5" t="s">
        <v>56</v>
      </c>
      <c r="C33" s="5" t="s">
        <v>11</v>
      </c>
      <c r="D33" s="5"/>
      <c r="E33" s="5"/>
      <c r="F33" s="5"/>
      <c r="G33" s="5"/>
      <c r="H33" s="5"/>
      <c r="I33" s="5"/>
      <c r="J33" s="5"/>
      <c r="K33" s="5"/>
    </row>
    <row r="34" spans="1:11" x14ac:dyDescent="0.2">
      <c r="A34" s="5">
        <v>33</v>
      </c>
      <c r="B34" s="5" t="s">
        <v>44</v>
      </c>
      <c r="C34" s="5" t="s">
        <v>25</v>
      </c>
      <c r="D34" s="5"/>
      <c r="E34" s="5"/>
      <c r="F34" s="5"/>
      <c r="G34" s="5"/>
      <c r="H34" s="5"/>
      <c r="I34" s="5"/>
      <c r="J34" s="5"/>
      <c r="K34" s="5"/>
    </row>
    <row r="35" spans="1:11" x14ac:dyDescent="0.2">
      <c r="A35" s="5">
        <v>34</v>
      </c>
      <c r="B35" s="5" t="s">
        <v>45</v>
      </c>
      <c r="C35" s="5" t="s">
        <v>33</v>
      </c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>
        <v>35</v>
      </c>
      <c r="B36" s="7" t="s">
        <v>56</v>
      </c>
      <c r="C36" s="7" t="s">
        <v>8</v>
      </c>
      <c r="D36" s="5"/>
      <c r="E36" s="5"/>
      <c r="F36" s="5"/>
      <c r="G36" s="5"/>
      <c r="H36" s="5"/>
      <c r="I36" s="5"/>
      <c r="J36" s="5"/>
      <c r="K36" s="5"/>
    </row>
    <row r="37" spans="1:11" x14ac:dyDescent="0.2">
      <c r="A37" s="5">
        <v>36</v>
      </c>
      <c r="B37" s="5" t="s">
        <v>54</v>
      </c>
      <c r="C37" s="5" t="s">
        <v>8</v>
      </c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>
        <v>37</v>
      </c>
      <c r="B38" s="5" t="s">
        <v>45</v>
      </c>
      <c r="C38" s="5" t="s">
        <v>23</v>
      </c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>
        <v>38</v>
      </c>
      <c r="B39" s="5" t="s">
        <v>56</v>
      </c>
      <c r="C39" s="5" t="s">
        <v>21</v>
      </c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>
        <v>39</v>
      </c>
      <c r="B40" s="5" t="s">
        <v>54</v>
      </c>
      <c r="C40" s="5" t="s">
        <v>6</v>
      </c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5">
        <v>40</v>
      </c>
      <c r="B41" s="5" t="s">
        <v>44</v>
      </c>
      <c r="C41" s="5" t="s">
        <v>8</v>
      </c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75" workbookViewId="0">
      <selection activeCell="F36" sqref="F36"/>
    </sheetView>
  </sheetViews>
  <sheetFormatPr baseColWidth="10" defaultRowHeight="16" x14ac:dyDescent="0.2"/>
  <cols>
    <col min="1" max="1" width="8.1640625" bestFit="1" customWidth="1"/>
    <col min="2" max="2" width="13.33203125" bestFit="1" customWidth="1"/>
    <col min="3" max="3" width="17.33203125" bestFit="1" customWidth="1"/>
    <col min="4" max="4" width="18" customWidth="1"/>
    <col min="5" max="5" width="8" bestFit="1" customWidth="1"/>
    <col min="6" max="6" width="11.5" bestFit="1" customWidth="1"/>
    <col min="8" max="8" width="20" bestFit="1" customWidth="1"/>
    <col min="9" max="9" width="8" bestFit="1" customWidth="1"/>
  </cols>
  <sheetData>
    <row r="1" spans="1:11" s="1" customFormat="1" x14ac:dyDescent="0.2">
      <c r="A1" s="2" t="s">
        <v>0</v>
      </c>
      <c r="B1" s="2" t="s">
        <v>2</v>
      </c>
      <c r="C1" s="2" t="s">
        <v>3</v>
      </c>
      <c r="D1" s="2"/>
      <c r="E1" s="2" t="s">
        <v>36</v>
      </c>
      <c r="F1" s="2" t="s">
        <v>37</v>
      </c>
      <c r="G1" s="2"/>
      <c r="H1" s="2" t="s">
        <v>41</v>
      </c>
      <c r="I1" s="2" t="s">
        <v>42</v>
      </c>
      <c r="J1" s="2"/>
      <c r="K1" s="2"/>
    </row>
    <row r="2" spans="1:11" x14ac:dyDescent="0.2">
      <c r="A2" s="3">
        <v>1</v>
      </c>
      <c r="B2" s="3" t="s">
        <v>1</v>
      </c>
      <c r="C2" s="3" t="s">
        <v>4</v>
      </c>
      <c r="D2" s="3"/>
      <c r="E2" s="3" t="s">
        <v>16</v>
      </c>
      <c r="F2" s="3">
        <f>COUNTIF(B2:B41,"Q332")</f>
        <v>5</v>
      </c>
      <c r="G2" s="3"/>
      <c r="H2" s="3">
        <v>0</v>
      </c>
      <c r="I2" s="3">
        <f>COUNTIF(F2:F15,0)</f>
        <v>1</v>
      </c>
      <c r="J2" s="3"/>
      <c r="K2" s="3"/>
    </row>
    <row r="3" spans="1:11" x14ac:dyDescent="0.2">
      <c r="A3" s="3">
        <v>2</v>
      </c>
      <c r="B3" s="3" t="s">
        <v>5</v>
      </c>
      <c r="C3" s="3" t="s">
        <v>6</v>
      </c>
      <c r="D3" s="3"/>
      <c r="E3" s="3" t="s">
        <v>26</v>
      </c>
      <c r="F3" s="3">
        <f>COUNTIF(B2:B41,"A333")</f>
        <v>1</v>
      </c>
      <c r="G3" s="3"/>
      <c r="H3" s="3">
        <v>1</v>
      </c>
      <c r="I3" s="3">
        <f>COUNTIF(F2:F15,1)</f>
        <v>3</v>
      </c>
      <c r="J3" s="3"/>
      <c r="K3" s="3"/>
    </row>
    <row r="4" spans="1:11" x14ac:dyDescent="0.2">
      <c r="A4" s="3">
        <v>3</v>
      </c>
      <c r="B4" s="3" t="s">
        <v>5</v>
      </c>
      <c r="C4" s="3" t="s">
        <v>7</v>
      </c>
      <c r="D4" s="3"/>
      <c r="E4" s="3" t="s">
        <v>39</v>
      </c>
      <c r="F4" s="3">
        <f>COUNTIF(B2:B41,"P334")</f>
        <v>0</v>
      </c>
      <c r="G4" s="3"/>
      <c r="H4" s="3">
        <v>2</v>
      </c>
      <c r="I4" s="3">
        <f>COUNTIF(F2:F15,2)</f>
        <v>3</v>
      </c>
      <c r="J4" s="3"/>
      <c r="K4" s="3"/>
    </row>
    <row r="5" spans="1:11" x14ac:dyDescent="0.2">
      <c r="A5" s="3">
        <v>4</v>
      </c>
      <c r="B5" s="3" t="s">
        <v>5</v>
      </c>
      <c r="C5" s="3" t="s">
        <v>8</v>
      </c>
      <c r="D5" s="3"/>
      <c r="E5" s="3" t="s">
        <v>1</v>
      </c>
      <c r="F5" s="3">
        <f>COUNTIF(B2:B41,"G335")</f>
        <v>4</v>
      </c>
      <c r="G5" s="3"/>
      <c r="H5" s="3">
        <v>3</v>
      </c>
      <c r="I5" s="3">
        <f>COUNTIF(F2:F15,3)</f>
        <v>1</v>
      </c>
      <c r="J5" s="3"/>
      <c r="K5" s="3"/>
    </row>
    <row r="6" spans="1:11" x14ac:dyDescent="0.2">
      <c r="A6" s="3">
        <v>5</v>
      </c>
      <c r="B6" s="3" t="s">
        <v>1</v>
      </c>
      <c r="C6" s="3" t="s">
        <v>9</v>
      </c>
      <c r="D6" s="3"/>
      <c r="E6" s="3" t="s">
        <v>20</v>
      </c>
      <c r="F6" s="3">
        <f>COUNTIF(B2:B41,"T336")</f>
        <v>2</v>
      </c>
      <c r="G6" s="3"/>
      <c r="H6" s="3">
        <v>4</v>
      </c>
      <c r="I6" s="3">
        <f>COUNTIF(F2:F15,4)</f>
        <v>3</v>
      </c>
      <c r="J6" s="3"/>
      <c r="K6" s="3"/>
    </row>
    <row r="7" spans="1:11" x14ac:dyDescent="0.2">
      <c r="A7" s="3">
        <v>6</v>
      </c>
      <c r="B7" s="3" t="s">
        <v>10</v>
      </c>
      <c r="C7" s="3" t="s">
        <v>11</v>
      </c>
      <c r="D7" s="3"/>
      <c r="E7" s="3" t="s">
        <v>10</v>
      </c>
      <c r="F7" s="3">
        <f>COUNTIF(B2:B41,"L337")</f>
        <v>2</v>
      </c>
      <c r="G7" s="3"/>
      <c r="H7" s="3">
        <v>5</v>
      </c>
      <c r="I7" s="3">
        <f>COUNTIF(F2:F15,5)</f>
        <v>2</v>
      </c>
      <c r="J7" s="3"/>
      <c r="K7" s="3"/>
    </row>
    <row r="8" spans="1:11" x14ac:dyDescent="0.2">
      <c r="A8" s="3">
        <v>7</v>
      </c>
      <c r="B8" s="3" t="s">
        <v>12</v>
      </c>
      <c r="C8" s="3" t="s">
        <v>13</v>
      </c>
      <c r="D8" s="3"/>
      <c r="E8" s="3" t="s">
        <v>12</v>
      </c>
      <c r="F8" s="3">
        <f>COUNTIF(B2:B41,"F338")</f>
        <v>4</v>
      </c>
      <c r="G8" s="3"/>
      <c r="H8" s="3">
        <v>6</v>
      </c>
      <c r="I8" s="3">
        <f>COUNTIF(F2:F15,6)</f>
        <v>1</v>
      </c>
      <c r="J8" s="3"/>
      <c r="K8" s="3"/>
    </row>
    <row r="9" spans="1:11" x14ac:dyDescent="0.2">
      <c r="A9" s="3">
        <v>8</v>
      </c>
      <c r="B9" s="3" t="s">
        <v>14</v>
      </c>
      <c r="C9" s="3" t="s">
        <v>15</v>
      </c>
      <c r="D9" s="3"/>
      <c r="E9" s="3" t="s">
        <v>17</v>
      </c>
      <c r="F9" s="3">
        <f>COUNTIF(B2:B41,"T339")</f>
        <v>4</v>
      </c>
      <c r="G9" s="3"/>
      <c r="H9" s="3">
        <v>7</v>
      </c>
      <c r="I9" s="3">
        <f>COUNTIF(F2:F15,7)</f>
        <v>0</v>
      </c>
      <c r="J9" s="3"/>
      <c r="K9" s="3"/>
    </row>
    <row r="10" spans="1:11" x14ac:dyDescent="0.2">
      <c r="A10" s="3">
        <v>9</v>
      </c>
      <c r="B10" s="3" t="s">
        <v>16</v>
      </c>
      <c r="C10" s="3" t="s">
        <v>13</v>
      </c>
      <c r="D10" s="3"/>
      <c r="E10" s="3" t="s">
        <v>31</v>
      </c>
      <c r="F10" s="3">
        <f>COUNTIF(B2:B41,"F340")</f>
        <v>2</v>
      </c>
      <c r="G10" s="3"/>
      <c r="H10" s="3"/>
      <c r="I10" s="3"/>
      <c r="J10" s="3"/>
      <c r="K10" s="3"/>
    </row>
    <row r="11" spans="1:11" x14ac:dyDescent="0.2">
      <c r="A11" s="3">
        <v>10</v>
      </c>
      <c r="B11" s="3" t="s">
        <v>1</v>
      </c>
      <c r="C11" s="3" t="s">
        <v>9</v>
      </c>
      <c r="D11" s="3"/>
      <c r="E11" s="3" t="s">
        <v>5</v>
      </c>
      <c r="F11" s="3">
        <f>COUNTIF(B2:B41,"P341")</f>
        <v>5</v>
      </c>
      <c r="G11" s="3"/>
      <c r="H11" s="3"/>
      <c r="I11" s="3"/>
      <c r="J11" s="3"/>
      <c r="K11" s="3"/>
    </row>
    <row r="12" spans="1:11" x14ac:dyDescent="0.2">
      <c r="A12" s="3">
        <v>11</v>
      </c>
      <c r="B12" s="3" t="s">
        <v>17</v>
      </c>
      <c r="C12" s="3" t="s">
        <v>7</v>
      </c>
      <c r="D12" s="3"/>
      <c r="E12" s="3" t="s">
        <v>28</v>
      </c>
      <c r="F12" s="3">
        <f>COUNTIF(B2:B41,"S342")</f>
        <v>3</v>
      </c>
      <c r="G12" s="3"/>
      <c r="H12" s="3"/>
      <c r="I12" s="3"/>
      <c r="J12" s="3"/>
      <c r="K12" s="3"/>
    </row>
    <row r="13" spans="1:11" x14ac:dyDescent="0.2">
      <c r="A13" s="3">
        <v>12</v>
      </c>
      <c r="B13" s="3" t="s">
        <v>10</v>
      </c>
      <c r="C13" s="3" t="s">
        <v>18</v>
      </c>
      <c r="D13" s="3"/>
      <c r="E13" s="3" t="s">
        <v>30</v>
      </c>
      <c r="F13" s="3">
        <f>COUNTIF(B2:B41,"L343")</f>
        <v>1</v>
      </c>
      <c r="G13" s="3"/>
      <c r="H13" s="3"/>
      <c r="I13" s="3"/>
      <c r="J13" s="3"/>
      <c r="K13" s="3"/>
    </row>
    <row r="14" spans="1:11" x14ac:dyDescent="0.2">
      <c r="A14" s="3">
        <v>13</v>
      </c>
      <c r="B14" s="3" t="s">
        <v>17</v>
      </c>
      <c r="C14" s="3" t="s">
        <v>6</v>
      </c>
      <c r="D14" s="3"/>
      <c r="E14" s="3" t="s">
        <v>14</v>
      </c>
      <c r="F14" s="3">
        <f>COUNTIF(B2:B41,"T344")</f>
        <v>6</v>
      </c>
      <c r="G14" s="3"/>
      <c r="H14" s="3"/>
      <c r="I14" s="3"/>
      <c r="J14" s="3"/>
      <c r="K14" s="3"/>
    </row>
    <row r="15" spans="1:11" x14ac:dyDescent="0.2">
      <c r="A15" s="3">
        <v>14</v>
      </c>
      <c r="B15" s="3" t="s">
        <v>17</v>
      </c>
      <c r="C15" s="3" t="s">
        <v>19</v>
      </c>
      <c r="D15" s="3"/>
      <c r="E15" s="3" t="s">
        <v>38</v>
      </c>
      <c r="F15" s="3">
        <f>COUNTIF(B2:B41,"WT")</f>
        <v>1</v>
      </c>
      <c r="G15" s="3"/>
      <c r="H15" s="3"/>
      <c r="I15" s="3"/>
      <c r="J15" s="3"/>
      <c r="K15" s="3"/>
    </row>
    <row r="16" spans="1:11" x14ac:dyDescent="0.2">
      <c r="A16" s="3">
        <v>15</v>
      </c>
      <c r="B16" s="3" t="s">
        <v>20</v>
      </c>
      <c r="C16" s="3" t="s">
        <v>21</v>
      </c>
      <c r="D16" s="3"/>
      <c r="E16" s="3" t="s">
        <v>40</v>
      </c>
      <c r="F16" s="3">
        <f>SUM(F2:F15)</f>
        <v>40</v>
      </c>
      <c r="G16" s="3"/>
      <c r="H16" s="3"/>
      <c r="I16" s="3"/>
      <c r="J16" s="3"/>
      <c r="K16" s="3"/>
    </row>
    <row r="17" spans="1:11" x14ac:dyDescent="0.2">
      <c r="A17" s="3">
        <v>16</v>
      </c>
      <c r="B17" s="3" t="s">
        <v>20</v>
      </c>
      <c r="C17" s="3" t="s">
        <v>15</v>
      </c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v>17</v>
      </c>
      <c r="B18" s="3" t="s">
        <v>22</v>
      </c>
      <c r="C18" s="3" t="s">
        <v>24</v>
      </c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v>18</v>
      </c>
      <c r="B19" s="3" t="s">
        <v>14</v>
      </c>
      <c r="C19" s="3" t="s">
        <v>7</v>
      </c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v>19</v>
      </c>
      <c r="B20" s="3" t="s">
        <v>14</v>
      </c>
      <c r="C20" s="3" t="s">
        <v>8</v>
      </c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v>20</v>
      </c>
      <c r="B21" s="3" t="s">
        <v>5</v>
      </c>
      <c r="C21" s="3" t="s">
        <v>23</v>
      </c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v>21</v>
      </c>
      <c r="B22" s="3" t="s">
        <v>16</v>
      </c>
      <c r="C22" s="3" t="s">
        <v>23</v>
      </c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>
        <v>22</v>
      </c>
      <c r="B23" s="3" t="s">
        <v>1</v>
      </c>
      <c r="C23" s="3" t="s">
        <v>25</v>
      </c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>
        <v>23</v>
      </c>
      <c r="B24" s="3" t="s">
        <v>26</v>
      </c>
      <c r="C24" s="3" t="s">
        <v>27</v>
      </c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>
        <v>24</v>
      </c>
      <c r="B25" s="3" t="s">
        <v>14</v>
      </c>
      <c r="C25" s="3" t="s">
        <v>21</v>
      </c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>
        <v>25</v>
      </c>
      <c r="B26" s="3" t="s">
        <v>28</v>
      </c>
      <c r="C26" s="3" t="s">
        <v>29</v>
      </c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>
        <v>26</v>
      </c>
      <c r="B27" s="3" t="s">
        <v>30</v>
      </c>
      <c r="C27" s="3" t="s">
        <v>13</v>
      </c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>
        <v>27</v>
      </c>
      <c r="B28" s="3" t="s">
        <v>31</v>
      </c>
      <c r="C28" s="3" t="s">
        <v>32</v>
      </c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>
        <v>28</v>
      </c>
      <c r="B29" s="3" t="s">
        <v>14</v>
      </c>
      <c r="C29" s="3" t="s">
        <v>13</v>
      </c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>
        <v>29</v>
      </c>
      <c r="B30" s="3" t="s">
        <v>16</v>
      </c>
      <c r="C30" s="3" t="s">
        <v>13</v>
      </c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>
        <v>30</v>
      </c>
      <c r="B31" s="3" t="s">
        <v>5</v>
      </c>
      <c r="C31" s="3" t="s">
        <v>33</v>
      </c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>
        <v>31</v>
      </c>
      <c r="B32" s="3" t="s">
        <v>12</v>
      </c>
      <c r="C32" s="3" t="s">
        <v>21</v>
      </c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>
        <v>32</v>
      </c>
      <c r="B33" s="3" t="s">
        <v>12</v>
      </c>
      <c r="C33" s="3" t="s">
        <v>9</v>
      </c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>
        <v>33</v>
      </c>
      <c r="B34" s="3" t="s">
        <v>12</v>
      </c>
      <c r="C34" s="3" t="s">
        <v>6</v>
      </c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>
        <v>34</v>
      </c>
      <c r="B35" s="3" t="s">
        <v>14</v>
      </c>
      <c r="C35" s="3" t="s">
        <v>34</v>
      </c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>
        <v>35</v>
      </c>
      <c r="B36" s="3" t="s">
        <v>31</v>
      </c>
      <c r="C36" s="3" t="s">
        <v>35</v>
      </c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>
        <v>36</v>
      </c>
      <c r="B37" s="3" t="s">
        <v>16</v>
      </c>
      <c r="C37" s="3" t="s">
        <v>8</v>
      </c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>
        <v>37</v>
      </c>
      <c r="B38" s="3" t="s">
        <v>28</v>
      </c>
      <c r="C38" s="3" t="s">
        <v>15</v>
      </c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3">
        <v>38</v>
      </c>
      <c r="B39" s="3" t="s">
        <v>28</v>
      </c>
      <c r="C39" s="3" t="s">
        <v>23</v>
      </c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3">
        <v>39</v>
      </c>
      <c r="B40" s="3" t="s">
        <v>16</v>
      </c>
      <c r="C40" s="3" t="s">
        <v>15</v>
      </c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3">
        <v>40</v>
      </c>
      <c r="B41" s="3" t="s">
        <v>17</v>
      </c>
      <c r="C41" s="3" t="s">
        <v>21</v>
      </c>
      <c r="D41" s="3"/>
      <c r="E41" s="3"/>
      <c r="F41" s="3"/>
      <c r="G41" s="3"/>
      <c r="H41" s="3"/>
      <c r="I41" s="3"/>
      <c r="J41" s="3"/>
      <c r="K4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Human TRIM5</vt:lpstr>
      <vt:lpstr>Human TRIM5-R332P</vt:lpstr>
      <vt:lpstr>Rhesus TRIM5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2020-07-08T23:22:15Z</dcterms:created>
  <dcterms:modified xsi:type="dcterms:W3CDTF">2020-07-22T17:18:47Z</dcterms:modified>
</cp:coreProperties>
</file>