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toj/Desktop/CHMP7 Paper 2/eLife Return/Source Data Excel Files/"/>
    </mc:Choice>
  </mc:AlternateContent>
  <xr:revisionPtr revIDLastSave="0" documentId="13_ncr:1_{EDB1BEF9-0221-1D46-9BFB-FB3FDEE8BA5F}" xr6:coauthVersionLast="47" xr6:coauthVersionMax="47" xr10:uidLastSave="{00000000-0000-0000-0000-000000000000}"/>
  <bookViews>
    <workbookView xWindow="240" yWindow="2580" windowWidth="23620" windowHeight="13560" activeTab="2" xr2:uid="{A19F6FDF-3709-A344-A41B-A9F1590BF29A}"/>
  </bookViews>
  <sheets>
    <sheet name="Figure 4B Source Data" sheetId="1" r:id="rId1"/>
    <sheet name="Figure 4D Source Data" sheetId="2" r:id="rId2"/>
    <sheet name="Figure 4F Source Data" sheetId="3" r:id="rId3"/>
    <sheet name="Figure 4H Source Dat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" l="1"/>
  <c r="F10" i="3"/>
  <c r="F11" i="3"/>
  <c r="F12" i="3"/>
  <c r="G13" i="3" s="1"/>
  <c r="F13" i="3"/>
  <c r="F14" i="3"/>
  <c r="F15" i="3"/>
  <c r="F16" i="3"/>
  <c r="G16" i="3" s="1"/>
  <c r="F17" i="3"/>
  <c r="F18" i="3"/>
  <c r="G18" i="3" s="1"/>
  <c r="F19" i="3"/>
  <c r="F20" i="3"/>
  <c r="G20" i="3" s="1"/>
  <c r="F21" i="3"/>
  <c r="F8" i="3"/>
  <c r="G9" i="3" s="1"/>
  <c r="G14" i="3"/>
  <c r="G10" i="3"/>
  <c r="G8" i="3" l="1"/>
  <c r="G12" i="3"/>
  <c r="G19" i="3"/>
  <c r="G15" i="3"/>
  <c r="G11" i="3"/>
  <c r="G21" i="3"/>
  <c r="G17" i="3"/>
  <c r="C9" i="1" l="1"/>
  <c r="D9" i="1"/>
  <c r="C10" i="1"/>
  <c r="D10" i="1"/>
  <c r="C11" i="1"/>
  <c r="D11" i="1"/>
  <c r="D8" i="1"/>
  <c r="C8" i="1"/>
  <c r="K17" i="3" l="1"/>
  <c r="J17" i="3"/>
  <c r="K16" i="3"/>
  <c r="E17" i="2"/>
  <c r="E18" i="2"/>
  <c r="C18" i="2"/>
  <c r="C17" i="2"/>
  <c r="D18" i="2"/>
  <c r="D14" i="1"/>
  <c r="C14" i="1"/>
  <c r="D13" i="1"/>
  <c r="C13" i="1"/>
  <c r="D18" i="4"/>
  <c r="D17" i="4"/>
  <c r="C18" i="4"/>
  <c r="C17" i="4"/>
  <c r="J16" i="3"/>
  <c r="D17" i="2"/>
</calcChain>
</file>

<file path=xl/sharedStrings.xml><?xml version="1.0" encoding="utf-8"?>
<sst xmlns="http://schemas.openxmlformats.org/spreadsheetml/2006/main" count="97" uniqueCount="44">
  <si>
    <t>Figure 4B</t>
  </si>
  <si>
    <t>N = 4</t>
  </si>
  <si>
    <t>E1</t>
  </si>
  <si>
    <t>E2</t>
  </si>
  <si>
    <t>E3</t>
  </si>
  <si>
    <t>E4</t>
  </si>
  <si>
    <t>No ATP</t>
  </si>
  <si>
    <t>With ATP</t>
  </si>
  <si>
    <t>Percentage of CHMP7 in</t>
  </si>
  <si>
    <t>insoluble fraction</t>
  </si>
  <si>
    <t>MEAN</t>
  </si>
  <si>
    <t>STDEV</t>
  </si>
  <si>
    <t>Figure 4D</t>
  </si>
  <si>
    <t>WT</t>
  </si>
  <si>
    <t>S3D/S441D</t>
  </si>
  <si>
    <t>E5</t>
  </si>
  <si>
    <t>E6</t>
  </si>
  <si>
    <t>E7</t>
  </si>
  <si>
    <t>Figure 4F</t>
  </si>
  <si>
    <t>Recombinant CHMP7 of CHMP7 S3D/S441D was recovered from a sedimentation assay</t>
  </si>
  <si>
    <t>Recombinant HA-LEM2CT was mixed with CHMP7 or CHMP7 S3D/S441D and recovered from an immunoprecipitation using anti-CHMP7-Dynabeads</t>
  </si>
  <si>
    <t>recovered with CHMP7</t>
  </si>
  <si>
    <t>Figure 4H</t>
  </si>
  <si>
    <t>N = 7</t>
  </si>
  <si>
    <t>Recombinant HA-LEM2CT was mixed with CHMP7 or CHMP7 that had been phosphorylated by CDK1, and recovered from an immunoprecipitation using anti-CHMP7-Dynabeads</t>
  </si>
  <si>
    <t>N = 6, DD normalised to matched WT</t>
  </si>
  <si>
    <t>CHMP7</t>
  </si>
  <si>
    <t>phospho CHMP7</t>
  </si>
  <si>
    <t>Sup</t>
  </si>
  <si>
    <t>Pellet</t>
  </si>
  <si>
    <t>Fraction of HA-LEM2CT</t>
  </si>
  <si>
    <t>S3E/S441E</t>
  </si>
  <si>
    <t xml:space="preserve">Fraction of CHMP7 in insoluble fraction	</t>
  </si>
  <si>
    <t>Recombinant CHMP7 was recovered from a sedimentation assay in which CDK1 and Cyclin B were added with or without ATP</t>
  </si>
  <si>
    <t>E8</t>
  </si>
  <si>
    <t>N = 8</t>
  </si>
  <si>
    <t>HA-LEM2CT recovered/</t>
  </si>
  <si>
    <t>CHMP7 recovered</t>
  </si>
  <si>
    <t>ATP</t>
  </si>
  <si>
    <t>Ratio</t>
  </si>
  <si>
    <t>LEM2CT recovered</t>
  </si>
  <si>
    <t>Normalised</t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</si>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</sst>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1" fillId="0" borderId="0" xfId="0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19B40-A8B2-8343-84A6-FF07443F8235}">
  <dimension ref="A1:K14"/>
  <sheetViews>
    <sheetView topLeftCell="A3" workbookViewId="0">
      <selection activeCell="F16" sqref="F16"/>
    </sheetView>
  </sheetViews>
  <sheetFormatPr baseColWidth="10" defaultRowHeight="16" x14ac:dyDescent="0.2"/>
  <sheetData>
    <row r="1" spans="1:11" x14ac:dyDescent="0.2">
      <c r="A1" t="s">
        <v>0</v>
      </c>
    </row>
    <row r="3" spans="1:11" x14ac:dyDescent="0.2">
      <c r="A3" t="s">
        <v>33</v>
      </c>
    </row>
    <row r="4" spans="1:11" x14ac:dyDescent="0.2">
      <c r="A4" t="s">
        <v>1</v>
      </c>
    </row>
    <row r="5" spans="1:11" x14ac:dyDescent="0.2">
      <c r="C5" s="9" t="s">
        <v>8</v>
      </c>
      <c r="D5" s="9"/>
    </row>
    <row r="6" spans="1:11" x14ac:dyDescent="0.2">
      <c r="C6" s="9" t="s">
        <v>9</v>
      </c>
      <c r="D6" s="9"/>
      <c r="H6" s="4" t="s">
        <v>26</v>
      </c>
      <c r="I6" s="4"/>
      <c r="J6" s="4" t="s">
        <v>27</v>
      </c>
      <c r="K6" s="4"/>
    </row>
    <row r="7" spans="1:11" x14ac:dyDescent="0.2">
      <c r="C7" s="2" t="s">
        <v>6</v>
      </c>
      <c r="D7" s="2" t="s">
        <v>7</v>
      </c>
      <c r="H7" s="2" t="s">
        <v>28</v>
      </c>
      <c r="I7" s="2" t="s">
        <v>29</v>
      </c>
      <c r="J7" s="2" t="s">
        <v>28</v>
      </c>
      <c r="K7" s="2" t="s">
        <v>29</v>
      </c>
    </row>
    <row r="8" spans="1:11" x14ac:dyDescent="0.2">
      <c r="B8" t="s">
        <v>2</v>
      </c>
      <c r="C8">
        <f>I8/(H8+I8)</f>
        <v>0.50875656742556918</v>
      </c>
      <c r="D8">
        <f>K8/(J8+K8)</f>
        <v>0.23791821561338289</v>
      </c>
      <c r="G8" t="s">
        <v>2</v>
      </c>
      <c r="H8">
        <v>56.1</v>
      </c>
      <c r="I8">
        <v>58.1</v>
      </c>
      <c r="J8">
        <v>123</v>
      </c>
      <c r="K8">
        <v>38.4</v>
      </c>
    </row>
    <row r="9" spans="1:11" x14ac:dyDescent="0.2">
      <c r="B9" t="s">
        <v>3</v>
      </c>
      <c r="C9">
        <f t="shared" ref="C9:C11" si="0">I9/(H9+I9)</f>
        <v>0.35190793458509995</v>
      </c>
      <c r="D9">
        <f t="shared" ref="D9:D11" si="1">K9/(J9+K9)</f>
        <v>0.13877551020408166</v>
      </c>
      <c r="G9" t="s">
        <v>3</v>
      </c>
      <c r="H9">
        <v>10.7</v>
      </c>
      <c r="I9">
        <v>5.81</v>
      </c>
      <c r="J9">
        <v>8.44</v>
      </c>
      <c r="K9">
        <v>1.36</v>
      </c>
    </row>
    <row r="10" spans="1:11" x14ac:dyDescent="0.2">
      <c r="B10" t="s">
        <v>4</v>
      </c>
      <c r="C10">
        <f t="shared" si="0"/>
        <v>0.60334346504559266</v>
      </c>
      <c r="D10">
        <f t="shared" si="1"/>
        <v>0.40139616055846422</v>
      </c>
      <c r="G10" t="s">
        <v>4</v>
      </c>
      <c r="H10">
        <v>26.1</v>
      </c>
      <c r="I10">
        <v>39.700000000000003</v>
      </c>
      <c r="J10">
        <v>34.299999999999997</v>
      </c>
      <c r="K10">
        <v>23</v>
      </c>
    </row>
    <row r="11" spans="1:11" x14ac:dyDescent="0.2">
      <c r="B11" t="s">
        <v>5</v>
      </c>
      <c r="C11">
        <f t="shared" si="0"/>
        <v>0.61079545454545447</v>
      </c>
      <c r="D11">
        <f t="shared" si="1"/>
        <v>0.39382239382239381</v>
      </c>
      <c r="G11" t="s">
        <v>5</v>
      </c>
      <c r="H11">
        <v>13.7</v>
      </c>
      <c r="I11">
        <v>21.5</v>
      </c>
      <c r="J11">
        <v>15.7</v>
      </c>
      <c r="K11">
        <v>10.199999999999999</v>
      </c>
    </row>
    <row r="13" spans="1:11" x14ac:dyDescent="0.2">
      <c r="B13" t="s">
        <v>10</v>
      </c>
      <c r="C13">
        <f>AVERAGE(C8:C11)</f>
        <v>0.51870085540042909</v>
      </c>
      <c r="D13">
        <f>AVERAGE(D8:D11)</f>
        <v>0.29297807004958065</v>
      </c>
    </row>
    <row r="14" spans="1:11" x14ac:dyDescent="0.2">
      <c r="B14" t="s">
        <v>11</v>
      </c>
      <c r="C14">
        <f>STDEV(C8:C11)</f>
        <v>0.12050526109768238</v>
      </c>
      <c r="D14">
        <f>STDEV(D8:D11)</f>
        <v>0.12745466778457407</v>
      </c>
    </row>
  </sheetData>
  <mergeCells count="2">
    <mergeCell ref="C5:D5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10291-542B-0E44-AD0B-35E805E09ECB}">
  <dimension ref="A1:E18"/>
  <sheetViews>
    <sheetView workbookViewId="0">
      <selection activeCell="A5" sqref="A5"/>
    </sheetView>
  </sheetViews>
  <sheetFormatPr baseColWidth="10" defaultRowHeight="16" x14ac:dyDescent="0.2"/>
  <sheetData>
    <row r="1" spans="1:5" x14ac:dyDescent="0.2">
      <c r="A1" t="s">
        <v>12</v>
      </c>
    </row>
    <row r="3" spans="1:5" x14ac:dyDescent="0.2">
      <c r="A3" t="s">
        <v>19</v>
      </c>
    </row>
    <row r="4" spans="1:5" x14ac:dyDescent="0.2">
      <c r="A4" t="s">
        <v>35</v>
      </c>
    </row>
    <row r="5" spans="1:5" x14ac:dyDescent="0.2">
      <c r="C5" s="5"/>
      <c r="D5" s="1" t="s">
        <v>32</v>
      </c>
      <c r="E5" s="1"/>
    </row>
    <row r="6" spans="1:5" x14ac:dyDescent="0.2">
      <c r="B6" s="5"/>
      <c r="C6" s="6" t="s">
        <v>13</v>
      </c>
      <c r="D6" s="6" t="s">
        <v>14</v>
      </c>
      <c r="E6" s="6" t="s">
        <v>31</v>
      </c>
    </row>
    <row r="7" spans="1:5" x14ac:dyDescent="0.2">
      <c r="B7" s="5" t="s">
        <v>2</v>
      </c>
      <c r="C7" s="7">
        <v>0.41413585324417712</v>
      </c>
      <c r="D7" s="7">
        <v>0.25516926792403721</v>
      </c>
      <c r="E7" s="7">
        <v>0.36154089825578301</v>
      </c>
    </row>
    <row r="8" spans="1:5" x14ac:dyDescent="0.2">
      <c r="B8" s="5" t="s">
        <v>3</v>
      </c>
      <c r="C8" s="7">
        <v>0.56419730998282258</v>
      </c>
      <c r="D8" s="7">
        <v>0.36917732713167217</v>
      </c>
      <c r="E8" s="7">
        <v>0.48556624859409026</v>
      </c>
    </row>
    <row r="9" spans="1:5" x14ac:dyDescent="0.2">
      <c r="B9" s="5" t="s">
        <v>4</v>
      </c>
      <c r="C9" s="7">
        <v>0.55541438721760417</v>
      </c>
      <c r="D9" s="7">
        <v>0.34666387199999998</v>
      </c>
      <c r="E9" s="7">
        <v>0.5107468942422454</v>
      </c>
    </row>
    <row r="10" spans="1:5" x14ac:dyDescent="0.2">
      <c r="B10" s="5" t="s">
        <v>5</v>
      </c>
      <c r="C10" s="8">
        <v>0.56512011763900816</v>
      </c>
      <c r="D10" s="7">
        <v>0.43703384726181271</v>
      </c>
      <c r="E10" s="7">
        <v>0.26293179962367308</v>
      </c>
    </row>
    <row r="11" spans="1:5" x14ac:dyDescent="0.2">
      <c r="B11" s="5" t="s">
        <v>15</v>
      </c>
      <c r="C11" s="7">
        <v>0.59123622899999995</v>
      </c>
      <c r="D11" s="7">
        <v>0.47178785950117347</v>
      </c>
      <c r="E11" s="7">
        <v>0.37800724610344322</v>
      </c>
    </row>
    <row r="12" spans="1:5" x14ac:dyDescent="0.2">
      <c r="B12" s="5" t="s">
        <v>16</v>
      </c>
      <c r="C12" s="7">
        <v>0.54067081232962544</v>
      </c>
      <c r="D12" s="7">
        <v>0.3707510239418999</v>
      </c>
      <c r="E12" s="7">
        <v>0.28112568196566001</v>
      </c>
    </row>
    <row r="13" spans="1:5" x14ac:dyDescent="0.2">
      <c r="B13" s="5" t="s">
        <v>17</v>
      </c>
      <c r="C13" s="7">
        <v>0.61026001250258177</v>
      </c>
      <c r="D13" s="7">
        <v>0.45486793232211775</v>
      </c>
      <c r="E13" s="7">
        <v>0.37883056045657082</v>
      </c>
    </row>
    <row r="14" spans="1:5" x14ac:dyDescent="0.2">
      <c r="B14" s="5" t="s">
        <v>34</v>
      </c>
      <c r="C14" s="7">
        <v>0.72167627130661816</v>
      </c>
      <c r="D14" s="7">
        <v>0.42101109797195929</v>
      </c>
      <c r="E14" s="7">
        <v>0.44560234040801788</v>
      </c>
    </row>
    <row r="15" spans="1:5" x14ac:dyDescent="0.2">
      <c r="B15" s="5"/>
    </row>
    <row r="16" spans="1:5" x14ac:dyDescent="0.2">
      <c r="B16" s="5"/>
      <c r="C16" s="5"/>
      <c r="D16" s="5"/>
      <c r="E16" s="5"/>
    </row>
    <row r="17" spans="2:5" x14ac:dyDescent="0.2">
      <c r="B17" s="5" t="s">
        <v>10</v>
      </c>
      <c r="C17" s="5">
        <f>AVERAGE(C7:C12)</f>
        <v>0.53846245156887285</v>
      </c>
      <c r="D17" s="5">
        <f>AVERAGE(D7:D8)</f>
        <v>0.31217329752785472</v>
      </c>
      <c r="E17" s="5">
        <f>AVERAGE(E7:E8)</f>
        <v>0.4235535734249366</v>
      </c>
    </row>
    <row r="18" spans="2:5" x14ac:dyDescent="0.2">
      <c r="B18" s="5" t="s">
        <v>11</v>
      </c>
      <c r="C18" s="5">
        <f>STDEV(C7:C12)</f>
        <v>6.3098864827700732E-2</v>
      </c>
      <c r="D18" s="5">
        <f>STDEV(D7:D8)</f>
        <v>8.0615871775635825E-2</v>
      </c>
      <c r="E18" s="5">
        <f>STDEV(E7:E8)</f>
        <v>8.769916626325451E-2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DD849-3A6B-9E42-8387-390B88A8A4F5}">
  <dimension ref="A1:K21"/>
  <sheetViews>
    <sheetView tabSelected="1" workbookViewId="0">
      <selection activeCell="N11" sqref="N11"/>
    </sheetView>
  </sheetViews>
  <sheetFormatPr baseColWidth="10" defaultRowHeight="16" x14ac:dyDescent="0.2"/>
  <cols>
    <col min="2" max="2" width="4.33203125" style="11" customWidth="1"/>
    <col min="3" max="3" width="6" style="11" customWidth="1"/>
    <col min="4" max="4" width="17.5" style="11" customWidth="1"/>
    <col min="5" max="5" width="17" style="11" customWidth="1"/>
    <col min="6" max="7" width="10.83203125" style="11"/>
  </cols>
  <sheetData>
    <row r="1" spans="1:11" x14ac:dyDescent="0.2">
      <c r="A1" t="s">
        <v>18</v>
      </c>
    </row>
    <row r="3" spans="1:11" x14ac:dyDescent="0.2">
      <c r="A3" t="s">
        <v>24</v>
      </c>
    </row>
    <row r="4" spans="1:11" x14ac:dyDescent="0.2">
      <c r="A4" t="s">
        <v>23</v>
      </c>
    </row>
    <row r="5" spans="1:11" x14ac:dyDescent="0.2">
      <c r="J5" s="9" t="s">
        <v>36</v>
      </c>
      <c r="K5" s="9"/>
    </row>
    <row r="6" spans="1:11" x14ac:dyDescent="0.2">
      <c r="J6" s="9" t="s">
        <v>37</v>
      </c>
      <c r="K6" s="9"/>
    </row>
    <row r="7" spans="1:11" x14ac:dyDescent="0.2">
      <c r="C7" s="10" t="s">
        <v>38</v>
      </c>
      <c r="D7" s="10" t="s">
        <v>40</v>
      </c>
      <c r="E7" s="10" t="s">
        <v>37</v>
      </c>
      <c r="F7" s="10" t="s">
        <v>39</v>
      </c>
      <c r="G7" s="10" t="s">
        <v>41</v>
      </c>
      <c r="J7" s="2" t="s">
        <v>6</v>
      </c>
      <c r="K7" s="2" t="s">
        <v>7</v>
      </c>
    </row>
    <row r="8" spans="1:11" x14ac:dyDescent="0.2">
      <c r="B8" s="11" t="s">
        <v>2</v>
      </c>
      <c r="C8" s="11" t="s">
        <v>42</v>
      </c>
      <c r="D8" s="11">
        <v>14231.388000000001</v>
      </c>
      <c r="E8" s="11">
        <v>25118.016</v>
      </c>
      <c r="F8" s="11">
        <f>D8/E8</f>
        <v>0.56658089556117808</v>
      </c>
      <c r="G8" s="11">
        <f>F8/F8</f>
        <v>1</v>
      </c>
      <c r="I8" t="s">
        <v>2</v>
      </c>
      <c r="J8">
        <v>1</v>
      </c>
      <c r="K8">
        <v>0.39059032073992916</v>
      </c>
    </row>
    <row r="9" spans="1:11" x14ac:dyDescent="0.2">
      <c r="C9" s="11" t="s">
        <v>43</v>
      </c>
      <c r="D9" s="11">
        <v>5193.0039999999999</v>
      </c>
      <c r="E9" s="11">
        <v>23465.794000000002</v>
      </c>
      <c r="F9" s="11">
        <f t="shared" ref="F9:F21" si="0">D9/E9</f>
        <v>0.22130101372235686</v>
      </c>
      <c r="G9" s="11">
        <f>F9/F8</f>
        <v>0.39059032073992916</v>
      </c>
      <c r="I9" t="s">
        <v>3</v>
      </c>
      <c r="J9">
        <v>1</v>
      </c>
      <c r="K9">
        <v>0.86245324281256941</v>
      </c>
    </row>
    <row r="10" spans="1:11" x14ac:dyDescent="0.2">
      <c r="B10" s="11" t="s">
        <v>3</v>
      </c>
      <c r="C10" s="11" t="s">
        <v>42</v>
      </c>
      <c r="D10" s="11">
        <v>7575.2460000000001</v>
      </c>
      <c r="E10" s="11">
        <v>13316.296</v>
      </c>
      <c r="F10" s="11">
        <f t="shared" si="0"/>
        <v>0.56887035253647111</v>
      </c>
      <c r="G10" s="11">
        <f>F10/F10</f>
        <v>1</v>
      </c>
      <c r="I10" t="s">
        <v>4</v>
      </c>
      <c r="J10">
        <v>1</v>
      </c>
      <c r="K10">
        <v>0.91845431163086344</v>
      </c>
    </row>
    <row r="11" spans="1:11" x14ac:dyDescent="0.2">
      <c r="C11" s="11" t="s">
        <v>43</v>
      </c>
      <c r="D11" s="11">
        <v>4682.7110000000002</v>
      </c>
      <c r="E11" s="11">
        <v>9544.3970000000008</v>
      </c>
      <c r="F11" s="11">
        <f t="shared" si="0"/>
        <v>0.49062408028500909</v>
      </c>
      <c r="G11" s="11">
        <f>F11/F10</f>
        <v>0.86245324281256941</v>
      </c>
      <c r="I11" t="s">
        <v>5</v>
      </c>
      <c r="J11">
        <v>1</v>
      </c>
      <c r="K11">
        <v>0.34435817453298007</v>
      </c>
    </row>
    <row r="12" spans="1:11" x14ac:dyDescent="0.2">
      <c r="B12" s="11" t="s">
        <v>4</v>
      </c>
      <c r="C12" s="11" t="s">
        <v>42</v>
      </c>
      <c r="D12" s="11">
        <v>6911.5389999999998</v>
      </c>
      <c r="E12" s="11">
        <v>11889.276</v>
      </c>
      <c r="F12" s="11">
        <f t="shared" si="0"/>
        <v>0.58132547347710661</v>
      </c>
      <c r="G12" s="11">
        <f>F12/F12</f>
        <v>1</v>
      </c>
      <c r="I12" t="s">
        <v>15</v>
      </c>
      <c r="J12">
        <v>1</v>
      </c>
      <c r="K12">
        <v>0.9670830035665513</v>
      </c>
    </row>
    <row r="13" spans="1:11" x14ac:dyDescent="0.2">
      <c r="C13" s="11" t="s">
        <v>43</v>
      </c>
      <c r="D13" s="11">
        <v>3310.64</v>
      </c>
      <c r="E13" s="11">
        <v>6200.6189999999997</v>
      </c>
      <c r="F13" s="11">
        <f t="shared" si="0"/>
        <v>0.53392088757590173</v>
      </c>
      <c r="G13" s="11">
        <f>F13/F12</f>
        <v>0.91845431163086344</v>
      </c>
      <c r="I13" t="s">
        <v>16</v>
      </c>
      <c r="J13">
        <v>1</v>
      </c>
      <c r="K13">
        <v>0.69641599815177646</v>
      </c>
    </row>
    <row r="14" spans="1:11" x14ac:dyDescent="0.2">
      <c r="B14" s="11" t="s">
        <v>5</v>
      </c>
      <c r="C14" s="11" t="s">
        <v>42</v>
      </c>
      <c r="D14" s="11">
        <v>1483.134</v>
      </c>
      <c r="E14" s="11">
        <v>18183.983</v>
      </c>
      <c r="F14" s="11">
        <f t="shared" si="0"/>
        <v>8.1562658742036873E-2</v>
      </c>
      <c r="G14" s="11">
        <f>F14/F14</f>
        <v>1</v>
      </c>
      <c r="I14" t="s">
        <v>17</v>
      </c>
      <c r="J14">
        <v>1</v>
      </c>
      <c r="K14">
        <v>0.66804775376085523</v>
      </c>
    </row>
    <row r="15" spans="1:11" x14ac:dyDescent="0.2">
      <c r="C15" s="11" t="s">
        <v>43</v>
      </c>
      <c r="D15" s="11">
        <v>516.26300000000003</v>
      </c>
      <c r="E15" s="11">
        <v>18381.004000000001</v>
      </c>
      <c r="F15" s="11">
        <f t="shared" si="0"/>
        <v>2.8086768274464224E-2</v>
      </c>
      <c r="G15" s="11">
        <f>F15/F14</f>
        <v>0.34435817453298007</v>
      </c>
    </row>
    <row r="16" spans="1:11" x14ac:dyDescent="0.2">
      <c r="B16" s="11" t="s">
        <v>15</v>
      </c>
      <c r="C16" s="11" t="s">
        <v>42</v>
      </c>
      <c r="D16" s="11">
        <v>16386.643</v>
      </c>
      <c r="E16" s="11">
        <v>14536.245999999999</v>
      </c>
      <c r="F16" s="11">
        <f t="shared" si="0"/>
        <v>1.1272953828657</v>
      </c>
      <c r="G16" s="11">
        <f>F16/F16</f>
        <v>1</v>
      </c>
      <c r="I16" t="s">
        <v>10</v>
      </c>
      <c r="J16">
        <f>AVERAGE(J8:J11)</f>
        <v>1</v>
      </c>
      <c r="K16">
        <f>AVERAGE(K8:K11)</f>
        <v>0.62896401242908551</v>
      </c>
    </row>
    <row r="17" spans="2:11" x14ac:dyDescent="0.2">
      <c r="C17" s="11" t="s">
        <v>43</v>
      </c>
      <c r="D17" s="11">
        <v>12053.630999999999</v>
      </c>
      <c r="E17" s="11">
        <v>11056.468000000001</v>
      </c>
      <c r="F17" s="11">
        <f t="shared" si="0"/>
        <v>1.0901882047684666</v>
      </c>
      <c r="G17" s="11">
        <f>F17/F16</f>
        <v>0.9670830035665513</v>
      </c>
      <c r="I17" t="s">
        <v>11</v>
      </c>
      <c r="J17">
        <f>STDEV(J8:J11)</f>
        <v>0</v>
      </c>
      <c r="K17">
        <f>STDEV(K8:K11)</f>
        <v>0.30339432750743583</v>
      </c>
    </row>
    <row r="18" spans="2:11" x14ac:dyDescent="0.2">
      <c r="B18" s="11" t="s">
        <v>16</v>
      </c>
      <c r="C18" s="11" t="s">
        <v>42</v>
      </c>
      <c r="D18" s="11">
        <v>15643.329</v>
      </c>
      <c r="E18" s="11">
        <v>14107.761</v>
      </c>
      <c r="F18" s="11">
        <f t="shared" si="0"/>
        <v>1.1088456205063297</v>
      </c>
      <c r="G18" s="11">
        <f>F18/F18</f>
        <v>1</v>
      </c>
    </row>
    <row r="19" spans="2:11" x14ac:dyDescent="0.2">
      <c r="C19" s="11" t="s">
        <v>43</v>
      </c>
      <c r="D19" s="11">
        <v>8880.7729999999992</v>
      </c>
      <c r="E19" s="11">
        <v>11500.347</v>
      </c>
      <c r="F19" s="11">
        <f t="shared" si="0"/>
        <v>0.7722178296011416</v>
      </c>
      <c r="G19" s="11">
        <f>F19/F18</f>
        <v>0.69641599815177646</v>
      </c>
    </row>
    <row r="20" spans="2:11" x14ac:dyDescent="0.2">
      <c r="B20" s="11" t="s">
        <v>17</v>
      </c>
      <c r="C20" s="11" t="s">
        <v>42</v>
      </c>
      <c r="D20" s="11">
        <v>17237.865000000002</v>
      </c>
      <c r="E20" s="11">
        <v>20593.933000000001</v>
      </c>
      <c r="F20" s="11">
        <f t="shared" si="0"/>
        <v>0.83703608242291561</v>
      </c>
      <c r="G20" s="11">
        <f>F20/F20</f>
        <v>1</v>
      </c>
    </row>
    <row r="21" spans="2:11" x14ac:dyDescent="0.2">
      <c r="C21" s="11" t="s">
        <v>43</v>
      </c>
      <c r="D21" s="11">
        <v>9007.6020000000008</v>
      </c>
      <c r="E21" s="11">
        <v>16108.589</v>
      </c>
      <c r="F21" s="11">
        <f t="shared" si="0"/>
        <v>0.55918007467941488</v>
      </c>
      <c r="G21" s="11">
        <f>F21/F20</f>
        <v>0.66804775376085523</v>
      </c>
    </row>
  </sheetData>
  <mergeCells count="2">
    <mergeCell ref="J5:K5"/>
    <mergeCell ref="J6: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D2740-584F-8B4D-9908-DB0810120BF0}">
  <dimension ref="A1:D18"/>
  <sheetViews>
    <sheetView workbookViewId="0">
      <selection activeCell="C9" sqref="C9:D14"/>
    </sheetView>
  </sheetViews>
  <sheetFormatPr baseColWidth="10" defaultRowHeight="16" x14ac:dyDescent="0.2"/>
  <sheetData>
    <row r="1" spans="1:4" x14ac:dyDescent="0.2">
      <c r="A1" t="s">
        <v>22</v>
      </c>
    </row>
    <row r="3" spans="1:4" x14ac:dyDescent="0.2">
      <c r="A3" t="s">
        <v>20</v>
      </c>
    </row>
    <row r="4" spans="1:4" x14ac:dyDescent="0.2">
      <c r="A4" t="s">
        <v>25</v>
      </c>
    </row>
    <row r="6" spans="1:4" x14ac:dyDescent="0.2">
      <c r="C6" s="9" t="s">
        <v>30</v>
      </c>
      <c r="D6" s="9"/>
    </row>
    <row r="7" spans="1:4" x14ac:dyDescent="0.2">
      <c r="C7" s="9" t="s">
        <v>21</v>
      </c>
      <c r="D7" s="9"/>
    </row>
    <row r="8" spans="1:4" x14ac:dyDescent="0.2">
      <c r="C8" s="2" t="s">
        <v>13</v>
      </c>
      <c r="D8" s="2" t="s">
        <v>14</v>
      </c>
    </row>
    <row r="9" spans="1:4" x14ac:dyDescent="0.2">
      <c r="B9" t="s">
        <v>2</v>
      </c>
      <c r="C9" s="3">
        <v>1</v>
      </c>
      <c r="D9" s="3">
        <v>3.0629727999999998E-2</v>
      </c>
    </row>
    <row r="10" spans="1:4" x14ac:dyDescent="0.2">
      <c r="B10" t="s">
        <v>3</v>
      </c>
      <c r="C10" s="3">
        <v>1</v>
      </c>
      <c r="D10" s="3">
        <v>2.674019E-2</v>
      </c>
    </row>
    <row r="11" spans="1:4" x14ac:dyDescent="0.2">
      <c r="B11" t="s">
        <v>4</v>
      </c>
      <c r="C11" s="3">
        <v>1</v>
      </c>
      <c r="D11" s="3">
        <v>6.2516031999999999E-2</v>
      </c>
    </row>
    <row r="12" spans="1:4" x14ac:dyDescent="0.2">
      <c r="B12" t="s">
        <v>5</v>
      </c>
      <c r="C12" s="3">
        <v>1</v>
      </c>
      <c r="D12" s="3">
        <v>8.1250000000000003E-2</v>
      </c>
    </row>
    <row r="13" spans="1:4" x14ac:dyDescent="0.2">
      <c r="B13" t="s">
        <v>15</v>
      </c>
      <c r="C13" s="3">
        <v>1</v>
      </c>
      <c r="D13" s="3">
        <v>0.107705022</v>
      </c>
    </row>
    <row r="14" spans="1:4" x14ac:dyDescent="0.2">
      <c r="B14" t="s">
        <v>16</v>
      </c>
      <c r="C14" s="3">
        <v>1</v>
      </c>
      <c r="D14" s="3">
        <v>0.172013942</v>
      </c>
    </row>
    <row r="17" spans="2:4" x14ac:dyDescent="0.2">
      <c r="B17" t="s">
        <v>10</v>
      </c>
      <c r="C17">
        <f>AVERAGE(C9:C14)</f>
        <v>1</v>
      </c>
      <c r="D17">
        <f>AVERAGE(D9:D14)</f>
        <v>8.0142485666666666E-2</v>
      </c>
    </row>
    <row r="18" spans="2:4" x14ac:dyDescent="0.2">
      <c r="B18" t="s">
        <v>11</v>
      </c>
      <c r="C18">
        <f>-STDEV(C9:C14)</f>
        <v>0</v>
      </c>
      <c r="D18">
        <f>STDEV(D9:D14)</f>
        <v>5.4433987009999026E-2</v>
      </c>
    </row>
  </sheetData>
  <mergeCells count="2">
    <mergeCell ref="C6:D6"/>
    <mergeCell ref="C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4B Source Data</vt:lpstr>
      <vt:lpstr>Figure 4D Source Data</vt:lpstr>
      <vt:lpstr>Figure 4F Source Data</vt:lpstr>
      <vt:lpstr>Figure 4H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Carlton</dc:creator>
  <cp:lastModifiedBy>Jeremy Carlton</cp:lastModifiedBy>
  <dcterms:created xsi:type="dcterms:W3CDTF">2021-06-13T15:07:44Z</dcterms:created>
  <dcterms:modified xsi:type="dcterms:W3CDTF">2021-07-15T09:20:23Z</dcterms:modified>
</cp:coreProperties>
</file>