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D0F9D416-3553-FE4F-9E7C-651196048D69}" xr6:coauthVersionLast="47" xr6:coauthVersionMax="47" xr10:uidLastSave="{00000000-0000-0000-0000-000000000000}"/>
  <bookViews>
    <workbookView xWindow="5180" yWindow="3060" windowWidth="23620" windowHeight="13560" xr2:uid="{44F870EB-75F6-3342-926A-32EF69F82A85}"/>
  </bookViews>
  <sheets>
    <sheet name="Figure 5C Source Data" sheetId="3" r:id="rId1"/>
    <sheet name="Figure 5F Source Data" sheetId="1" r:id="rId2"/>
    <sheet name="Figure 5G Source Data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F20" i="3"/>
  <c r="D20" i="3"/>
  <c r="C20" i="3"/>
  <c r="E19" i="3"/>
  <c r="F19" i="3"/>
  <c r="D19" i="3"/>
  <c r="C19" i="3"/>
  <c r="F18" i="3"/>
  <c r="E18" i="3"/>
  <c r="D18" i="3"/>
  <c r="C18" i="3"/>
  <c r="E14" i="1"/>
  <c r="D14" i="1"/>
  <c r="C14" i="1"/>
  <c r="E13" i="2"/>
  <c r="E14" i="2" s="1"/>
  <c r="D13" i="2"/>
  <c r="D14" i="2" s="1"/>
  <c r="C13" i="2"/>
  <c r="C14" i="2" s="1"/>
  <c r="E12" i="2"/>
  <c r="D12" i="2"/>
  <c r="C12" i="2"/>
  <c r="D13" i="1"/>
  <c r="E13" i="1"/>
  <c r="C13" i="1"/>
  <c r="D12" i="1"/>
  <c r="E12" i="1"/>
  <c r="C12" i="1"/>
</calcChain>
</file>

<file path=xl/sharedStrings.xml><?xml version="1.0" encoding="utf-8"?>
<sst xmlns="http://schemas.openxmlformats.org/spreadsheetml/2006/main" count="51" uniqueCount="31">
  <si>
    <t>Figure 5F</t>
  </si>
  <si>
    <t>E3</t>
  </si>
  <si>
    <t>E2</t>
  </si>
  <si>
    <t>E1</t>
  </si>
  <si>
    <t>MEAN</t>
  </si>
  <si>
    <t>STDEV</t>
  </si>
  <si>
    <t>WT</t>
  </si>
  <si>
    <t>S3A/S441A</t>
  </si>
  <si>
    <t>S3D/S441D</t>
  </si>
  <si>
    <t>GFP-CHMP7</t>
  </si>
  <si>
    <t>Intensity of GFP-CHMP7 at nuclear envelope, relative to the ER, during NE reformation</t>
  </si>
  <si>
    <t>GFP-CHMP7 intensity at the NE</t>
  </si>
  <si>
    <t>Figure 5G</t>
  </si>
  <si>
    <t>E1, E2, E3 refer to the means of 3 independent experiements</t>
  </si>
  <si>
    <t>SEM</t>
  </si>
  <si>
    <t>Cleavage furrow ingression ratio at maximal recruitment</t>
  </si>
  <si>
    <t>LEM2-mCh</t>
  </si>
  <si>
    <t>mNG-CHMP7+/+</t>
  </si>
  <si>
    <t>Nocodazole</t>
  </si>
  <si>
    <t>STLC</t>
  </si>
  <si>
    <t>Synnchronising agent</t>
  </si>
  <si>
    <t>Cell line</t>
  </si>
  <si>
    <t>E4</t>
  </si>
  <si>
    <t>E5</t>
  </si>
  <si>
    <t>E6</t>
  </si>
  <si>
    <t>E7</t>
  </si>
  <si>
    <t>E8</t>
  </si>
  <si>
    <t>E9</t>
  </si>
  <si>
    <t>E1 - E9 represet the means from up to 9 independent experiments</t>
  </si>
  <si>
    <t>Onset time of assembly at the reforming monopolar NE after RO-3306 addition</t>
  </si>
  <si>
    <t>Figure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</si>
</sst>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7DAF-7290-D646-AFA2-D9B8630E28C3}">
  <dimension ref="A1:G20"/>
  <sheetViews>
    <sheetView tabSelected="1" topLeftCell="A5" workbookViewId="0">
      <selection activeCell="B20" sqref="B20:F20"/>
    </sheetView>
  </sheetViews>
  <sheetFormatPr baseColWidth="10" defaultRowHeight="16" x14ac:dyDescent="0.2"/>
  <cols>
    <col min="2" max="2" width="10.1640625" customWidth="1"/>
    <col min="3" max="4" width="16.6640625" customWidth="1"/>
    <col min="5" max="5" width="16.1640625" customWidth="1"/>
    <col min="6" max="6" width="16.6640625" customWidth="1"/>
  </cols>
  <sheetData>
    <row r="1" spans="1:7" x14ac:dyDescent="0.2">
      <c r="A1" t="s">
        <v>30</v>
      </c>
    </row>
    <row r="3" spans="1:7" x14ac:dyDescent="0.2">
      <c r="A3" t="s">
        <v>29</v>
      </c>
    </row>
    <row r="4" spans="1:7" x14ac:dyDescent="0.2">
      <c r="A4" t="s">
        <v>28</v>
      </c>
    </row>
    <row r="6" spans="1:7" x14ac:dyDescent="0.2">
      <c r="C6" s="10" t="s">
        <v>19</v>
      </c>
      <c r="D6" s="10" t="s">
        <v>19</v>
      </c>
      <c r="E6" s="10" t="s">
        <v>19</v>
      </c>
      <c r="F6" s="10" t="s">
        <v>18</v>
      </c>
      <c r="G6" s="11" t="s">
        <v>20</v>
      </c>
    </row>
    <row r="7" spans="1:7" x14ac:dyDescent="0.2">
      <c r="C7" s="7" t="s">
        <v>16</v>
      </c>
      <c r="D7" s="7" t="s">
        <v>9</v>
      </c>
      <c r="E7" s="7" t="s">
        <v>17</v>
      </c>
      <c r="F7" s="7" t="s">
        <v>17</v>
      </c>
      <c r="G7" s="11" t="s">
        <v>21</v>
      </c>
    </row>
    <row r="8" spans="1:7" x14ac:dyDescent="0.2">
      <c r="B8" t="s">
        <v>3</v>
      </c>
      <c r="C8" s="1">
        <v>17.920000000000002</v>
      </c>
      <c r="D8" s="1">
        <v>18.260000000000002</v>
      </c>
      <c r="E8" s="1">
        <v>16.533333299999999</v>
      </c>
      <c r="F8" s="1">
        <v>18.100000000000001</v>
      </c>
    </row>
    <row r="9" spans="1:7" x14ac:dyDescent="0.2">
      <c r="B9" t="s">
        <v>2</v>
      </c>
      <c r="C9" s="1">
        <v>15.96</v>
      </c>
      <c r="D9" s="1">
        <v>15.88</v>
      </c>
      <c r="E9" s="1">
        <v>17.576923099999998</v>
      </c>
      <c r="F9" s="1">
        <v>19.5</v>
      </c>
    </row>
    <row r="10" spans="1:7" x14ac:dyDescent="0.2">
      <c r="B10" t="s">
        <v>1</v>
      </c>
      <c r="C10" s="1">
        <v>14.77</v>
      </c>
      <c r="D10" s="1">
        <v>16.649999999999999</v>
      </c>
      <c r="E10" s="1">
        <v>17.5625</v>
      </c>
      <c r="F10" s="1">
        <v>13.75</v>
      </c>
    </row>
    <row r="11" spans="1:7" x14ac:dyDescent="0.2">
      <c r="B11" t="s">
        <v>22</v>
      </c>
      <c r="C11" s="1"/>
      <c r="E11" s="1">
        <v>16.5</v>
      </c>
      <c r="F11" s="1">
        <v>16</v>
      </c>
    </row>
    <row r="12" spans="1:7" x14ac:dyDescent="0.2">
      <c r="B12" t="s">
        <v>23</v>
      </c>
      <c r="C12" s="1"/>
      <c r="D12" s="1"/>
      <c r="E12" s="1">
        <v>15.55</v>
      </c>
      <c r="F12" s="1">
        <v>14.6666667</v>
      </c>
    </row>
    <row r="13" spans="1:7" x14ac:dyDescent="0.2">
      <c r="B13" t="s">
        <v>24</v>
      </c>
      <c r="C13" s="1"/>
      <c r="D13" s="1"/>
      <c r="E13" s="1">
        <v>16.7272727</v>
      </c>
      <c r="F13" s="1">
        <v>16</v>
      </c>
    </row>
    <row r="14" spans="1:7" x14ac:dyDescent="0.2">
      <c r="B14" t="s">
        <v>25</v>
      </c>
      <c r="C14" s="1"/>
      <c r="D14" s="1"/>
      <c r="E14" s="1">
        <v>15.6</v>
      </c>
      <c r="F14" s="1">
        <v>14.875</v>
      </c>
    </row>
    <row r="15" spans="1:7" x14ac:dyDescent="0.2">
      <c r="B15" t="s">
        <v>26</v>
      </c>
      <c r="C15" s="1"/>
      <c r="D15" s="1"/>
      <c r="E15" s="1">
        <v>15.2142857</v>
      </c>
    </row>
    <row r="16" spans="1:7" x14ac:dyDescent="0.2">
      <c r="B16" t="s">
        <v>27</v>
      </c>
      <c r="C16" s="1"/>
      <c r="D16" s="1"/>
      <c r="E16" s="1">
        <v>15.6052632</v>
      </c>
      <c r="F16" s="1"/>
    </row>
    <row r="18" spans="2:6" x14ac:dyDescent="0.2">
      <c r="B18" t="s">
        <v>4</v>
      </c>
      <c r="C18">
        <f>AVERAGE(C8:C10)</f>
        <v>16.216666666666669</v>
      </c>
      <c r="D18">
        <f>AVERAGE(D8:D9)</f>
        <v>17.07</v>
      </c>
      <c r="E18">
        <f>AVERAGE(E8:E16)</f>
        <v>16.318842</v>
      </c>
      <c r="F18">
        <f>AVERAGE(F8:F13)</f>
        <v>16.336111116666668</v>
      </c>
    </row>
    <row r="19" spans="2:6" x14ac:dyDescent="0.2">
      <c r="B19" t="s">
        <v>5</v>
      </c>
      <c r="C19">
        <f>STDEV(C8:C10)</f>
        <v>1.5906078502677323</v>
      </c>
      <c r="D19">
        <f>STDEV(D8:D9)</f>
        <v>1.6829141392239837</v>
      </c>
      <c r="E19">
        <f>STDEV(E8:E16)</f>
        <v>0.88120548229332674</v>
      </c>
      <c r="F19">
        <f>STDEV(F8:F13)</f>
        <v>2.1364668774594917</v>
      </c>
    </row>
    <row r="20" spans="2:6" x14ac:dyDescent="0.2">
      <c r="B20" t="s">
        <v>14</v>
      </c>
      <c r="C20">
        <f>C19/SQRT(3)</f>
        <v>0.91833787052720728</v>
      </c>
      <c r="D20">
        <f t="shared" ref="D20:F20" si="0">D19/SQRT(3)</f>
        <v>0.97163093130399436</v>
      </c>
      <c r="E20">
        <f>E19/SQRT(9)</f>
        <v>0.29373516076444223</v>
      </c>
      <c r="F20">
        <f>F19/SQRT(7)</f>
        <v>0.80750857744064597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A7CB-A284-374B-932B-0F1B64F4CE47}">
  <dimension ref="A1:E14"/>
  <sheetViews>
    <sheetView workbookViewId="0">
      <selection activeCell="H15" sqref="H15"/>
    </sheetView>
  </sheetViews>
  <sheetFormatPr baseColWidth="10" defaultRowHeight="16" x14ac:dyDescent="0.2"/>
  <sheetData>
    <row r="1" spans="1:5" x14ac:dyDescent="0.2">
      <c r="A1" t="s">
        <v>0</v>
      </c>
    </row>
    <row r="3" spans="1:5" x14ac:dyDescent="0.2">
      <c r="A3" t="s">
        <v>10</v>
      </c>
    </row>
    <row r="4" spans="1:5" x14ac:dyDescent="0.2">
      <c r="A4" t="s">
        <v>13</v>
      </c>
    </row>
    <row r="6" spans="1:5" x14ac:dyDescent="0.2">
      <c r="C6" s="3" t="s">
        <v>11</v>
      </c>
      <c r="D6" s="3"/>
      <c r="E6" s="3"/>
    </row>
    <row r="7" spans="1:5" x14ac:dyDescent="0.2">
      <c r="C7" s="4" t="s">
        <v>6</v>
      </c>
      <c r="D7" s="4" t="s">
        <v>7</v>
      </c>
      <c r="E7" s="4" t="s">
        <v>8</v>
      </c>
    </row>
    <row r="8" spans="1:5" x14ac:dyDescent="0.2">
      <c r="B8" t="s">
        <v>3</v>
      </c>
      <c r="C8" s="1">
        <v>2.4195248999999999</v>
      </c>
      <c r="D8" s="1">
        <v>2.4916207400000001</v>
      </c>
      <c r="E8" s="1">
        <v>1.5390703299999999</v>
      </c>
    </row>
    <row r="9" spans="1:5" x14ac:dyDescent="0.2">
      <c r="B9" t="s">
        <v>2</v>
      </c>
      <c r="C9" s="1">
        <v>3.2892395799999998</v>
      </c>
      <c r="D9" s="1">
        <v>4.0493673000000001</v>
      </c>
      <c r="E9" s="1">
        <v>1.7103866299999999</v>
      </c>
    </row>
    <row r="10" spans="1:5" x14ac:dyDescent="0.2">
      <c r="B10" t="s">
        <v>1</v>
      </c>
      <c r="C10" s="1">
        <v>4.0294605399999996</v>
      </c>
      <c r="D10" s="1">
        <v>3.7245529099999999</v>
      </c>
      <c r="E10" s="1">
        <v>1.79025447</v>
      </c>
    </row>
    <row r="12" spans="1:5" x14ac:dyDescent="0.2">
      <c r="B12" t="s">
        <v>4</v>
      </c>
      <c r="C12" s="1">
        <f>AVERAGE(C8:C10)</f>
        <v>3.2460750066666662</v>
      </c>
      <c r="D12" s="1">
        <f t="shared" ref="D12:E12" si="0">AVERAGE(D8:D10)</f>
        <v>3.4218469833333334</v>
      </c>
      <c r="E12" s="1">
        <f t="shared" si="0"/>
        <v>1.6799038099999999</v>
      </c>
    </row>
    <row r="13" spans="1:5" x14ac:dyDescent="0.2">
      <c r="B13" t="s">
        <v>5</v>
      </c>
      <c r="C13" s="1">
        <f>STDEV(C8:C10)</f>
        <v>0.8058353284194234</v>
      </c>
      <c r="D13" s="1">
        <f t="shared" ref="D13:E13" si="1">STDEV(D8:D10)</f>
        <v>0.82180699974343374</v>
      </c>
      <c r="E13" s="1">
        <f t="shared" si="1"/>
        <v>0.12833654889878102</v>
      </c>
    </row>
    <row r="14" spans="1:5" x14ac:dyDescent="0.2">
      <c r="B14" t="s">
        <v>14</v>
      </c>
      <c r="C14">
        <f>C13/SQRT(3)</f>
        <v>0.46524924378546462</v>
      </c>
      <c r="D14">
        <f t="shared" ref="D14:E14" si="2">D13/SQRT(3)</f>
        <v>0.4744704925237902</v>
      </c>
      <c r="E14">
        <f t="shared" si="2"/>
        <v>7.4095141053578797E-2</v>
      </c>
    </row>
  </sheetData>
  <mergeCells count="1">
    <mergeCell ref="C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60D0-F21E-2C4F-9AEC-EBC46B1B4F17}">
  <dimension ref="A1:F14"/>
  <sheetViews>
    <sheetView workbookViewId="0">
      <selection activeCell="F13" sqref="F13"/>
    </sheetView>
  </sheetViews>
  <sheetFormatPr baseColWidth="10" defaultRowHeight="16" x14ac:dyDescent="0.2"/>
  <cols>
    <col min="3" max="3" width="14.5" customWidth="1"/>
    <col min="4" max="5" width="14" customWidth="1"/>
  </cols>
  <sheetData>
    <row r="1" spans="1:6" x14ac:dyDescent="0.2">
      <c r="A1" t="s">
        <v>12</v>
      </c>
    </row>
    <row r="3" spans="1:6" x14ac:dyDescent="0.2">
      <c r="A3" t="s">
        <v>10</v>
      </c>
    </row>
    <row r="4" spans="1:6" x14ac:dyDescent="0.2">
      <c r="A4" t="s">
        <v>13</v>
      </c>
    </row>
    <row r="6" spans="1:6" x14ac:dyDescent="0.2">
      <c r="C6" s="9" t="s">
        <v>15</v>
      </c>
      <c r="D6" s="2"/>
      <c r="E6" s="5"/>
      <c r="F6" s="5"/>
    </row>
    <row r="7" spans="1:6" x14ac:dyDescent="0.2">
      <c r="B7" s="6"/>
      <c r="C7" s="7" t="s">
        <v>6</v>
      </c>
      <c r="D7" s="7" t="s">
        <v>7</v>
      </c>
      <c r="E7" s="7" t="s">
        <v>8</v>
      </c>
    </row>
    <row r="8" spans="1:6" x14ac:dyDescent="0.2">
      <c r="B8" s="6" t="s">
        <v>3</v>
      </c>
      <c r="C8" s="8">
        <v>0.64834977999999999</v>
      </c>
      <c r="D8" s="8">
        <v>0.51687751999999998</v>
      </c>
      <c r="E8" s="8">
        <v>0.28209765999999997</v>
      </c>
    </row>
    <row r="9" spans="1:6" x14ac:dyDescent="0.2">
      <c r="B9" s="6" t="s">
        <v>2</v>
      </c>
      <c r="C9" s="8">
        <v>0.60004626000000005</v>
      </c>
      <c r="D9" s="8">
        <v>0.67597390000000002</v>
      </c>
      <c r="E9" s="8">
        <v>0.40301146999999998</v>
      </c>
    </row>
    <row r="10" spans="1:6" x14ac:dyDescent="0.2">
      <c r="B10" s="6" t="s">
        <v>1</v>
      </c>
      <c r="C10" s="8">
        <v>0.66561716999999998</v>
      </c>
      <c r="D10" s="8">
        <v>0.71846195999999996</v>
      </c>
      <c r="E10" s="8">
        <v>0.52728965999999999</v>
      </c>
    </row>
    <row r="11" spans="1:6" x14ac:dyDescent="0.2">
      <c r="B11" s="6"/>
      <c r="C11" s="6"/>
      <c r="D11" s="6"/>
      <c r="E11" s="6"/>
    </row>
    <row r="12" spans="1:6" x14ac:dyDescent="0.2">
      <c r="B12" s="6" t="s">
        <v>4</v>
      </c>
      <c r="C12" s="8">
        <f>AVERAGE(C8:C10)</f>
        <v>0.6380044033333333</v>
      </c>
      <c r="D12" s="8">
        <f t="shared" ref="D12:E12" si="0">AVERAGE(D8:D10)</f>
        <v>0.63710445999999998</v>
      </c>
      <c r="E12" s="8">
        <f t="shared" si="0"/>
        <v>0.40413293</v>
      </c>
    </row>
    <row r="13" spans="1:6" x14ac:dyDescent="0.2">
      <c r="B13" s="6" t="s">
        <v>5</v>
      </c>
      <c r="C13" s="8">
        <f>STDEV(C8:C10)</f>
        <v>3.3987588519023094E-2</v>
      </c>
      <c r="D13" s="8">
        <f t="shared" ref="D13:E13" si="1">STDEV(D8:D10)</f>
        <v>0.10626474785630313</v>
      </c>
      <c r="E13" s="8">
        <f t="shared" si="1"/>
        <v>0.12259984694280286</v>
      </c>
    </row>
    <row r="14" spans="1:6" x14ac:dyDescent="0.2">
      <c r="B14" s="6" t="s">
        <v>14</v>
      </c>
      <c r="C14" s="6">
        <f>C13/SQRT(3)</f>
        <v>1.9622743380564217E-2</v>
      </c>
      <c r="D14" s="6">
        <f t="shared" ref="D14:E14" si="2">D13/SQRT(3)</f>
        <v>6.1351980780204325E-2</v>
      </c>
      <c r="E14" s="6">
        <f t="shared" si="2"/>
        <v>7.0783054635034148E-2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5C Source Data</vt:lpstr>
      <vt:lpstr>Figure 5F Source Data</vt:lpstr>
      <vt:lpstr>Figure 5G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2021-06-13T15:58:04Z</dcterms:created>
  <dcterms:modified xsi:type="dcterms:W3CDTF">2021-06-13T16:55:07Z</dcterms:modified>
</cp:coreProperties>
</file>