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evel/Dropbox (The University of Manchester)/_[PAPER] Dev/Manuscript Versions/200913_eLife_Revisions/Source data files/"/>
    </mc:Choice>
  </mc:AlternateContent>
  <xr:revisionPtr revIDLastSave="0" documentId="13_ncr:1_{34AC76FA-ADE5-784C-8C01-6D9888A2FEE6}" xr6:coauthVersionLast="45" xr6:coauthVersionMax="45" xr10:uidLastSave="{00000000-0000-0000-0000-000000000000}"/>
  <bookViews>
    <workbookView xWindow="1320" yWindow="4440" windowWidth="34100" windowHeight="16940" xr2:uid="{DFE3C1EE-06CF-754D-AD21-8EBA5A5C9D64}"/>
  </bookViews>
  <sheets>
    <sheet name="Figure 4D" sheetId="5" r:id="rId1"/>
    <sheet name="Figure 4E" sheetId="9" r:id="rId2"/>
    <sheet name="Figure 4G" sheetId="7" r:id="rId3"/>
    <sheet name="Figure 4H" sheetId="6" r:id="rId4"/>
    <sheet name="Figure 4I" sheetId="8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8" l="1"/>
  <c r="F3" i="8"/>
  <c r="D14" i="8"/>
  <c r="F14" i="8"/>
  <c r="D4" i="8"/>
  <c r="D8" i="8"/>
  <c r="G14" i="8"/>
  <c r="F6" i="8"/>
  <c r="F5" i="8"/>
  <c r="F4" i="8"/>
  <c r="G13" i="8"/>
  <c r="F13" i="8"/>
  <c r="G12" i="8"/>
  <c r="F12" i="8"/>
  <c r="G11" i="8"/>
  <c r="F11" i="8"/>
  <c r="D10" i="8"/>
  <c r="G10" i="8"/>
  <c r="F10" i="8"/>
  <c r="G9" i="8"/>
  <c r="F9" i="8"/>
  <c r="G8" i="8"/>
  <c r="F8" i="8"/>
  <c r="G7" i="8"/>
  <c r="F7" i="8"/>
  <c r="G6" i="8"/>
  <c r="G5" i="8"/>
  <c r="G4" i="8"/>
</calcChain>
</file>

<file path=xl/sharedStrings.xml><?xml version="1.0" encoding="utf-8"?>
<sst xmlns="http://schemas.openxmlformats.org/spreadsheetml/2006/main" count="315" uniqueCount="61">
  <si>
    <t>K5+</t>
  </si>
  <si>
    <t>K8+</t>
  </si>
  <si>
    <t>p-value (two-tailed unpaired t-test)</t>
  </si>
  <si>
    <t>Figure 4D</t>
  </si>
  <si>
    <t>treatment</t>
  </si>
  <si>
    <t>mouse.id</t>
  </si>
  <si>
    <t>16.1D</t>
  </si>
  <si>
    <t>Dist</t>
  </si>
  <si>
    <t>Prox</t>
  </si>
  <si>
    <t>19.1A</t>
  </si>
  <si>
    <t>19.1B</t>
  </si>
  <si>
    <t>19.1D</t>
  </si>
  <si>
    <t>19.1E</t>
  </si>
  <si>
    <t>15.3B</t>
  </si>
  <si>
    <t>15.3E</t>
  </si>
  <si>
    <t>19.2A</t>
  </si>
  <si>
    <t>19.3B</t>
  </si>
  <si>
    <t>19.3C</t>
  </si>
  <si>
    <t>21.2A</t>
  </si>
  <si>
    <t>21.2C</t>
  </si>
  <si>
    <t>Intact</t>
  </si>
  <si>
    <t>Castrated</t>
  </si>
  <si>
    <t>Regenerated</t>
  </si>
  <si>
    <t># RFP cells</t>
  </si>
  <si>
    <t>Percentage</t>
  </si>
  <si>
    <t>Treatment</t>
  </si>
  <si>
    <t>Mouse ID</t>
  </si>
  <si>
    <t>Location</t>
  </si>
  <si>
    <t>Total # RFP cells / sample</t>
  </si>
  <si>
    <t>Summary data</t>
  </si>
  <si>
    <t>Proximal</t>
  </si>
  <si>
    <t>Distal</t>
  </si>
  <si>
    <t>Comparison</t>
  </si>
  <si>
    <t>Intact vs Regenerated</t>
  </si>
  <si>
    <t>21.3B</t>
  </si>
  <si>
    <t>15.1C</t>
  </si>
  <si>
    <t># Epith. RFP+ cells</t>
  </si>
  <si>
    <t># Epith. Cells</t>
  </si>
  <si>
    <t>Intact (%)</t>
  </si>
  <si>
    <t>Castrated (%)</t>
  </si>
  <si>
    <t>Regenerated (%)</t>
  </si>
  <si>
    <t>Intact vs Castrated</t>
  </si>
  <si>
    <t>Castrated vs Regenerated</t>
  </si>
  <si>
    <t>2-4 cells</t>
  </si>
  <si>
    <t>1 cell</t>
  </si>
  <si>
    <t>&gt; 4 cells</t>
  </si>
  <si>
    <t>% 2-4 cells</t>
  </si>
  <si>
    <t>Figure 4G</t>
  </si>
  <si>
    <t>Figure 4H</t>
  </si>
  <si>
    <t>Figure 4E</t>
  </si>
  <si>
    <t>% NKX3.1+</t>
  </si>
  <si>
    <t>% NKX3.1-</t>
  </si>
  <si>
    <t>Figure 4I</t>
  </si>
  <si>
    <t># RFP+ cells</t>
  </si>
  <si>
    <t>% NKX3.1+ in RFP</t>
  </si>
  <si>
    <t>% NKX3.1- in RFP</t>
  </si>
  <si>
    <t># RFP+ NKX3.1+</t>
  </si>
  <si>
    <t>K5</t>
  </si>
  <si>
    <t>K8</t>
  </si>
  <si>
    <t>K5/K8</t>
  </si>
  <si>
    <t># RFP+ cell /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</si>
</sst>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00"/>
    <numFmt numFmtId="166" formatCode="0.0000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165" fontId="0" fillId="0" borderId="5" xfId="0" applyNumberFormat="1" applyBorder="1"/>
    <xf numFmtId="0" fontId="0" fillId="0" borderId="6" xfId="0" applyBorder="1" applyAlignment="1">
      <alignment horizontal="center" vertical="center"/>
    </xf>
    <xf numFmtId="165" fontId="0" fillId="0" borderId="8" xfId="0" applyNumberFormat="1" applyBorder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6" fontId="0" fillId="0" borderId="5" xfId="0" applyNumberFormat="1" applyBorder="1"/>
    <xf numFmtId="166" fontId="0" fillId="0" borderId="8" xfId="0" applyNumberFormat="1" applyBorder="1"/>
    <xf numFmtId="0" fontId="0" fillId="0" borderId="4" xfId="0" applyFont="1" applyBorder="1"/>
    <xf numFmtId="0" fontId="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936D-8E13-0C42-8357-29FA320487C7}">
  <dimension ref="A2:T26"/>
  <sheetViews>
    <sheetView tabSelected="1" workbookViewId="0">
      <selection activeCell="I11" sqref="I11:I13"/>
    </sheetView>
  </sheetViews>
  <sheetFormatPr baseColWidth="10" defaultRowHeight="16" x14ac:dyDescent="0.2"/>
  <cols>
    <col min="2" max="2" width="11.6640625" bestFit="1" customWidth="1"/>
    <col min="3" max="3" width="8.83203125" bestFit="1" customWidth="1"/>
    <col min="4" max="4" width="8" bestFit="1" customWidth="1"/>
    <col min="5" max="5" width="10" bestFit="1" customWidth="1"/>
    <col min="6" max="6" width="22.33203125" bestFit="1" customWidth="1"/>
    <col min="7" max="7" width="12.1640625" bestFit="1" customWidth="1"/>
    <col min="9" max="9" width="25" customWidth="1"/>
    <col min="20" max="20" width="30.83203125" style="3" bestFit="1" customWidth="1"/>
  </cols>
  <sheetData>
    <row r="2" spans="1:19" x14ac:dyDescent="0.2">
      <c r="A2" s="4" t="s">
        <v>3</v>
      </c>
      <c r="B2" s="42" t="s">
        <v>25</v>
      </c>
      <c r="C2" s="43" t="s">
        <v>26</v>
      </c>
      <c r="D2" s="43" t="s">
        <v>27</v>
      </c>
      <c r="E2" s="43" t="s">
        <v>23</v>
      </c>
      <c r="F2" s="43" t="s">
        <v>28</v>
      </c>
      <c r="G2" s="44" t="s">
        <v>24</v>
      </c>
    </row>
    <row r="3" spans="1:19" x14ac:dyDescent="0.2">
      <c r="B3" s="25" t="s">
        <v>20</v>
      </c>
      <c r="C3" s="19" t="s">
        <v>6</v>
      </c>
      <c r="D3" s="19" t="s">
        <v>7</v>
      </c>
      <c r="E3" s="19">
        <v>59</v>
      </c>
      <c r="F3" s="19">
        <v>197</v>
      </c>
      <c r="G3" s="58">
        <v>29.949238578680198</v>
      </c>
    </row>
    <row r="4" spans="1:19" x14ac:dyDescent="0.2">
      <c r="B4" s="25" t="s">
        <v>20</v>
      </c>
      <c r="C4" s="19" t="s">
        <v>6</v>
      </c>
      <c r="D4" s="19" t="s">
        <v>8</v>
      </c>
      <c r="E4" s="19">
        <v>138</v>
      </c>
      <c r="F4" s="19">
        <v>197</v>
      </c>
      <c r="G4" s="58">
        <v>70.050761421319805</v>
      </c>
      <c r="I4" s="42" t="s">
        <v>29</v>
      </c>
      <c r="J4" s="40" t="s">
        <v>30</v>
      </c>
      <c r="K4" s="40"/>
      <c r="L4" s="40"/>
      <c r="M4" s="40"/>
      <c r="N4" s="40"/>
      <c r="O4" s="40" t="s">
        <v>31</v>
      </c>
      <c r="P4" s="40"/>
      <c r="Q4" s="40"/>
      <c r="R4" s="40"/>
      <c r="S4" s="41"/>
    </row>
    <row r="5" spans="1:19" x14ac:dyDescent="0.2">
      <c r="B5" s="25" t="s">
        <v>20</v>
      </c>
      <c r="C5" s="19" t="s">
        <v>9</v>
      </c>
      <c r="D5" s="19" t="s">
        <v>7</v>
      </c>
      <c r="E5" s="19">
        <v>27</v>
      </c>
      <c r="F5" s="19">
        <v>101</v>
      </c>
      <c r="G5" s="58">
        <v>26.7326732673267</v>
      </c>
      <c r="I5" s="60" t="s">
        <v>20</v>
      </c>
      <c r="J5" s="19">
        <v>70.050761399999999</v>
      </c>
      <c r="K5" s="19">
        <v>73.267326699999998</v>
      </c>
      <c r="L5" s="19">
        <v>91.666666699999993</v>
      </c>
      <c r="M5" s="19">
        <v>67.441860500000004</v>
      </c>
      <c r="N5" s="19">
        <v>94.088669999999993</v>
      </c>
      <c r="O5" s="19">
        <v>29.949238600000001</v>
      </c>
      <c r="P5" s="19">
        <v>26.732673299999998</v>
      </c>
      <c r="Q5" s="19">
        <v>8.3333333300000003</v>
      </c>
      <c r="R5" s="19">
        <v>32.558139500000003</v>
      </c>
      <c r="S5" s="20">
        <v>5.9113300500000001</v>
      </c>
    </row>
    <row r="6" spans="1:19" x14ac:dyDescent="0.2">
      <c r="B6" s="25" t="s">
        <v>20</v>
      </c>
      <c r="C6" s="19" t="s">
        <v>9</v>
      </c>
      <c r="D6" s="19" t="s">
        <v>8</v>
      </c>
      <c r="E6" s="19">
        <v>74</v>
      </c>
      <c r="F6" s="19">
        <v>101</v>
      </c>
      <c r="G6" s="58">
        <v>73.267326732673297</v>
      </c>
      <c r="I6" s="60" t="s">
        <v>21</v>
      </c>
      <c r="J6" s="19">
        <v>91.358024700000001</v>
      </c>
      <c r="K6" s="19">
        <v>82.291666699999993</v>
      </c>
      <c r="L6" s="19">
        <v>69.325153400000005</v>
      </c>
      <c r="M6" s="19"/>
      <c r="N6" s="19"/>
      <c r="O6" s="19">
        <v>8.6419753099999994</v>
      </c>
      <c r="P6" s="19">
        <v>17.7083333</v>
      </c>
      <c r="Q6" s="19">
        <v>30.674846599999999</v>
      </c>
      <c r="R6" s="19"/>
      <c r="S6" s="20"/>
    </row>
    <row r="7" spans="1:19" x14ac:dyDescent="0.2">
      <c r="B7" s="25" t="s">
        <v>20</v>
      </c>
      <c r="C7" s="19" t="s">
        <v>10</v>
      </c>
      <c r="D7" s="19" t="s">
        <v>7</v>
      </c>
      <c r="E7" s="19">
        <v>13</v>
      </c>
      <c r="F7" s="19">
        <v>156</v>
      </c>
      <c r="G7" s="58">
        <v>8.3333333333333304</v>
      </c>
      <c r="I7" s="61" t="s">
        <v>22</v>
      </c>
      <c r="J7" s="23">
        <v>73.033707899999996</v>
      </c>
      <c r="K7" s="23">
        <v>59.821428599999997</v>
      </c>
      <c r="L7" s="23">
        <v>92.7272727</v>
      </c>
      <c r="M7" s="23">
        <v>75.625</v>
      </c>
      <c r="N7" s="23"/>
      <c r="O7" s="23">
        <v>26.9662921</v>
      </c>
      <c r="P7" s="23">
        <v>40.178571400000003</v>
      </c>
      <c r="Q7" s="23">
        <v>7.2727272699999999</v>
      </c>
      <c r="R7" s="23">
        <v>24.375</v>
      </c>
      <c r="S7" s="24"/>
    </row>
    <row r="8" spans="1:19" x14ac:dyDescent="0.2">
      <c r="B8" s="25" t="s">
        <v>20</v>
      </c>
      <c r="C8" s="19" t="s">
        <v>10</v>
      </c>
      <c r="D8" s="19" t="s">
        <v>8</v>
      </c>
      <c r="E8" s="19">
        <v>143</v>
      </c>
      <c r="F8" s="19">
        <v>156</v>
      </c>
      <c r="G8" s="58">
        <v>91.6666666666667</v>
      </c>
    </row>
    <row r="9" spans="1:19" x14ac:dyDescent="0.2">
      <c r="B9" s="25" t="s">
        <v>21</v>
      </c>
      <c r="C9" s="19" t="s">
        <v>11</v>
      </c>
      <c r="D9" s="19" t="s">
        <v>7</v>
      </c>
      <c r="E9" s="19">
        <v>7</v>
      </c>
      <c r="F9" s="19">
        <v>81</v>
      </c>
      <c r="G9" s="58">
        <v>8.6419753086419693</v>
      </c>
    </row>
    <row r="10" spans="1:19" x14ac:dyDescent="0.2">
      <c r="B10" s="25" t="s">
        <v>21</v>
      </c>
      <c r="C10" s="19" t="s">
        <v>11</v>
      </c>
      <c r="D10" s="19" t="s">
        <v>8</v>
      </c>
      <c r="E10" s="19">
        <v>74</v>
      </c>
      <c r="F10" s="19">
        <v>81</v>
      </c>
      <c r="G10" s="58">
        <v>91.358024691357997</v>
      </c>
      <c r="I10" s="2" t="s">
        <v>32</v>
      </c>
      <c r="J10" s="9" t="s">
        <v>2</v>
      </c>
    </row>
    <row r="11" spans="1:19" x14ac:dyDescent="0.2">
      <c r="B11" s="25" t="s">
        <v>20</v>
      </c>
      <c r="C11" s="19" t="s">
        <v>12</v>
      </c>
      <c r="D11" s="19" t="s">
        <v>7</v>
      </c>
      <c r="E11" s="19">
        <v>14</v>
      </c>
      <c r="F11" s="19">
        <v>43</v>
      </c>
      <c r="G11" s="58">
        <v>32.558139534883701</v>
      </c>
      <c r="I11" s="1" t="s">
        <v>41</v>
      </c>
      <c r="J11" s="7">
        <v>0.8548</v>
      </c>
    </row>
    <row r="12" spans="1:19" x14ac:dyDescent="0.2">
      <c r="B12" s="25" t="s">
        <v>20</v>
      </c>
      <c r="C12" s="19" t="s">
        <v>12</v>
      </c>
      <c r="D12" s="19" t="s">
        <v>8</v>
      </c>
      <c r="E12" s="19">
        <v>29</v>
      </c>
      <c r="F12" s="19">
        <v>43</v>
      </c>
      <c r="G12" s="58">
        <v>67.441860465116307</v>
      </c>
      <c r="I12" s="1" t="s">
        <v>42</v>
      </c>
      <c r="J12" s="3">
        <v>0.58009999999999995</v>
      </c>
    </row>
    <row r="13" spans="1:19" x14ac:dyDescent="0.2">
      <c r="B13" s="25" t="s">
        <v>21</v>
      </c>
      <c r="C13" s="19" t="s">
        <v>13</v>
      </c>
      <c r="D13" s="19" t="s">
        <v>7</v>
      </c>
      <c r="E13" s="19">
        <v>17</v>
      </c>
      <c r="F13" s="19">
        <v>96</v>
      </c>
      <c r="G13" s="58">
        <v>17.7083333333333</v>
      </c>
      <c r="I13" s="1" t="s">
        <v>33</v>
      </c>
      <c r="J13" s="3">
        <v>0.66020000000000001</v>
      </c>
    </row>
    <row r="14" spans="1:19" x14ac:dyDescent="0.2">
      <c r="B14" s="25" t="s">
        <v>21</v>
      </c>
      <c r="C14" s="19" t="s">
        <v>13</v>
      </c>
      <c r="D14" s="19" t="s">
        <v>8</v>
      </c>
      <c r="E14" s="19">
        <v>79</v>
      </c>
      <c r="F14" s="19">
        <v>96</v>
      </c>
      <c r="G14" s="58">
        <v>82.2916666666667</v>
      </c>
    </row>
    <row r="15" spans="1:19" x14ac:dyDescent="0.2">
      <c r="B15" s="25" t="s">
        <v>21</v>
      </c>
      <c r="C15" s="19" t="s">
        <v>14</v>
      </c>
      <c r="D15" s="19" t="s">
        <v>7</v>
      </c>
      <c r="E15" s="19">
        <v>50</v>
      </c>
      <c r="F15" s="19">
        <v>163</v>
      </c>
      <c r="G15" s="58">
        <v>30.6748466257669</v>
      </c>
    </row>
    <row r="16" spans="1:19" x14ac:dyDescent="0.2">
      <c r="B16" s="25" t="s">
        <v>21</v>
      </c>
      <c r="C16" s="19" t="s">
        <v>14</v>
      </c>
      <c r="D16" s="19" t="s">
        <v>8</v>
      </c>
      <c r="E16" s="19">
        <v>113</v>
      </c>
      <c r="F16" s="19">
        <v>163</v>
      </c>
      <c r="G16" s="58">
        <v>69.325153374233096</v>
      </c>
    </row>
    <row r="17" spans="2:7" x14ac:dyDescent="0.2">
      <c r="B17" s="25" t="s">
        <v>20</v>
      </c>
      <c r="C17" s="19" t="s">
        <v>15</v>
      </c>
      <c r="D17" s="19" t="s">
        <v>7</v>
      </c>
      <c r="E17" s="19">
        <v>12</v>
      </c>
      <c r="F17" s="19">
        <v>203</v>
      </c>
      <c r="G17" s="58">
        <v>5.9113300492610801</v>
      </c>
    </row>
    <row r="18" spans="2:7" x14ac:dyDescent="0.2">
      <c r="B18" s="25" t="s">
        <v>20</v>
      </c>
      <c r="C18" s="19" t="s">
        <v>15</v>
      </c>
      <c r="D18" s="19" t="s">
        <v>8</v>
      </c>
      <c r="E18" s="19">
        <v>191</v>
      </c>
      <c r="F18" s="19">
        <v>203</v>
      </c>
      <c r="G18" s="58">
        <v>94.088669950738904</v>
      </c>
    </row>
    <row r="19" spans="2:7" x14ac:dyDescent="0.2">
      <c r="B19" s="25" t="s">
        <v>22</v>
      </c>
      <c r="C19" s="19" t="s">
        <v>16</v>
      </c>
      <c r="D19" s="19" t="s">
        <v>7</v>
      </c>
      <c r="E19" s="19">
        <v>48</v>
      </c>
      <c r="F19" s="19">
        <v>178</v>
      </c>
      <c r="G19" s="58">
        <v>26.966292134831502</v>
      </c>
    </row>
    <row r="20" spans="2:7" x14ac:dyDescent="0.2">
      <c r="B20" s="25" t="s">
        <v>22</v>
      </c>
      <c r="C20" s="19" t="s">
        <v>16</v>
      </c>
      <c r="D20" s="19" t="s">
        <v>8</v>
      </c>
      <c r="E20" s="19">
        <v>130</v>
      </c>
      <c r="F20" s="19">
        <v>178</v>
      </c>
      <c r="G20" s="58">
        <v>73.033707865168495</v>
      </c>
    </row>
    <row r="21" spans="2:7" x14ac:dyDescent="0.2">
      <c r="B21" s="25" t="s">
        <v>22</v>
      </c>
      <c r="C21" s="19" t="s">
        <v>17</v>
      </c>
      <c r="D21" s="19" t="s">
        <v>7</v>
      </c>
      <c r="E21" s="19">
        <v>45</v>
      </c>
      <c r="F21" s="19">
        <v>112</v>
      </c>
      <c r="G21" s="58">
        <v>40.178571428571402</v>
      </c>
    </row>
    <row r="22" spans="2:7" x14ac:dyDescent="0.2">
      <c r="B22" s="25" t="s">
        <v>22</v>
      </c>
      <c r="C22" s="19" t="s">
        <v>17</v>
      </c>
      <c r="D22" s="19" t="s">
        <v>8</v>
      </c>
      <c r="E22" s="19">
        <v>67</v>
      </c>
      <c r="F22" s="19">
        <v>112</v>
      </c>
      <c r="G22" s="58">
        <v>59.821428571428598</v>
      </c>
    </row>
    <row r="23" spans="2:7" x14ac:dyDescent="0.2">
      <c r="B23" s="25" t="s">
        <v>22</v>
      </c>
      <c r="C23" s="19" t="s">
        <v>18</v>
      </c>
      <c r="D23" s="19" t="s">
        <v>7</v>
      </c>
      <c r="E23" s="19">
        <v>4</v>
      </c>
      <c r="F23" s="19">
        <v>55</v>
      </c>
      <c r="G23" s="58">
        <v>7.2727272727272698</v>
      </c>
    </row>
    <row r="24" spans="2:7" x14ac:dyDescent="0.2">
      <c r="B24" s="25" t="s">
        <v>22</v>
      </c>
      <c r="C24" s="19" t="s">
        <v>18</v>
      </c>
      <c r="D24" s="19" t="s">
        <v>8</v>
      </c>
      <c r="E24" s="19">
        <v>51</v>
      </c>
      <c r="F24" s="19">
        <v>55</v>
      </c>
      <c r="G24" s="58">
        <v>92.727272727272705</v>
      </c>
    </row>
    <row r="25" spans="2:7" x14ac:dyDescent="0.2">
      <c r="B25" s="25" t="s">
        <v>22</v>
      </c>
      <c r="C25" s="19" t="s">
        <v>19</v>
      </c>
      <c r="D25" s="19" t="s">
        <v>7</v>
      </c>
      <c r="E25" s="19">
        <v>39</v>
      </c>
      <c r="F25" s="19">
        <v>160</v>
      </c>
      <c r="G25" s="58">
        <v>24.375</v>
      </c>
    </row>
    <row r="26" spans="2:7" x14ac:dyDescent="0.2">
      <c r="B26" s="27" t="s">
        <v>22</v>
      </c>
      <c r="C26" s="23" t="s">
        <v>19</v>
      </c>
      <c r="D26" s="23" t="s">
        <v>8</v>
      </c>
      <c r="E26" s="23">
        <v>121</v>
      </c>
      <c r="F26" s="23">
        <v>160</v>
      </c>
      <c r="G26" s="59">
        <v>75.625</v>
      </c>
    </row>
  </sheetData>
  <mergeCells count="2">
    <mergeCell ref="J4:N4"/>
    <mergeCell ref="O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AB5BD-03B6-6847-9DCA-266BD1AB68C4}">
  <dimension ref="A2:S16"/>
  <sheetViews>
    <sheetView workbookViewId="0">
      <selection activeCell="F34" sqref="F34"/>
    </sheetView>
  </sheetViews>
  <sheetFormatPr baseColWidth="10" defaultRowHeight="16" x14ac:dyDescent="0.2"/>
  <cols>
    <col min="2" max="2" width="11.6640625" style="3" bestFit="1" customWidth="1"/>
    <col min="3" max="3" width="12.83203125" style="3" bestFit="1" customWidth="1"/>
    <col min="4" max="4" width="16.5" style="3" bestFit="1" customWidth="1"/>
    <col min="5" max="5" width="16.33203125" style="3" bestFit="1" customWidth="1"/>
    <col min="6" max="6" width="12.1640625" style="3" bestFit="1" customWidth="1"/>
    <col min="8" max="8" width="25" customWidth="1"/>
    <col min="9" max="9" width="15.1640625" bestFit="1" customWidth="1"/>
    <col min="10" max="10" width="18.5" bestFit="1" customWidth="1"/>
    <col min="11" max="11" width="21.1640625" bestFit="1" customWidth="1"/>
    <col min="19" max="19" width="30.83203125" style="3" bestFit="1" customWidth="1"/>
  </cols>
  <sheetData>
    <row r="2" spans="1:18" x14ac:dyDescent="0.2">
      <c r="A2" s="4" t="s">
        <v>49</v>
      </c>
      <c r="B2" s="53" t="s">
        <v>26</v>
      </c>
      <c r="C2" s="54" t="s">
        <v>25</v>
      </c>
      <c r="D2" s="54" t="s">
        <v>37</v>
      </c>
      <c r="E2" s="54" t="s">
        <v>36</v>
      </c>
      <c r="F2" s="55" t="s">
        <v>24</v>
      </c>
    </row>
    <row r="3" spans="1:18" x14ac:dyDescent="0.2">
      <c r="B3" s="45" t="s">
        <v>35</v>
      </c>
      <c r="C3" s="49" t="s">
        <v>21</v>
      </c>
      <c r="D3" s="49">
        <v>77783</v>
      </c>
      <c r="E3" s="49">
        <v>209</v>
      </c>
      <c r="F3" s="26">
        <v>0.26869624468071401</v>
      </c>
    </row>
    <row r="4" spans="1:18" x14ac:dyDescent="0.2">
      <c r="B4" s="45" t="s">
        <v>13</v>
      </c>
      <c r="C4" s="49" t="s">
        <v>21</v>
      </c>
      <c r="D4" s="49">
        <v>160381</v>
      </c>
      <c r="E4" s="49">
        <v>200</v>
      </c>
      <c r="F4" s="26">
        <v>0.124703050860139</v>
      </c>
      <c r="H4" s="2" t="s">
        <v>29</v>
      </c>
      <c r="I4" s="14" t="s">
        <v>38</v>
      </c>
      <c r="J4" s="15" t="s">
        <v>39</v>
      </c>
      <c r="K4" s="16" t="s">
        <v>40</v>
      </c>
      <c r="L4" s="10"/>
      <c r="M4" s="10"/>
      <c r="N4" s="10"/>
      <c r="R4" s="10"/>
    </row>
    <row r="5" spans="1:18" x14ac:dyDescent="0.2">
      <c r="B5" s="45" t="s">
        <v>14</v>
      </c>
      <c r="C5" s="49" t="s">
        <v>21</v>
      </c>
      <c r="D5" s="49">
        <v>156290</v>
      </c>
      <c r="E5" s="49">
        <v>317</v>
      </c>
      <c r="F5" s="26">
        <v>0.20282807601254099</v>
      </c>
      <c r="H5" s="1"/>
      <c r="I5" s="17">
        <v>6.6994010000000007E-2</v>
      </c>
      <c r="J5" s="18">
        <v>0.26869623999999998</v>
      </c>
      <c r="K5" s="51">
        <v>7.5256130000000004E-2</v>
      </c>
    </row>
    <row r="6" spans="1:18" x14ac:dyDescent="0.2">
      <c r="B6" s="45" t="s">
        <v>6</v>
      </c>
      <c r="C6" s="49" t="s">
        <v>20</v>
      </c>
      <c r="D6" s="49">
        <v>598561</v>
      </c>
      <c r="E6" s="49">
        <v>401</v>
      </c>
      <c r="F6" s="26">
        <v>6.6994007294160496E-2</v>
      </c>
      <c r="H6" s="1"/>
      <c r="I6" s="17">
        <v>5.689288E-2</v>
      </c>
      <c r="J6" s="18">
        <v>0.12470305</v>
      </c>
      <c r="K6" s="51">
        <v>8.5786870000000001E-2</v>
      </c>
    </row>
    <row r="7" spans="1:18" x14ac:dyDescent="0.2">
      <c r="B7" s="45" t="s">
        <v>9</v>
      </c>
      <c r="C7" s="49" t="s">
        <v>20</v>
      </c>
      <c r="D7" s="49">
        <v>441180</v>
      </c>
      <c r="E7" s="49">
        <v>251</v>
      </c>
      <c r="F7" s="26">
        <v>5.6892878190307798E-2</v>
      </c>
      <c r="H7" s="1"/>
      <c r="I7" s="17">
        <v>8.1529480000000001E-2</v>
      </c>
      <c r="J7" s="18">
        <v>0.20282807999999999</v>
      </c>
      <c r="K7" s="51">
        <v>4.4219870000000001E-2</v>
      </c>
    </row>
    <row r="8" spans="1:18" x14ac:dyDescent="0.2">
      <c r="B8" s="45" t="s">
        <v>10</v>
      </c>
      <c r="C8" s="49" t="s">
        <v>20</v>
      </c>
      <c r="D8" s="49">
        <v>561760</v>
      </c>
      <c r="E8" s="49">
        <v>458</v>
      </c>
      <c r="F8" s="26">
        <v>8.1529478780974093E-2</v>
      </c>
      <c r="I8" s="17">
        <v>1.6173449999999999E-2</v>
      </c>
      <c r="J8" s="18">
        <v>0.37362226999999998</v>
      </c>
      <c r="K8" s="51">
        <v>7.9027719999999996E-2</v>
      </c>
    </row>
    <row r="9" spans="1:18" x14ac:dyDescent="0.2">
      <c r="B9" s="45" t="s">
        <v>11</v>
      </c>
      <c r="C9" s="49" t="s">
        <v>21</v>
      </c>
      <c r="D9" s="49">
        <v>64236</v>
      </c>
      <c r="E9" s="49">
        <v>240</v>
      </c>
      <c r="F9" s="26">
        <v>0.37362226788716602</v>
      </c>
      <c r="I9" s="21">
        <v>4.9483369999999999E-2</v>
      </c>
      <c r="J9" s="22">
        <v>0.20930087</v>
      </c>
      <c r="K9" s="52"/>
    </row>
    <row r="10" spans="1:18" x14ac:dyDescent="0.2">
      <c r="B10" s="45" t="s">
        <v>12</v>
      </c>
      <c r="C10" s="49" t="s">
        <v>20</v>
      </c>
      <c r="D10" s="49">
        <v>426625</v>
      </c>
      <c r="E10" s="49">
        <v>69</v>
      </c>
      <c r="F10" s="26">
        <v>1.61734544389101E-2</v>
      </c>
    </row>
    <row r="11" spans="1:18" x14ac:dyDescent="0.2">
      <c r="B11" s="45" t="s">
        <v>15</v>
      </c>
      <c r="C11" s="49" t="s">
        <v>20</v>
      </c>
      <c r="D11" s="49">
        <v>305153</v>
      </c>
      <c r="E11" s="49">
        <v>151</v>
      </c>
      <c r="F11" s="26">
        <v>4.9483373914069297E-2</v>
      </c>
    </row>
    <row r="12" spans="1:18" x14ac:dyDescent="0.2">
      <c r="B12" s="45" t="s">
        <v>16</v>
      </c>
      <c r="C12" s="49" t="s">
        <v>22</v>
      </c>
      <c r="D12" s="49">
        <v>350802</v>
      </c>
      <c r="E12" s="49">
        <v>264</v>
      </c>
      <c r="F12" s="26">
        <v>7.5256127388099295E-2</v>
      </c>
      <c r="H12" s="2" t="s">
        <v>32</v>
      </c>
      <c r="I12" s="9" t="s">
        <v>2</v>
      </c>
    </row>
    <row r="13" spans="1:18" x14ac:dyDescent="0.2">
      <c r="B13" s="45" t="s">
        <v>17</v>
      </c>
      <c r="C13" s="49" t="s">
        <v>22</v>
      </c>
      <c r="D13" s="49">
        <v>301911</v>
      </c>
      <c r="E13" s="49">
        <v>259</v>
      </c>
      <c r="F13" s="26">
        <v>8.5786870965284506E-2</v>
      </c>
      <c r="H13" s="1" t="s">
        <v>41</v>
      </c>
      <c r="I13" s="7">
        <v>2.8E-3</v>
      </c>
    </row>
    <row r="14" spans="1:18" x14ac:dyDescent="0.2">
      <c r="B14" s="45" t="s">
        <v>18</v>
      </c>
      <c r="C14" s="49" t="s">
        <v>22</v>
      </c>
      <c r="D14" s="49">
        <v>201267</v>
      </c>
      <c r="E14" s="49">
        <v>89</v>
      </c>
      <c r="F14" s="26">
        <v>4.4219867141657598E-2</v>
      </c>
      <c r="H14" s="1" t="s">
        <v>42</v>
      </c>
      <c r="I14" s="3">
        <v>1.0500000000000001E-2</v>
      </c>
    </row>
    <row r="15" spans="1:18" x14ac:dyDescent="0.2">
      <c r="B15" s="45" t="s">
        <v>19</v>
      </c>
      <c r="C15" s="49" t="s">
        <v>22</v>
      </c>
      <c r="D15" s="49">
        <v>287241</v>
      </c>
      <c r="E15" s="49">
        <v>227</v>
      </c>
      <c r="F15" s="26">
        <v>7.9027715402745405E-2</v>
      </c>
      <c r="H15" s="1" t="s">
        <v>33</v>
      </c>
      <c r="I15" s="3">
        <v>0.29199999999999998</v>
      </c>
    </row>
    <row r="16" spans="1:18" x14ac:dyDescent="0.2">
      <c r="B16" s="47" t="s">
        <v>34</v>
      </c>
      <c r="C16" s="50" t="s">
        <v>21</v>
      </c>
      <c r="D16" s="50">
        <v>96034</v>
      </c>
      <c r="E16" s="50">
        <v>201</v>
      </c>
      <c r="F16" s="28">
        <v>0.20930087260761801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2617-A349-C44B-8B6C-7386F9F52671}">
  <dimension ref="A2:T16"/>
  <sheetViews>
    <sheetView workbookViewId="0">
      <selection activeCell="C3" sqref="C3"/>
    </sheetView>
  </sheetViews>
  <sheetFormatPr baseColWidth="10" defaultRowHeight="16" x14ac:dyDescent="0.2"/>
  <cols>
    <col min="2" max="2" width="11.6640625" style="3" bestFit="1" customWidth="1"/>
    <col min="3" max="3" width="12.83203125" style="3" bestFit="1" customWidth="1"/>
    <col min="4" max="4" width="16.5" style="3" bestFit="1" customWidth="1"/>
    <col min="5" max="5" width="16.33203125" style="3" bestFit="1" customWidth="1"/>
    <col min="6" max="8" width="10.83203125" style="3"/>
    <col min="9" max="9" width="25" customWidth="1"/>
    <col min="10" max="10" width="15.1640625" bestFit="1" customWidth="1"/>
    <col min="11" max="11" width="18.5" bestFit="1" customWidth="1"/>
    <col min="12" max="12" width="21.1640625" bestFit="1" customWidth="1"/>
    <col min="20" max="20" width="30.83203125" style="3" bestFit="1" customWidth="1"/>
  </cols>
  <sheetData>
    <row r="2" spans="1:19" x14ac:dyDescent="0.2">
      <c r="A2" s="4" t="s">
        <v>47</v>
      </c>
      <c r="B2" s="53" t="s">
        <v>26</v>
      </c>
      <c r="C2" s="54" t="s">
        <v>25</v>
      </c>
      <c r="D2" s="54" t="s">
        <v>44</v>
      </c>
      <c r="E2" s="54" t="s">
        <v>43</v>
      </c>
      <c r="F2" s="54" t="s">
        <v>45</v>
      </c>
      <c r="G2" s="55" t="s">
        <v>46</v>
      </c>
      <c r="H2" s="6"/>
    </row>
    <row r="3" spans="1:19" x14ac:dyDescent="0.2">
      <c r="B3" s="45" t="s">
        <v>15</v>
      </c>
      <c r="C3" s="49" t="s">
        <v>20</v>
      </c>
      <c r="D3" s="49">
        <v>134</v>
      </c>
      <c r="E3" s="49">
        <v>6</v>
      </c>
      <c r="F3" s="49">
        <v>0</v>
      </c>
      <c r="G3" s="56">
        <v>4.2857142857142856</v>
      </c>
      <c r="H3" s="11"/>
    </row>
    <row r="4" spans="1:19" x14ac:dyDescent="0.2">
      <c r="B4" s="45" t="s">
        <v>12</v>
      </c>
      <c r="C4" s="49" t="s">
        <v>20</v>
      </c>
      <c r="D4" s="49">
        <v>78</v>
      </c>
      <c r="E4" s="49">
        <v>6</v>
      </c>
      <c r="F4" s="49">
        <v>0</v>
      </c>
      <c r="G4" s="56">
        <v>7.1428571428571423</v>
      </c>
      <c r="H4" s="11"/>
      <c r="I4" s="2" t="s">
        <v>29</v>
      </c>
      <c r="J4" s="14" t="s">
        <v>38</v>
      </c>
      <c r="K4" s="15" t="s">
        <v>39</v>
      </c>
      <c r="L4" s="16" t="s">
        <v>40</v>
      </c>
      <c r="M4" s="10"/>
      <c r="N4" s="10"/>
      <c r="O4" s="10"/>
      <c r="S4" s="10"/>
    </row>
    <row r="5" spans="1:19" x14ac:dyDescent="0.2">
      <c r="B5" s="45" t="s">
        <v>6</v>
      </c>
      <c r="C5" s="49" t="s">
        <v>20</v>
      </c>
      <c r="D5" s="49">
        <v>281</v>
      </c>
      <c r="E5" s="49">
        <v>27</v>
      </c>
      <c r="F5" s="49">
        <v>0</v>
      </c>
      <c r="G5" s="56">
        <v>8.7662337662337659</v>
      </c>
      <c r="H5" s="11"/>
      <c r="I5" s="1"/>
      <c r="J5" s="17">
        <v>4.3</v>
      </c>
      <c r="K5" s="18">
        <v>4.7</v>
      </c>
      <c r="L5" s="51">
        <v>16.100000000000001</v>
      </c>
    </row>
    <row r="6" spans="1:19" x14ac:dyDescent="0.2">
      <c r="B6" s="45" t="s">
        <v>9</v>
      </c>
      <c r="C6" s="49" t="s">
        <v>20</v>
      </c>
      <c r="D6" s="49">
        <v>289</v>
      </c>
      <c r="E6" s="49">
        <v>18</v>
      </c>
      <c r="F6" s="49">
        <v>0</v>
      </c>
      <c r="G6" s="56">
        <v>5.8631921824104234</v>
      </c>
      <c r="H6" s="11"/>
      <c r="I6" s="1"/>
      <c r="J6" s="17">
        <v>7.1</v>
      </c>
      <c r="K6" s="18">
        <v>4.4000000000000004</v>
      </c>
      <c r="L6" s="51">
        <v>11.5</v>
      </c>
    </row>
    <row r="7" spans="1:19" x14ac:dyDescent="0.2">
      <c r="B7" s="45" t="s">
        <v>10</v>
      </c>
      <c r="C7" s="49" t="s">
        <v>20</v>
      </c>
      <c r="D7" s="49">
        <v>442</v>
      </c>
      <c r="E7" s="49">
        <v>41</v>
      </c>
      <c r="F7" s="49">
        <v>0</v>
      </c>
      <c r="G7" s="56">
        <v>8.4710743801652892</v>
      </c>
      <c r="H7" s="11"/>
      <c r="I7" s="1"/>
      <c r="J7" s="17">
        <v>8.8000000000000007</v>
      </c>
      <c r="K7" s="18">
        <v>3.4</v>
      </c>
      <c r="L7" s="51">
        <v>13.2</v>
      </c>
    </row>
    <row r="8" spans="1:19" x14ac:dyDescent="0.2">
      <c r="B8" s="45" t="s">
        <v>11</v>
      </c>
      <c r="C8" s="49" t="s">
        <v>21</v>
      </c>
      <c r="D8" s="49">
        <v>225</v>
      </c>
      <c r="E8" s="49">
        <v>11</v>
      </c>
      <c r="F8" s="49">
        <v>0</v>
      </c>
      <c r="G8" s="56">
        <v>4.6610169491525424</v>
      </c>
      <c r="H8" s="11"/>
      <c r="J8" s="17">
        <v>5.9</v>
      </c>
      <c r="K8" s="18">
        <v>6.1</v>
      </c>
      <c r="L8" s="51">
        <v>18.100000000000001</v>
      </c>
    </row>
    <row r="9" spans="1:19" x14ac:dyDescent="0.2">
      <c r="B9" s="45" t="s">
        <v>35</v>
      </c>
      <c r="C9" s="49" t="s">
        <v>21</v>
      </c>
      <c r="D9" s="49">
        <v>173</v>
      </c>
      <c r="E9" s="49">
        <v>8</v>
      </c>
      <c r="F9" s="49">
        <v>0</v>
      </c>
      <c r="G9" s="56">
        <v>4.4198895027624303</v>
      </c>
      <c r="H9" s="11"/>
      <c r="J9" s="21">
        <v>8.5</v>
      </c>
      <c r="K9" s="22">
        <v>4.9000000000000004</v>
      </c>
      <c r="L9" s="52"/>
    </row>
    <row r="10" spans="1:19" x14ac:dyDescent="0.2">
      <c r="B10" s="45" t="s">
        <v>14</v>
      </c>
      <c r="C10" s="49" t="s">
        <v>21</v>
      </c>
      <c r="D10" s="49">
        <v>253</v>
      </c>
      <c r="E10" s="49">
        <v>9</v>
      </c>
      <c r="F10" s="49">
        <v>0</v>
      </c>
      <c r="G10" s="56">
        <v>3.4351145038167941</v>
      </c>
      <c r="H10" s="11"/>
    </row>
    <row r="11" spans="1:19" x14ac:dyDescent="0.2">
      <c r="B11" s="45" t="s">
        <v>34</v>
      </c>
      <c r="C11" s="49" t="s">
        <v>21</v>
      </c>
      <c r="D11" s="49">
        <v>108</v>
      </c>
      <c r="E11" s="49">
        <v>7</v>
      </c>
      <c r="F11" s="49">
        <v>0</v>
      </c>
      <c r="G11" s="56">
        <v>6.0869565217391308</v>
      </c>
      <c r="H11" s="11"/>
    </row>
    <row r="12" spans="1:19" x14ac:dyDescent="0.2">
      <c r="B12" s="45" t="s">
        <v>13</v>
      </c>
      <c r="C12" s="49" t="s">
        <v>21</v>
      </c>
      <c r="D12" s="49">
        <v>176</v>
      </c>
      <c r="E12" s="49">
        <v>9</v>
      </c>
      <c r="F12" s="49">
        <v>0</v>
      </c>
      <c r="G12" s="56">
        <v>4.8648648648648649</v>
      </c>
      <c r="H12" s="11"/>
      <c r="I12" s="2" t="s">
        <v>32</v>
      </c>
      <c r="J12" s="9" t="s">
        <v>2</v>
      </c>
    </row>
    <row r="13" spans="1:19" x14ac:dyDescent="0.2">
      <c r="B13" s="45" t="s">
        <v>19</v>
      </c>
      <c r="C13" s="49" t="s">
        <v>22</v>
      </c>
      <c r="D13" s="49">
        <v>167</v>
      </c>
      <c r="E13" s="49">
        <v>32</v>
      </c>
      <c r="F13" s="49">
        <v>0</v>
      </c>
      <c r="G13" s="56">
        <v>16.08040201005025</v>
      </c>
      <c r="H13" s="11"/>
      <c r="I13" s="1" t="s">
        <v>41</v>
      </c>
      <c r="J13" s="7">
        <v>4.6199999999999998E-2</v>
      </c>
    </row>
    <row r="14" spans="1:19" x14ac:dyDescent="0.2">
      <c r="B14" s="45" t="s">
        <v>18</v>
      </c>
      <c r="C14" s="49" t="s">
        <v>22</v>
      </c>
      <c r="D14" s="49">
        <v>131</v>
      </c>
      <c r="E14" s="49">
        <v>17</v>
      </c>
      <c r="F14" s="49">
        <v>0</v>
      </c>
      <c r="G14" s="56">
        <v>11.486486486486488</v>
      </c>
      <c r="H14" s="11"/>
      <c r="I14" s="1" t="s">
        <v>42</v>
      </c>
      <c r="J14" s="3">
        <v>2.0000000000000001E-4</v>
      </c>
    </row>
    <row r="15" spans="1:19" x14ac:dyDescent="0.2">
      <c r="B15" s="45" t="s">
        <v>17</v>
      </c>
      <c r="C15" s="49" t="s">
        <v>22</v>
      </c>
      <c r="D15" s="49">
        <v>171</v>
      </c>
      <c r="E15" s="49">
        <v>26</v>
      </c>
      <c r="F15" s="49">
        <v>0</v>
      </c>
      <c r="G15" s="56">
        <v>13.197969543147209</v>
      </c>
      <c r="H15" s="11"/>
      <c r="I15" s="1" t="s">
        <v>33</v>
      </c>
      <c r="J15" s="3">
        <v>1.8E-3</v>
      </c>
    </row>
    <row r="16" spans="1:19" x14ac:dyDescent="0.2">
      <c r="B16" s="47" t="s">
        <v>16</v>
      </c>
      <c r="C16" s="50" t="s">
        <v>22</v>
      </c>
      <c r="D16" s="50">
        <v>185</v>
      </c>
      <c r="E16" s="50">
        <v>41</v>
      </c>
      <c r="F16" s="50">
        <v>0</v>
      </c>
      <c r="G16" s="57">
        <v>18.06167400881057</v>
      </c>
      <c r="H16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85AB-7314-704D-AE43-1CBA658BD504}">
  <dimension ref="A2:T28"/>
  <sheetViews>
    <sheetView workbookViewId="0">
      <selection activeCell="I26" sqref="I26"/>
    </sheetView>
  </sheetViews>
  <sheetFormatPr baseColWidth="10" defaultRowHeight="16" x14ac:dyDescent="0.2"/>
  <cols>
    <col min="2" max="2" width="12.83203125" style="3" bestFit="1" customWidth="1"/>
    <col min="3" max="3" width="9" style="3" bestFit="1" customWidth="1"/>
    <col min="4" max="4" width="6.33203125" style="3" bestFit="1" customWidth="1"/>
    <col min="5" max="5" width="11" style="3" bestFit="1" customWidth="1"/>
    <col min="6" max="6" width="18.1640625" style="3" bestFit="1" customWidth="1"/>
    <col min="7" max="7" width="12.6640625" bestFit="1" customWidth="1"/>
    <col min="9" max="9" width="25" customWidth="1"/>
    <col min="10" max="10" width="15.1640625" bestFit="1" customWidth="1"/>
    <col min="11" max="17" width="11.1640625" bestFit="1" customWidth="1"/>
    <col min="18" max="18" width="11.1640625" style="3" bestFit="1" customWidth="1"/>
    <col min="19" max="20" width="11.1640625" bestFit="1" customWidth="1"/>
  </cols>
  <sheetData>
    <row r="2" spans="1:20" x14ac:dyDescent="0.2">
      <c r="A2" s="4" t="s">
        <v>48</v>
      </c>
      <c r="B2" s="42" t="s">
        <v>25</v>
      </c>
      <c r="C2" s="43" t="s">
        <v>26</v>
      </c>
      <c r="D2" s="43" t="s">
        <v>59</v>
      </c>
      <c r="E2" s="43" t="s">
        <v>53</v>
      </c>
      <c r="F2" s="43" t="s">
        <v>60</v>
      </c>
      <c r="G2" s="44" t="s">
        <v>24</v>
      </c>
    </row>
    <row r="3" spans="1:20" x14ac:dyDescent="0.2">
      <c r="B3" s="45" t="s">
        <v>21</v>
      </c>
      <c r="C3" s="19" t="s">
        <v>35</v>
      </c>
      <c r="D3" s="19" t="s">
        <v>57</v>
      </c>
      <c r="E3" s="19">
        <v>16</v>
      </c>
      <c r="F3" s="19">
        <v>99</v>
      </c>
      <c r="G3" s="46">
        <v>16.161616161616202</v>
      </c>
    </row>
    <row r="4" spans="1:20" x14ac:dyDescent="0.2">
      <c r="B4" s="45" t="s">
        <v>21</v>
      </c>
      <c r="C4" s="19" t="s">
        <v>35</v>
      </c>
      <c r="D4" s="19" t="s">
        <v>58</v>
      </c>
      <c r="E4" s="19">
        <v>83</v>
      </c>
      <c r="F4" s="19">
        <v>99</v>
      </c>
      <c r="G4" s="46">
        <v>83.838383838383805</v>
      </c>
      <c r="I4" s="2" t="s">
        <v>29</v>
      </c>
      <c r="J4" s="5"/>
      <c r="K4" s="39" t="s">
        <v>0</v>
      </c>
      <c r="L4" s="40"/>
      <c r="M4" s="40"/>
      <c r="N4" s="40"/>
      <c r="O4" s="41"/>
      <c r="P4" s="39" t="s">
        <v>1</v>
      </c>
      <c r="Q4" s="40"/>
      <c r="R4" s="40"/>
      <c r="S4" s="40"/>
      <c r="T4" s="41"/>
    </row>
    <row r="5" spans="1:20" x14ac:dyDescent="0.2">
      <c r="B5" s="45" t="s">
        <v>20</v>
      </c>
      <c r="C5" s="19" t="s">
        <v>6</v>
      </c>
      <c r="D5" s="19" t="s">
        <v>57</v>
      </c>
      <c r="E5" s="19">
        <v>62</v>
      </c>
      <c r="F5" s="19">
        <v>317</v>
      </c>
      <c r="G5" s="46">
        <v>19.5583596214511</v>
      </c>
      <c r="I5" s="1"/>
      <c r="J5" s="5" t="s">
        <v>20</v>
      </c>
      <c r="K5" s="17">
        <v>19.558359599999999</v>
      </c>
      <c r="L5" s="19">
        <v>13.6563877</v>
      </c>
      <c r="M5" s="19">
        <v>10.8225108</v>
      </c>
      <c r="N5" s="19">
        <v>13.1868132</v>
      </c>
      <c r="O5" s="20">
        <v>11.3268608</v>
      </c>
      <c r="P5" s="25">
        <v>80.441640399999997</v>
      </c>
      <c r="Q5" s="49">
        <v>86.343612300000004</v>
      </c>
      <c r="R5" s="49">
        <v>89.177489199999997</v>
      </c>
      <c r="S5" s="19">
        <v>86.813186799999997</v>
      </c>
      <c r="T5" s="20">
        <v>88.673139199999994</v>
      </c>
    </row>
    <row r="6" spans="1:20" x14ac:dyDescent="0.2">
      <c r="B6" s="45" t="s">
        <v>20</v>
      </c>
      <c r="C6" s="19" t="s">
        <v>6</v>
      </c>
      <c r="D6" s="19" t="s">
        <v>58</v>
      </c>
      <c r="E6" s="19">
        <v>255</v>
      </c>
      <c r="F6" s="19">
        <v>317</v>
      </c>
      <c r="G6" s="46">
        <v>80.441640378548897</v>
      </c>
      <c r="I6" s="1"/>
      <c r="J6" s="5" t="s">
        <v>21</v>
      </c>
      <c r="K6" s="17">
        <v>16.161616200000001</v>
      </c>
      <c r="L6" s="19">
        <v>22</v>
      </c>
      <c r="M6" s="19">
        <v>33.812949600000003</v>
      </c>
      <c r="N6" s="19">
        <v>26.394051999999999</v>
      </c>
      <c r="O6" s="20"/>
      <c r="P6" s="25">
        <v>83.838383800000003</v>
      </c>
      <c r="Q6" s="49">
        <v>78</v>
      </c>
      <c r="R6" s="49">
        <v>66.187050400000004</v>
      </c>
      <c r="S6" s="19">
        <v>73.605947999999998</v>
      </c>
      <c r="T6" s="20"/>
    </row>
    <row r="7" spans="1:20" x14ac:dyDescent="0.2">
      <c r="B7" s="45" t="s">
        <v>20</v>
      </c>
      <c r="C7" s="19" t="s">
        <v>9</v>
      </c>
      <c r="D7" s="19" t="s">
        <v>57</v>
      </c>
      <c r="E7" s="19">
        <v>31</v>
      </c>
      <c r="F7" s="19">
        <v>227</v>
      </c>
      <c r="G7" s="46">
        <v>13.656387665198199</v>
      </c>
      <c r="I7" s="1"/>
      <c r="J7" s="5" t="s">
        <v>22</v>
      </c>
      <c r="K7" s="21">
        <v>17.582417599999999</v>
      </c>
      <c r="L7" s="23">
        <v>27.210884400000001</v>
      </c>
      <c r="M7" s="23">
        <v>20.3883495</v>
      </c>
      <c r="N7" s="23">
        <v>18.0392157</v>
      </c>
      <c r="O7" s="24"/>
      <c r="P7" s="27">
        <v>82.417582400000001</v>
      </c>
      <c r="Q7" s="50">
        <v>72.789115600000002</v>
      </c>
      <c r="R7" s="50">
        <v>79.611650499999996</v>
      </c>
      <c r="S7" s="23">
        <v>81.9607843</v>
      </c>
      <c r="T7" s="24"/>
    </row>
    <row r="8" spans="1:20" x14ac:dyDescent="0.2">
      <c r="B8" s="45" t="s">
        <v>20</v>
      </c>
      <c r="C8" s="19" t="s">
        <v>9</v>
      </c>
      <c r="D8" s="19" t="s">
        <v>58</v>
      </c>
      <c r="E8" s="19">
        <v>196</v>
      </c>
      <c r="F8" s="19">
        <v>227</v>
      </c>
      <c r="G8" s="46">
        <v>86.343612334801804</v>
      </c>
      <c r="J8" s="8"/>
      <c r="K8" s="8"/>
      <c r="Q8" s="3"/>
    </row>
    <row r="9" spans="1:20" x14ac:dyDescent="0.2">
      <c r="B9" s="45" t="s">
        <v>20</v>
      </c>
      <c r="C9" s="19" t="s">
        <v>10</v>
      </c>
      <c r="D9" s="19" t="s">
        <v>57</v>
      </c>
      <c r="E9" s="19">
        <v>25</v>
      </c>
      <c r="F9" s="19">
        <v>231</v>
      </c>
      <c r="G9" s="46">
        <v>10.8225108225108</v>
      </c>
      <c r="J9" s="8"/>
      <c r="K9" s="8"/>
      <c r="Q9" s="3"/>
    </row>
    <row r="10" spans="1:20" x14ac:dyDescent="0.2">
      <c r="B10" s="45" t="s">
        <v>20</v>
      </c>
      <c r="C10" s="19" t="s">
        <v>10</v>
      </c>
      <c r="D10" s="19" t="s">
        <v>58</v>
      </c>
      <c r="E10" s="19">
        <v>206</v>
      </c>
      <c r="F10" s="19">
        <v>231</v>
      </c>
      <c r="G10" s="46">
        <v>89.177489177489207</v>
      </c>
    </row>
    <row r="11" spans="1:20" x14ac:dyDescent="0.2">
      <c r="B11" s="45" t="s">
        <v>21</v>
      </c>
      <c r="C11" s="19" t="s">
        <v>11</v>
      </c>
      <c r="D11" s="19" t="s">
        <v>57</v>
      </c>
      <c r="E11" s="19">
        <v>33</v>
      </c>
      <c r="F11" s="19">
        <v>150</v>
      </c>
      <c r="G11" s="46">
        <v>22</v>
      </c>
    </row>
    <row r="12" spans="1:20" x14ac:dyDescent="0.2">
      <c r="B12" s="45" t="s">
        <v>21</v>
      </c>
      <c r="C12" s="19" t="s">
        <v>11</v>
      </c>
      <c r="D12" s="19" t="s">
        <v>58</v>
      </c>
      <c r="E12" s="19">
        <v>117</v>
      </c>
      <c r="F12" s="19">
        <v>150</v>
      </c>
      <c r="G12" s="46">
        <v>78</v>
      </c>
      <c r="I12" s="2" t="s">
        <v>32</v>
      </c>
      <c r="J12" s="9" t="s">
        <v>2</v>
      </c>
    </row>
    <row r="13" spans="1:20" x14ac:dyDescent="0.2">
      <c r="B13" s="45" t="s">
        <v>20</v>
      </c>
      <c r="C13" s="19" t="s">
        <v>12</v>
      </c>
      <c r="D13" s="19" t="s">
        <v>57</v>
      </c>
      <c r="E13" s="19">
        <v>12</v>
      </c>
      <c r="F13" s="19">
        <v>91</v>
      </c>
      <c r="G13" s="46">
        <v>13.1868131868132</v>
      </c>
      <c r="I13" s="1" t="s">
        <v>41</v>
      </c>
      <c r="J13" s="7">
        <v>2.1999999999999999E-2</v>
      </c>
    </row>
    <row r="14" spans="1:20" x14ac:dyDescent="0.2">
      <c r="B14" s="45" t="s">
        <v>20</v>
      </c>
      <c r="C14" s="19" t="s">
        <v>12</v>
      </c>
      <c r="D14" s="19" t="s">
        <v>58</v>
      </c>
      <c r="E14" s="19">
        <v>79</v>
      </c>
      <c r="F14" s="19">
        <v>91</v>
      </c>
      <c r="G14" s="46">
        <v>86.813186813186803</v>
      </c>
      <c r="I14" s="1" t="s">
        <v>42</v>
      </c>
      <c r="J14" s="3">
        <v>3.0800000000000001E-2</v>
      </c>
    </row>
    <row r="15" spans="1:20" x14ac:dyDescent="0.2">
      <c r="B15" s="45" t="s">
        <v>21</v>
      </c>
      <c r="C15" s="19" t="s">
        <v>13</v>
      </c>
      <c r="D15" s="19" t="s">
        <v>57</v>
      </c>
      <c r="E15" s="19">
        <v>47</v>
      </c>
      <c r="F15" s="19">
        <v>139</v>
      </c>
      <c r="G15" s="46">
        <v>33.812949640287798</v>
      </c>
      <c r="I15" s="1" t="s">
        <v>33</v>
      </c>
      <c r="J15" s="3">
        <v>0.41570000000000001</v>
      </c>
    </row>
    <row r="16" spans="1:20" x14ac:dyDescent="0.2">
      <c r="B16" s="45" t="s">
        <v>21</v>
      </c>
      <c r="C16" s="19" t="s">
        <v>13</v>
      </c>
      <c r="D16" s="19" t="s">
        <v>58</v>
      </c>
      <c r="E16" s="19">
        <v>92</v>
      </c>
      <c r="F16" s="19">
        <v>139</v>
      </c>
      <c r="G16" s="46">
        <v>66.187050359712202</v>
      </c>
    </row>
    <row r="17" spans="2:7" x14ac:dyDescent="0.2">
      <c r="B17" s="45" t="s">
        <v>21</v>
      </c>
      <c r="C17" s="19" t="s">
        <v>14</v>
      </c>
      <c r="D17" s="19" t="s">
        <v>57</v>
      </c>
      <c r="E17" s="19">
        <v>71</v>
      </c>
      <c r="F17" s="19">
        <v>269</v>
      </c>
      <c r="G17" s="46">
        <v>26.394052044609701</v>
      </c>
    </row>
    <row r="18" spans="2:7" x14ac:dyDescent="0.2">
      <c r="B18" s="45" t="s">
        <v>21</v>
      </c>
      <c r="C18" s="19" t="s">
        <v>14</v>
      </c>
      <c r="D18" s="19" t="s">
        <v>58</v>
      </c>
      <c r="E18" s="19">
        <v>198</v>
      </c>
      <c r="F18" s="19">
        <v>269</v>
      </c>
      <c r="G18" s="46">
        <v>73.605947955390306</v>
      </c>
    </row>
    <row r="19" spans="2:7" x14ac:dyDescent="0.2">
      <c r="B19" s="45" t="s">
        <v>20</v>
      </c>
      <c r="C19" s="19" t="s">
        <v>15</v>
      </c>
      <c r="D19" s="19" t="s">
        <v>57</v>
      </c>
      <c r="E19" s="19">
        <v>35</v>
      </c>
      <c r="F19" s="19">
        <v>309</v>
      </c>
      <c r="G19" s="46">
        <v>11.326860841423899</v>
      </c>
    </row>
    <row r="20" spans="2:7" x14ac:dyDescent="0.2">
      <c r="B20" s="45" t="s">
        <v>20</v>
      </c>
      <c r="C20" s="19" t="s">
        <v>15</v>
      </c>
      <c r="D20" s="19" t="s">
        <v>58</v>
      </c>
      <c r="E20" s="19">
        <v>274</v>
      </c>
      <c r="F20" s="19">
        <v>309</v>
      </c>
      <c r="G20" s="46">
        <v>88.673139158576006</v>
      </c>
    </row>
    <row r="21" spans="2:7" x14ac:dyDescent="0.2">
      <c r="B21" s="45" t="s">
        <v>22</v>
      </c>
      <c r="C21" s="19" t="s">
        <v>16</v>
      </c>
      <c r="D21" s="19" t="s">
        <v>57</v>
      </c>
      <c r="E21" s="19">
        <v>48</v>
      </c>
      <c r="F21" s="19">
        <v>273</v>
      </c>
      <c r="G21" s="46">
        <v>17.582417582417602</v>
      </c>
    </row>
    <row r="22" spans="2:7" x14ac:dyDescent="0.2">
      <c r="B22" s="45" t="s">
        <v>22</v>
      </c>
      <c r="C22" s="19" t="s">
        <v>16</v>
      </c>
      <c r="D22" s="19" t="s">
        <v>58</v>
      </c>
      <c r="E22" s="19">
        <v>225</v>
      </c>
      <c r="F22" s="19">
        <v>273</v>
      </c>
      <c r="G22" s="46">
        <v>82.417582417582395</v>
      </c>
    </row>
    <row r="23" spans="2:7" x14ac:dyDescent="0.2">
      <c r="B23" s="45" t="s">
        <v>22</v>
      </c>
      <c r="C23" s="19" t="s">
        <v>17</v>
      </c>
      <c r="D23" s="19" t="s">
        <v>57</v>
      </c>
      <c r="E23" s="19">
        <v>40</v>
      </c>
      <c r="F23" s="19">
        <v>147</v>
      </c>
      <c r="G23" s="46">
        <v>27.210884353741498</v>
      </c>
    </row>
    <row r="24" spans="2:7" x14ac:dyDescent="0.2">
      <c r="B24" s="45" t="s">
        <v>22</v>
      </c>
      <c r="C24" s="19" t="s">
        <v>17</v>
      </c>
      <c r="D24" s="19" t="s">
        <v>58</v>
      </c>
      <c r="E24" s="19">
        <v>107</v>
      </c>
      <c r="F24" s="19">
        <v>147</v>
      </c>
      <c r="G24" s="46">
        <v>72.789115646258495</v>
      </c>
    </row>
    <row r="25" spans="2:7" x14ac:dyDescent="0.2">
      <c r="B25" s="45" t="s">
        <v>22</v>
      </c>
      <c r="C25" s="19" t="s">
        <v>18</v>
      </c>
      <c r="D25" s="19" t="s">
        <v>57</v>
      </c>
      <c r="E25" s="19">
        <v>42</v>
      </c>
      <c r="F25" s="19">
        <v>206</v>
      </c>
      <c r="G25" s="46">
        <v>20.3883495145631</v>
      </c>
    </row>
    <row r="26" spans="2:7" x14ac:dyDescent="0.2">
      <c r="B26" s="45" t="s">
        <v>22</v>
      </c>
      <c r="C26" s="19" t="s">
        <v>18</v>
      </c>
      <c r="D26" s="19" t="s">
        <v>58</v>
      </c>
      <c r="E26" s="19">
        <v>164</v>
      </c>
      <c r="F26" s="19">
        <v>206</v>
      </c>
      <c r="G26" s="46">
        <v>79.611650485436897</v>
      </c>
    </row>
    <row r="27" spans="2:7" x14ac:dyDescent="0.2">
      <c r="B27" s="45" t="s">
        <v>22</v>
      </c>
      <c r="C27" s="19" t="s">
        <v>19</v>
      </c>
      <c r="D27" s="19" t="s">
        <v>57</v>
      </c>
      <c r="E27" s="19">
        <v>46</v>
      </c>
      <c r="F27" s="19">
        <v>255</v>
      </c>
      <c r="G27" s="46">
        <v>18.039215686274499</v>
      </c>
    </row>
    <row r="28" spans="2:7" x14ac:dyDescent="0.2">
      <c r="B28" s="47" t="s">
        <v>22</v>
      </c>
      <c r="C28" s="23" t="s">
        <v>19</v>
      </c>
      <c r="D28" s="23" t="s">
        <v>58</v>
      </c>
      <c r="E28" s="23">
        <v>209</v>
      </c>
      <c r="F28" s="23">
        <v>255</v>
      </c>
      <c r="G28" s="48">
        <v>81.960784313725497</v>
      </c>
    </row>
  </sheetData>
  <mergeCells count="2">
    <mergeCell ref="P4:T4"/>
    <mergeCell ref="K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99C7-4754-D34B-AD53-C96E606AEBCC}">
  <dimension ref="A2:T15"/>
  <sheetViews>
    <sheetView workbookViewId="0">
      <selection activeCell="I25" sqref="I25"/>
    </sheetView>
  </sheetViews>
  <sheetFormatPr baseColWidth="10" defaultRowHeight="16" x14ac:dyDescent="0.2"/>
  <cols>
    <col min="2" max="2" width="11.6640625" style="3" bestFit="1" customWidth="1"/>
    <col min="3" max="3" width="12.83203125" style="3" bestFit="1" customWidth="1"/>
    <col min="4" max="4" width="16.5" style="3" bestFit="1" customWidth="1"/>
    <col min="5" max="5" width="16.33203125" style="3" bestFit="1" customWidth="1"/>
    <col min="6" max="6" width="15.1640625" style="3" customWidth="1"/>
    <col min="7" max="7" width="15.5" style="3" customWidth="1"/>
    <col min="9" max="9" width="25" customWidth="1"/>
    <col min="10" max="10" width="13.6640625" customWidth="1"/>
    <col min="11" max="19" width="9.5" customWidth="1"/>
    <col min="20" max="20" width="9.5" style="3" customWidth="1"/>
  </cols>
  <sheetData>
    <row r="2" spans="1:20" x14ac:dyDescent="0.2">
      <c r="A2" s="4" t="s">
        <v>52</v>
      </c>
      <c r="B2" s="29" t="s">
        <v>5</v>
      </c>
      <c r="C2" s="30" t="s">
        <v>4</v>
      </c>
      <c r="D2" s="30" t="s">
        <v>53</v>
      </c>
      <c r="E2" s="30" t="s">
        <v>56</v>
      </c>
      <c r="F2" s="30" t="s">
        <v>54</v>
      </c>
      <c r="G2" s="31" t="s">
        <v>55</v>
      </c>
    </row>
    <row r="3" spans="1:20" x14ac:dyDescent="0.2">
      <c r="B3" s="32" t="s">
        <v>15</v>
      </c>
      <c r="C3" s="33" t="s">
        <v>20</v>
      </c>
      <c r="D3" s="33">
        <v>24</v>
      </c>
      <c r="E3" s="33">
        <v>2</v>
      </c>
      <c r="F3" s="34">
        <f t="shared" ref="F3:F14" si="0">E3/SUM(D3,E3)*100</f>
        <v>7.6923076923076925</v>
      </c>
      <c r="G3" s="35">
        <f t="shared" ref="G3:G14" si="1">D3/SUM(D3,E3)*100</f>
        <v>92.307692307692307</v>
      </c>
      <c r="H3" s="12"/>
    </row>
    <row r="4" spans="1:20" x14ac:dyDescent="0.2">
      <c r="B4" s="17" t="s">
        <v>9</v>
      </c>
      <c r="C4" s="8" t="s">
        <v>20</v>
      </c>
      <c r="D4" s="8">
        <f>14+35+3</f>
        <v>52</v>
      </c>
      <c r="E4" s="8">
        <v>2</v>
      </c>
      <c r="F4" s="13">
        <f t="shared" si="0"/>
        <v>3.7037037037037033</v>
      </c>
      <c r="G4" s="36">
        <f t="shared" si="1"/>
        <v>96.296296296296291</v>
      </c>
      <c r="H4" s="12"/>
      <c r="I4" s="2" t="s">
        <v>29</v>
      </c>
      <c r="J4" s="5"/>
      <c r="K4" s="39" t="s">
        <v>50</v>
      </c>
      <c r="L4" s="40"/>
      <c r="M4" s="40"/>
      <c r="N4" s="40"/>
      <c r="O4" s="41"/>
      <c r="P4" s="39" t="s">
        <v>51</v>
      </c>
      <c r="Q4" s="40"/>
      <c r="R4" s="40"/>
      <c r="S4" s="40"/>
      <c r="T4" s="41"/>
    </row>
    <row r="5" spans="1:20" x14ac:dyDescent="0.2">
      <c r="B5" s="21" t="s">
        <v>6</v>
      </c>
      <c r="C5" s="22" t="s">
        <v>20</v>
      </c>
      <c r="D5" s="22">
        <v>19</v>
      </c>
      <c r="E5" s="22">
        <v>1</v>
      </c>
      <c r="F5" s="37">
        <f t="shared" si="0"/>
        <v>5</v>
      </c>
      <c r="G5" s="38">
        <f t="shared" si="1"/>
        <v>95</v>
      </c>
      <c r="H5" s="12"/>
      <c r="I5" s="1"/>
      <c r="J5" s="8" t="s">
        <v>20</v>
      </c>
      <c r="K5" s="17">
        <v>7.7</v>
      </c>
      <c r="L5" s="18">
        <v>3.7</v>
      </c>
      <c r="M5" s="19">
        <v>5</v>
      </c>
      <c r="N5" s="19"/>
      <c r="O5" s="20"/>
      <c r="P5" s="25">
        <v>92.3</v>
      </c>
      <c r="Q5" s="19">
        <v>96.3</v>
      </c>
      <c r="R5" s="19">
        <v>95</v>
      </c>
      <c r="S5" s="19"/>
      <c r="T5" s="26"/>
    </row>
    <row r="6" spans="1:20" x14ac:dyDescent="0.2">
      <c r="B6" s="32" t="s">
        <v>11</v>
      </c>
      <c r="C6" s="33" t="s">
        <v>21</v>
      </c>
      <c r="D6" s="33">
        <v>8</v>
      </c>
      <c r="E6" s="33">
        <v>0</v>
      </c>
      <c r="F6" s="34">
        <f t="shared" si="0"/>
        <v>0</v>
      </c>
      <c r="G6" s="35">
        <f t="shared" si="1"/>
        <v>100</v>
      </c>
      <c r="H6" s="12"/>
      <c r="I6" s="1"/>
      <c r="J6" s="8" t="s">
        <v>21</v>
      </c>
      <c r="K6" s="17">
        <v>0</v>
      </c>
      <c r="L6" s="18">
        <v>0</v>
      </c>
      <c r="M6" s="19">
        <v>10</v>
      </c>
      <c r="N6" s="19">
        <v>0</v>
      </c>
      <c r="O6" s="20">
        <v>3</v>
      </c>
      <c r="P6" s="25">
        <v>100</v>
      </c>
      <c r="Q6" s="19">
        <v>100</v>
      </c>
      <c r="R6" s="19">
        <v>90</v>
      </c>
      <c r="S6" s="19">
        <v>100</v>
      </c>
      <c r="T6" s="26">
        <v>97</v>
      </c>
    </row>
    <row r="7" spans="1:20" x14ac:dyDescent="0.2">
      <c r="B7" s="17" t="s">
        <v>35</v>
      </c>
      <c r="C7" s="8" t="s">
        <v>21</v>
      </c>
      <c r="D7" s="8">
        <v>19</v>
      </c>
      <c r="E7" s="8">
        <v>0</v>
      </c>
      <c r="F7" s="13">
        <f t="shared" si="0"/>
        <v>0</v>
      </c>
      <c r="G7" s="36">
        <f t="shared" si="1"/>
        <v>100</v>
      </c>
      <c r="H7" s="12"/>
      <c r="I7" s="1"/>
      <c r="J7" s="8" t="s">
        <v>22</v>
      </c>
      <c r="K7" s="21">
        <v>8.3000000000000007</v>
      </c>
      <c r="L7" s="22">
        <v>0</v>
      </c>
      <c r="M7" s="23">
        <v>0</v>
      </c>
      <c r="N7" s="23">
        <v>6.8</v>
      </c>
      <c r="O7" s="24"/>
      <c r="P7" s="27">
        <v>91.7</v>
      </c>
      <c r="Q7" s="23">
        <v>100</v>
      </c>
      <c r="R7" s="23">
        <v>100</v>
      </c>
      <c r="S7" s="23">
        <v>93.2</v>
      </c>
      <c r="T7" s="28"/>
    </row>
    <row r="8" spans="1:20" x14ac:dyDescent="0.2">
      <c r="B8" s="17" t="s">
        <v>14</v>
      </c>
      <c r="C8" s="8" t="s">
        <v>21</v>
      </c>
      <c r="D8" s="8">
        <f>7+31+7</f>
        <v>45</v>
      </c>
      <c r="E8" s="8">
        <v>5</v>
      </c>
      <c r="F8" s="13">
        <f t="shared" si="0"/>
        <v>10</v>
      </c>
      <c r="G8" s="36">
        <f t="shared" si="1"/>
        <v>90</v>
      </c>
      <c r="H8" s="12"/>
      <c r="J8" s="8"/>
      <c r="K8" s="8"/>
      <c r="L8" s="8"/>
    </row>
    <row r="9" spans="1:20" x14ac:dyDescent="0.2">
      <c r="B9" s="17" t="s">
        <v>13</v>
      </c>
      <c r="C9" s="8" t="s">
        <v>21</v>
      </c>
      <c r="D9" s="8">
        <v>9</v>
      </c>
      <c r="E9" s="8">
        <v>0</v>
      </c>
      <c r="F9" s="13">
        <f t="shared" si="0"/>
        <v>0</v>
      </c>
      <c r="G9" s="36">
        <f t="shared" si="1"/>
        <v>100</v>
      </c>
      <c r="H9" s="12"/>
      <c r="J9" s="8"/>
      <c r="K9" s="8"/>
      <c r="L9" s="8"/>
    </row>
    <row r="10" spans="1:20" x14ac:dyDescent="0.2">
      <c r="B10" s="21" t="s">
        <v>34</v>
      </c>
      <c r="C10" s="22" t="s">
        <v>21</v>
      </c>
      <c r="D10" s="22">
        <f>68+60</f>
        <v>128</v>
      </c>
      <c r="E10" s="22">
        <v>4</v>
      </c>
      <c r="F10" s="37">
        <f t="shared" si="0"/>
        <v>3.0303030303030303</v>
      </c>
      <c r="G10" s="38">
        <f t="shared" si="1"/>
        <v>96.969696969696969</v>
      </c>
      <c r="H10" s="12"/>
    </row>
    <row r="11" spans="1:20" x14ac:dyDescent="0.2">
      <c r="B11" s="32" t="s">
        <v>19</v>
      </c>
      <c r="C11" s="33" t="s">
        <v>22</v>
      </c>
      <c r="D11" s="33">
        <v>11</v>
      </c>
      <c r="E11" s="33">
        <v>1</v>
      </c>
      <c r="F11" s="34">
        <f t="shared" si="0"/>
        <v>8.3333333333333321</v>
      </c>
      <c r="G11" s="35">
        <f t="shared" si="1"/>
        <v>91.666666666666657</v>
      </c>
      <c r="H11" s="12"/>
    </row>
    <row r="12" spans="1:20" x14ac:dyDescent="0.2">
      <c r="B12" s="17" t="s">
        <v>18</v>
      </c>
      <c r="C12" s="8" t="s">
        <v>22</v>
      </c>
      <c r="D12" s="8">
        <v>16</v>
      </c>
      <c r="E12" s="8">
        <v>0</v>
      </c>
      <c r="F12" s="13">
        <f t="shared" si="0"/>
        <v>0</v>
      </c>
      <c r="G12" s="36">
        <f t="shared" si="1"/>
        <v>100</v>
      </c>
      <c r="H12" s="12"/>
      <c r="I12" s="2" t="s">
        <v>32</v>
      </c>
      <c r="J12" s="9" t="s">
        <v>2</v>
      </c>
    </row>
    <row r="13" spans="1:20" x14ac:dyDescent="0.2">
      <c r="B13" s="17" t="s">
        <v>17</v>
      </c>
      <c r="C13" s="8" t="s">
        <v>22</v>
      </c>
      <c r="D13" s="8">
        <v>26</v>
      </c>
      <c r="E13" s="8">
        <v>0</v>
      </c>
      <c r="F13" s="13">
        <f t="shared" si="0"/>
        <v>0</v>
      </c>
      <c r="G13" s="36">
        <f t="shared" si="1"/>
        <v>100</v>
      </c>
      <c r="H13" s="12"/>
      <c r="I13" s="1" t="s">
        <v>41</v>
      </c>
      <c r="J13" s="7">
        <v>0.3851</v>
      </c>
    </row>
    <row r="14" spans="1:20" x14ac:dyDescent="0.2">
      <c r="B14" s="21" t="s">
        <v>16</v>
      </c>
      <c r="C14" s="22" t="s">
        <v>22</v>
      </c>
      <c r="D14" s="22">
        <f>17+24</f>
        <v>41</v>
      </c>
      <c r="E14" s="22">
        <v>3</v>
      </c>
      <c r="F14" s="37">
        <f t="shared" si="0"/>
        <v>6.8181818181818175</v>
      </c>
      <c r="G14" s="38">
        <f t="shared" si="1"/>
        <v>93.181818181818173</v>
      </c>
      <c r="H14" s="12"/>
      <c r="I14" s="1" t="s">
        <v>42</v>
      </c>
      <c r="J14" s="3">
        <v>0.71509999999999996</v>
      </c>
    </row>
    <row r="15" spans="1:20" x14ac:dyDescent="0.2">
      <c r="I15" s="1" t="s">
        <v>33</v>
      </c>
      <c r="J15" s="3">
        <v>0.56999999999999995</v>
      </c>
    </row>
  </sheetData>
  <mergeCells count="2">
    <mergeCell ref="K4:O4"/>
    <mergeCell ref="P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4D</vt:lpstr>
      <vt:lpstr>Figure 4E</vt:lpstr>
      <vt:lpstr>Figure 4G</vt:lpstr>
      <vt:lpstr>Figure 4H</vt:lpstr>
      <vt:lpstr>Figure 4I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2020-09-12T15:50:01Z</dcterms:created>
  <dcterms:modified xsi:type="dcterms:W3CDTF">2020-09-13T18:47:58Z</dcterms:modified>
</cp:coreProperties>
</file>