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sigala/Box Sync/201014 Dox10/eLife Dox10 submission/Figs/Fig 2/"/>
    </mc:Choice>
  </mc:AlternateContent>
  <xr:revisionPtr revIDLastSave="0" documentId="13_ncr:1_{B328BB62-D12C-C44B-9E71-F7D090DCCD8C}" xr6:coauthVersionLast="36" xr6:coauthVersionMax="36" xr10:uidLastSave="{00000000-0000-0000-0000-000000000000}"/>
  <bookViews>
    <workbookView xWindow="5240" yWindow="460" windowWidth="33160" windowHeight="23540" xr2:uid="{0B4A3A8A-60BC-7745-8288-140B05B54D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D8" i="1"/>
  <c r="C8" i="1"/>
  <c r="B8" i="1"/>
  <c r="I16" i="1"/>
  <c r="H16" i="1"/>
  <c r="G16" i="1"/>
  <c r="D16" i="1"/>
  <c r="C16" i="1"/>
  <c r="B16" i="1"/>
  <c r="I64" i="1"/>
  <c r="H64" i="1"/>
  <c r="G64" i="1"/>
  <c r="D64" i="1"/>
  <c r="C64" i="1"/>
  <c r="B64" i="1"/>
  <c r="I56" i="1"/>
  <c r="H56" i="1"/>
  <c r="G56" i="1"/>
  <c r="D56" i="1"/>
  <c r="C56" i="1"/>
  <c r="B56" i="1"/>
  <c r="I48" i="1"/>
  <c r="H48" i="1"/>
  <c r="G48" i="1"/>
  <c r="D48" i="1"/>
  <c r="C48" i="1"/>
  <c r="B48" i="1"/>
  <c r="I40" i="1"/>
  <c r="H40" i="1"/>
  <c r="G40" i="1"/>
  <c r="D40" i="1"/>
  <c r="C40" i="1"/>
  <c r="B40" i="1"/>
  <c r="I32" i="1"/>
  <c r="H32" i="1"/>
  <c r="G32" i="1"/>
  <c r="D32" i="1"/>
  <c r="C32" i="1"/>
  <c r="B32" i="1"/>
  <c r="I24" i="1"/>
  <c r="H24" i="1"/>
  <c r="G24" i="1"/>
  <c r="C24" i="1"/>
  <c r="D24" i="1"/>
  <c r="B24" i="1"/>
  <c r="H63" i="1" l="1"/>
  <c r="J62" i="1"/>
  <c r="I62" i="1"/>
  <c r="H62" i="1"/>
  <c r="G62" i="1"/>
  <c r="J61" i="1"/>
  <c r="I61" i="1"/>
  <c r="I63" i="1" s="1"/>
  <c r="H61" i="1"/>
  <c r="G61" i="1"/>
  <c r="J60" i="1"/>
  <c r="I60" i="1"/>
  <c r="H60" i="1"/>
  <c r="G60" i="1"/>
  <c r="G63" i="1" s="1"/>
  <c r="D63" i="1"/>
  <c r="C63" i="1"/>
  <c r="B63" i="1"/>
  <c r="D62" i="1"/>
  <c r="C62" i="1"/>
  <c r="B62" i="1"/>
  <c r="E61" i="1"/>
  <c r="E62" i="1" s="1"/>
  <c r="I46" i="1" l="1"/>
  <c r="H46" i="1"/>
  <c r="G46" i="1"/>
  <c r="I45" i="1"/>
  <c r="H45" i="1"/>
  <c r="G45" i="1"/>
  <c r="G47" i="1" s="1"/>
  <c r="I44" i="1"/>
  <c r="I47" i="1" s="1"/>
  <c r="H44" i="1"/>
  <c r="H47" i="1" s="1"/>
  <c r="G44" i="1"/>
  <c r="G55" i="1"/>
  <c r="I54" i="1"/>
  <c r="H54" i="1"/>
  <c r="G54" i="1"/>
  <c r="I53" i="1"/>
  <c r="H53" i="1"/>
  <c r="G53" i="1"/>
  <c r="I52" i="1"/>
  <c r="I55" i="1" s="1"/>
  <c r="H52" i="1"/>
  <c r="H55" i="1" s="1"/>
  <c r="G52" i="1"/>
  <c r="H36" i="1"/>
  <c r="I36" i="1"/>
  <c r="I38" i="1"/>
  <c r="H38" i="1"/>
  <c r="G38" i="1"/>
  <c r="I37" i="1"/>
  <c r="H37" i="1"/>
  <c r="G37" i="1"/>
  <c r="I39" i="1"/>
  <c r="H39" i="1"/>
  <c r="G36" i="1"/>
  <c r="G39" i="1" s="1"/>
  <c r="I30" i="1"/>
  <c r="H30" i="1"/>
  <c r="G30" i="1"/>
  <c r="I29" i="1"/>
  <c r="H29" i="1"/>
  <c r="H31" i="1" s="1"/>
  <c r="G29" i="1"/>
  <c r="I28" i="1"/>
  <c r="I31" i="1" s="1"/>
  <c r="H28" i="1"/>
  <c r="G28" i="1"/>
  <c r="G31" i="1" s="1"/>
  <c r="G23" i="1"/>
  <c r="I22" i="1"/>
  <c r="H22" i="1"/>
  <c r="G22" i="1"/>
  <c r="I21" i="1"/>
  <c r="H21" i="1"/>
  <c r="G21" i="1"/>
  <c r="I20" i="1"/>
  <c r="I23" i="1" s="1"/>
  <c r="H20" i="1"/>
  <c r="H23" i="1" s="1"/>
  <c r="G20" i="1"/>
  <c r="G15" i="1"/>
  <c r="I14" i="1"/>
  <c r="H14" i="1"/>
  <c r="G14" i="1"/>
  <c r="I13" i="1"/>
  <c r="H13" i="1"/>
  <c r="G13" i="1"/>
  <c r="I12" i="1"/>
  <c r="I15" i="1" s="1"/>
  <c r="H12" i="1"/>
  <c r="H15" i="1" s="1"/>
  <c r="G12" i="1"/>
  <c r="H7" i="1"/>
  <c r="G5" i="1"/>
  <c r="H5" i="1"/>
  <c r="I5" i="1"/>
  <c r="G6" i="1"/>
  <c r="H6" i="1"/>
  <c r="I6" i="1"/>
  <c r="H4" i="1"/>
  <c r="I4" i="1"/>
  <c r="G4" i="1"/>
  <c r="I7" i="1"/>
  <c r="G7" i="1"/>
  <c r="J53" i="1" l="1"/>
  <c r="J52" i="1"/>
  <c r="D55" i="1"/>
  <c r="C55" i="1"/>
  <c r="B55" i="1"/>
  <c r="J54" i="1"/>
  <c r="J45" i="1"/>
  <c r="J44" i="1"/>
  <c r="B47" i="1"/>
  <c r="D47" i="1"/>
  <c r="J46" i="1"/>
  <c r="J37" i="1"/>
  <c r="J36" i="1"/>
  <c r="D39" i="1"/>
  <c r="C39" i="1"/>
  <c r="B39" i="1"/>
  <c r="J38" i="1"/>
  <c r="D31" i="1"/>
  <c r="C31" i="1"/>
  <c r="B31" i="1"/>
  <c r="J30" i="1"/>
  <c r="J29" i="1"/>
  <c r="J28" i="1"/>
  <c r="J21" i="1"/>
  <c r="J20" i="1"/>
  <c r="D23" i="1"/>
  <c r="C23" i="1"/>
  <c r="B23" i="1"/>
  <c r="J22" i="1"/>
  <c r="J13" i="1"/>
  <c r="J12" i="1"/>
  <c r="C15" i="1"/>
  <c r="D15" i="1"/>
  <c r="B15" i="1"/>
  <c r="J14" i="1"/>
  <c r="D7" i="1"/>
  <c r="B7" i="1"/>
  <c r="J6" i="1"/>
  <c r="J5" i="1"/>
  <c r="J4" i="1"/>
</calcChain>
</file>

<file path=xl/sharedStrings.xml><?xml version="1.0" encoding="utf-8"?>
<sst xmlns="http://schemas.openxmlformats.org/spreadsheetml/2006/main" count="113" uniqueCount="21">
  <si>
    <t>slide 1</t>
  </si>
  <si>
    <t xml:space="preserve">slide 2 </t>
  </si>
  <si>
    <t xml:space="preserve">punctate </t>
  </si>
  <si>
    <t xml:space="preserve">disrupted </t>
  </si>
  <si>
    <t xml:space="preserve">total parasites </t>
  </si>
  <si>
    <t xml:space="preserve">total </t>
  </si>
  <si>
    <t>STDEV</t>
  </si>
  <si>
    <t xml:space="preserve">slide 1 </t>
  </si>
  <si>
    <t>slide2</t>
  </si>
  <si>
    <t>total</t>
  </si>
  <si>
    <t>elongated</t>
  </si>
  <si>
    <t>10 µM DOX (day 1)</t>
  </si>
  <si>
    <t>10 µM DOX+IPP (day 1)</t>
  </si>
  <si>
    <t>10 µM DOX+CaCl2 (day 1)</t>
  </si>
  <si>
    <t>10 µM DOX+FeCl3 (day 1)</t>
  </si>
  <si>
    <t>untreated (day 1)</t>
  </si>
  <si>
    <t>untreated (day 3)</t>
  </si>
  <si>
    <t>10 µM DOX+IPP (day 3)</t>
  </si>
  <si>
    <t>15 µM DFO (day 1)</t>
  </si>
  <si>
    <t>Source data for microscopy analyses in figure supplements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</si>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</sst>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10" fontId="0" fillId="3" borderId="1" xfId="0" applyNumberFormat="1" applyFill="1" applyBorder="1"/>
    <xf numFmtId="0" fontId="0" fillId="3" borderId="1" xfId="0" applyFill="1" applyBorder="1"/>
    <xf numFmtId="0" fontId="0" fillId="0" borderId="1" xfId="0" applyFill="1" applyBorder="1"/>
    <xf numFmtId="0" fontId="0" fillId="2" borderId="2" xfId="0" applyFill="1" applyBorder="1"/>
    <xf numFmtId="0" fontId="0" fillId="0" borderId="2" xfId="0" applyBorder="1"/>
    <xf numFmtId="10" fontId="0" fillId="3" borderId="2" xfId="0" applyNumberFormat="1" applyFill="1" applyBorder="1"/>
    <xf numFmtId="0" fontId="0" fillId="3" borderId="2" xfId="0" applyFill="1" applyBorder="1"/>
    <xf numFmtId="0" fontId="0" fillId="0" borderId="2" xfId="0" applyFill="1" applyBorder="1"/>
    <xf numFmtId="2" fontId="0" fillId="3" borderId="1" xfId="0" applyNumberFormat="1" applyFill="1" applyBorder="1"/>
    <xf numFmtId="0" fontId="0" fillId="2" borderId="0" xfId="0" applyFill="1" applyBorder="1"/>
    <xf numFmtId="164" fontId="0" fillId="2" borderId="0" xfId="0" applyNumberFormat="1" applyFill="1"/>
    <xf numFmtId="10" fontId="0" fillId="3" borderId="0" xfId="0" applyNumberFormat="1" applyFill="1"/>
    <xf numFmtId="164" fontId="0" fillId="3" borderId="0" xfId="0" applyNumberFormat="1" applyFill="1"/>
    <xf numFmtId="2" fontId="0" fillId="2" borderId="1" xfId="0" applyNumberFormat="1" applyFill="1" applyBorder="1"/>
    <xf numFmtId="2" fontId="0" fillId="2" borderId="2" xfId="0" applyNumberFormat="1" applyFill="1" applyBorder="1"/>
    <xf numFmtId="0" fontId="1" fillId="2" borderId="0" xfId="0" applyFont="1" applyFill="1"/>
    <xf numFmtId="0" fontId="0" fillId="0" borderId="0" xfId="0" applyFill="1" applyBorder="1"/>
    <xf numFmtId="2" fontId="0" fillId="2" borderId="0" xfId="0" applyNumberFormat="1" applyFill="1" applyBorder="1"/>
    <xf numFmtId="0" fontId="0" fillId="0" borderId="0" xfId="0" applyBorder="1"/>
    <xf numFmtId="0" fontId="0" fillId="3" borderId="0" xfId="0" applyFill="1" applyBorder="1"/>
    <xf numFmtId="2" fontId="0" fillId="3" borderId="0" xfId="0" applyNumberFormat="1" applyFill="1" applyBorder="1"/>
    <xf numFmtId="2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6C99-3743-FC4E-BA3A-F93D14D38C4B}">
  <dimension ref="A1:J69"/>
  <sheetViews>
    <sheetView tabSelected="1" topLeftCell="A12" zoomScale="99" workbookViewId="0">
      <selection activeCell="H24" sqref="H24"/>
    </sheetView>
  </sheetViews>
  <sheetFormatPr baseColWidth="10" defaultRowHeight="16" x14ac:dyDescent="0.2"/>
  <cols>
    <col min="1" max="1" width="23.5" customWidth="1"/>
    <col min="2" max="4" width="12.33203125" style="2" bestFit="1" customWidth="1"/>
    <col min="5" max="5" width="13.6640625" style="2" bestFit="1" customWidth="1"/>
    <col min="7" max="9" width="12.33203125" style="4" bestFit="1" customWidth="1"/>
    <col min="10" max="10" width="13.6640625" style="4" bestFit="1" customWidth="1"/>
  </cols>
  <sheetData>
    <row r="1" spans="1:10" x14ac:dyDescent="0.2">
      <c r="B1" s="20" t="s">
        <v>19</v>
      </c>
    </row>
    <row r="3" spans="1:10" s="1" customFormat="1" x14ac:dyDescent="0.2">
      <c r="A3" s="1" t="s">
        <v>15</v>
      </c>
      <c r="B3" s="2" t="s">
        <v>10</v>
      </c>
      <c r="C3" s="2" t="s">
        <v>2</v>
      </c>
      <c r="D3" s="2" t="s">
        <v>3</v>
      </c>
      <c r="E3" s="2" t="s">
        <v>4</v>
      </c>
      <c r="G3" s="4" t="s">
        <v>10</v>
      </c>
      <c r="H3" s="4" t="s">
        <v>2</v>
      </c>
      <c r="I3" s="4" t="s">
        <v>3</v>
      </c>
      <c r="J3" s="4" t="s">
        <v>4</v>
      </c>
    </row>
    <row r="4" spans="1:10" s="9" customFormat="1" ht="15" customHeight="1" x14ac:dyDescent="0.2">
      <c r="A4" s="9" t="s">
        <v>0</v>
      </c>
      <c r="B4" s="8">
        <v>8</v>
      </c>
      <c r="C4" s="8">
        <v>0</v>
      </c>
      <c r="D4" s="8">
        <v>1</v>
      </c>
      <c r="E4" s="8">
        <v>9</v>
      </c>
      <c r="G4" s="10">
        <f>B4/$E4</f>
        <v>0.88888888888888884</v>
      </c>
      <c r="H4" s="10">
        <f t="shared" ref="H4:I4" si="0">C4/$E4</f>
        <v>0</v>
      </c>
      <c r="I4" s="10">
        <f t="shared" si="0"/>
        <v>0.1111111111111111</v>
      </c>
      <c r="J4" s="10">
        <f>9/20</f>
        <v>0.45</v>
      </c>
    </row>
    <row r="5" spans="1:10" s="1" customFormat="1" x14ac:dyDescent="0.2">
      <c r="A5" s="1" t="s">
        <v>1</v>
      </c>
      <c r="B5" s="3">
        <v>10</v>
      </c>
      <c r="C5" s="3">
        <v>0</v>
      </c>
      <c r="D5" s="3">
        <v>1</v>
      </c>
      <c r="E5" s="3">
        <v>11</v>
      </c>
      <c r="G5" s="10">
        <f t="shared" ref="G5:G6" si="1">B5/$E5</f>
        <v>0.90909090909090906</v>
      </c>
      <c r="H5" s="10">
        <f t="shared" ref="H5:H6" si="2">C5/$E5</f>
        <v>0</v>
      </c>
      <c r="I5" s="10">
        <f t="shared" ref="I5:I6" si="3">D5/$E5</f>
        <v>9.0909090909090912E-2</v>
      </c>
      <c r="J5" s="5">
        <f>11/20</f>
        <v>0.55000000000000004</v>
      </c>
    </row>
    <row r="6" spans="1:10" s="9" customFormat="1" x14ac:dyDescent="0.2">
      <c r="A6" s="12" t="s">
        <v>5</v>
      </c>
      <c r="B6" s="8">
        <v>18</v>
      </c>
      <c r="C6" s="8">
        <v>0</v>
      </c>
      <c r="D6" s="8">
        <v>2</v>
      </c>
      <c r="E6" s="8">
        <v>20</v>
      </c>
      <c r="G6" s="10">
        <f t="shared" si="1"/>
        <v>0.9</v>
      </c>
      <c r="H6" s="10">
        <f t="shared" si="2"/>
        <v>0</v>
      </c>
      <c r="I6" s="10">
        <f t="shared" si="3"/>
        <v>0.1</v>
      </c>
      <c r="J6" s="10">
        <f>20/20</f>
        <v>1</v>
      </c>
    </row>
    <row r="7" spans="1:10" s="1" customFormat="1" x14ac:dyDescent="0.2">
      <c r="A7" s="7" t="s">
        <v>6</v>
      </c>
      <c r="B7" s="18">
        <f>STDEVA(B4:B5)</f>
        <v>1.4142135623730951</v>
      </c>
      <c r="C7" s="3">
        <v>0</v>
      </c>
      <c r="D7" s="3">
        <f>STDEVA(D4:D5)</f>
        <v>0</v>
      </c>
      <c r="E7" s="3"/>
      <c r="G7" s="13">
        <f>100*STDEVA(G4:G5)</f>
        <v>1.4284985478516123</v>
      </c>
      <c r="H7" s="13">
        <f>100*STDEVA(H4:H5)</f>
        <v>0</v>
      </c>
      <c r="I7" s="13">
        <f>100*STDEVA(I4:I5)</f>
        <v>1.4284985478516106</v>
      </c>
      <c r="J7" s="6"/>
    </row>
    <row r="8" spans="1:10" s="9" customFormat="1" x14ac:dyDescent="0.2">
      <c r="A8" s="12" t="s">
        <v>20</v>
      </c>
      <c r="B8" s="19">
        <f>B7/(SQRT(2))</f>
        <v>1</v>
      </c>
      <c r="C8" s="19">
        <f t="shared" ref="C8" si="4">C7/(SQRT(2))</f>
        <v>0</v>
      </c>
      <c r="D8" s="19">
        <f t="shared" ref="D8" si="5">D7/(SQRT(2))</f>
        <v>0</v>
      </c>
      <c r="E8" s="8"/>
      <c r="G8" s="26">
        <f>G7/(SQRT(2))</f>
        <v>1.0101010101010108</v>
      </c>
      <c r="H8" s="26">
        <f t="shared" ref="H8" si="6">H7/(SQRT(2))</f>
        <v>0</v>
      </c>
      <c r="I8" s="26">
        <f t="shared" ref="I8" si="7">I7/(SQRT(2))</f>
        <v>1.0101010101010097</v>
      </c>
      <c r="J8" s="11"/>
    </row>
    <row r="11" spans="1:10" s="1" customFormat="1" x14ac:dyDescent="0.2">
      <c r="A11" s="1" t="s">
        <v>11</v>
      </c>
      <c r="B11" s="3" t="s">
        <v>10</v>
      </c>
      <c r="C11" s="3" t="s">
        <v>2</v>
      </c>
      <c r="D11" s="3" t="s">
        <v>3</v>
      </c>
      <c r="E11" s="3" t="s">
        <v>4</v>
      </c>
      <c r="G11" s="4" t="s">
        <v>10</v>
      </c>
      <c r="H11" s="6" t="s">
        <v>2</v>
      </c>
      <c r="I11" s="6" t="s">
        <v>3</v>
      </c>
      <c r="J11" s="6" t="s">
        <v>4</v>
      </c>
    </row>
    <row r="12" spans="1:10" s="1" customFormat="1" x14ac:dyDescent="0.2">
      <c r="A12" s="1" t="s">
        <v>0</v>
      </c>
      <c r="B12" s="3">
        <v>1</v>
      </c>
      <c r="C12" s="3">
        <v>19</v>
      </c>
      <c r="D12" s="3">
        <v>0</v>
      </c>
      <c r="E12" s="3">
        <v>20</v>
      </c>
      <c r="G12" s="10">
        <f>B12/$E12</f>
        <v>0.05</v>
      </c>
      <c r="H12" s="10">
        <f t="shared" ref="H12:H14" si="8">C12/$E12</f>
        <v>0.95</v>
      </c>
      <c r="I12" s="10">
        <f t="shared" ref="I12:I14" si="9">D12/$E12</f>
        <v>0</v>
      </c>
      <c r="J12" s="5">
        <f>10/20</f>
        <v>0.5</v>
      </c>
    </row>
    <row r="13" spans="1:10" s="1" customFormat="1" x14ac:dyDescent="0.2">
      <c r="A13" s="1" t="s">
        <v>1</v>
      </c>
      <c r="B13" s="3">
        <v>0</v>
      </c>
      <c r="C13" s="3">
        <v>19</v>
      </c>
      <c r="D13" s="3">
        <v>1</v>
      </c>
      <c r="E13" s="3">
        <v>20</v>
      </c>
      <c r="G13" s="10">
        <f t="shared" ref="G13:G14" si="10">B13/$E13</f>
        <v>0</v>
      </c>
      <c r="H13" s="10">
        <f t="shared" si="8"/>
        <v>0.95</v>
      </c>
      <c r="I13" s="10">
        <f t="shared" si="9"/>
        <v>0.05</v>
      </c>
      <c r="J13" s="5">
        <f>10/20</f>
        <v>0.5</v>
      </c>
    </row>
    <row r="14" spans="1:10" s="9" customFormat="1" x14ac:dyDescent="0.2">
      <c r="A14" s="12" t="s">
        <v>5</v>
      </c>
      <c r="B14" s="8">
        <v>1</v>
      </c>
      <c r="C14" s="8">
        <v>38</v>
      </c>
      <c r="D14" s="8">
        <v>1</v>
      </c>
      <c r="E14" s="8">
        <v>40</v>
      </c>
      <c r="G14" s="10">
        <f t="shared" si="10"/>
        <v>2.5000000000000001E-2</v>
      </c>
      <c r="H14" s="10">
        <f t="shared" si="8"/>
        <v>0.95</v>
      </c>
      <c r="I14" s="10">
        <f t="shared" si="9"/>
        <v>2.5000000000000001E-2</v>
      </c>
      <c r="J14" s="10">
        <f>20/20</f>
        <v>1</v>
      </c>
    </row>
    <row r="15" spans="1:10" s="9" customFormat="1" x14ac:dyDescent="0.2">
      <c r="A15" s="12" t="s">
        <v>6</v>
      </c>
      <c r="B15" s="19">
        <f>STDEVA(B12:B13)</f>
        <v>0.70710678118654757</v>
      </c>
      <c r="C15" s="19">
        <f>STDEVA(C12:C13)</f>
        <v>0</v>
      </c>
      <c r="D15" s="19">
        <f>STDEVA(D12:D13)</f>
        <v>0.70710678118654757</v>
      </c>
      <c r="E15" s="8"/>
      <c r="G15" s="13">
        <f>100*STDEVA(G12:G13)</f>
        <v>3.5355339059327382</v>
      </c>
      <c r="H15" s="13">
        <f>100*STDEVA(H12:H13)</f>
        <v>0</v>
      </c>
      <c r="I15" s="13">
        <f>100*STDEVA(I12:I13)</f>
        <v>3.5355339059327382</v>
      </c>
      <c r="J15" s="11"/>
    </row>
    <row r="16" spans="1:10" s="9" customFormat="1" x14ac:dyDescent="0.2">
      <c r="A16" s="12" t="s">
        <v>20</v>
      </c>
      <c r="B16" s="19">
        <f>B15/(SQRT(2))</f>
        <v>0.5</v>
      </c>
      <c r="C16" s="19">
        <f t="shared" ref="C16" si="11">C15/(SQRT(2))</f>
        <v>0</v>
      </c>
      <c r="D16" s="19">
        <f t="shared" ref="D16" si="12">D15/(SQRT(2))</f>
        <v>0.5</v>
      </c>
      <c r="E16" s="8"/>
      <c r="G16" s="26">
        <f>G15/(SQRT(2))</f>
        <v>2.5000000000000004</v>
      </c>
      <c r="H16" s="26">
        <f t="shared" ref="H16" si="13">H15/(SQRT(2))</f>
        <v>0</v>
      </c>
      <c r="I16" s="26">
        <f t="shared" ref="I16" si="14">I15/(SQRT(2))</f>
        <v>2.5000000000000004</v>
      </c>
      <c r="J16" s="11"/>
    </row>
    <row r="19" spans="1:10" s="1" customFormat="1" x14ac:dyDescent="0.2">
      <c r="A19" s="1" t="s">
        <v>12</v>
      </c>
      <c r="B19" s="3" t="s">
        <v>10</v>
      </c>
      <c r="C19" s="3" t="s">
        <v>2</v>
      </c>
      <c r="D19" s="3" t="s">
        <v>3</v>
      </c>
      <c r="E19" s="3" t="s">
        <v>4</v>
      </c>
      <c r="G19" s="4" t="s">
        <v>10</v>
      </c>
      <c r="H19" s="6" t="s">
        <v>2</v>
      </c>
      <c r="I19" s="6" t="s">
        <v>3</v>
      </c>
      <c r="J19" s="6" t="s">
        <v>4</v>
      </c>
    </row>
    <row r="20" spans="1:10" s="1" customFormat="1" x14ac:dyDescent="0.2">
      <c r="A20" s="1" t="s">
        <v>0</v>
      </c>
      <c r="B20" s="3">
        <v>0</v>
      </c>
      <c r="C20" s="3">
        <v>8</v>
      </c>
      <c r="D20" s="3">
        <v>1</v>
      </c>
      <c r="E20" s="3">
        <v>9</v>
      </c>
      <c r="G20" s="10">
        <f>B20/$E20</f>
        <v>0</v>
      </c>
      <c r="H20" s="10">
        <f t="shared" ref="H20:H22" si="15">C20/$E20</f>
        <v>0.88888888888888884</v>
      </c>
      <c r="I20" s="10">
        <f t="shared" ref="I20:I22" si="16">D20/$E20</f>
        <v>0.1111111111111111</v>
      </c>
      <c r="J20" s="5">
        <f>9/20</f>
        <v>0.45</v>
      </c>
    </row>
    <row r="21" spans="1:10" s="1" customFormat="1" x14ac:dyDescent="0.2">
      <c r="A21" s="1" t="s">
        <v>1</v>
      </c>
      <c r="B21" s="3">
        <v>0</v>
      </c>
      <c r="C21" s="3">
        <v>8</v>
      </c>
      <c r="D21" s="3">
        <v>3</v>
      </c>
      <c r="E21" s="3">
        <v>11</v>
      </c>
      <c r="G21" s="10">
        <f t="shared" ref="G21:G22" si="17">B21/$E21</f>
        <v>0</v>
      </c>
      <c r="H21" s="10">
        <f t="shared" si="15"/>
        <v>0.72727272727272729</v>
      </c>
      <c r="I21" s="10">
        <f t="shared" si="16"/>
        <v>0.27272727272727271</v>
      </c>
      <c r="J21" s="5">
        <f>11/20</f>
        <v>0.55000000000000004</v>
      </c>
    </row>
    <row r="22" spans="1:10" s="9" customFormat="1" x14ac:dyDescent="0.2">
      <c r="A22" s="12" t="s">
        <v>5</v>
      </c>
      <c r="B22" s="8">
        <v>0</v>
      </c>
      <c r="C22" s="8">
        <v>16</v>
      </c>
      <c r="D22" s="8">
        <v>4</v>
      </c>
      <c r="E22" s="8">
        <v>20</v>
      </c>
      <c r="G22" s="10">
        <f t="shared" si="17"/>
        <v>0</v>
      </c>
      <c r="H22" s="10">
        <f t="shared" si="15"/>
        <v>0.8</v>
      </c>
      <c r="I22" s="10">
        <f t="shared" si="16"/>
        <v>0.2</v>
      </c>
      <c r="J22" s="10">
        <f>20/20</f>
        <v>1</v>
      </c>
    </row>
    <row r="23" spans="1:10" s="9" customFormat="1" x14ac:dyDescent="0.2">
      <c r="A23" s="12" t="s">
        <v>6</v>
      </c>
      <c r="B23" s="8">
        <f>STDEVA(B20:B21)</f>
        <v>0</v>
      </c>
      <c r="C23" s="8">
        <f>STDEVA(C20:C21)</f>
        <v>0</v>
      </c>
      <c r="D23" s="19">
        <f>STDEVA(D20:D21)</f>
        <v>1.4142135623730951</v>
      </c>
      <c r="E23" s="8"/>
      <c r="G23" s="6">
        <f>100*STDEVA(G20:G21)</f>
        <v>0</v>
      </c>
      <c r="H23" s="13">
        <f>100*STDEVA(H20:H21)</f>
        <v>11.427988382812885</v>
      </c>
      <c r="I23" s="13">
        <f>100*STDEVA(I20:I21)</f>
        <v>11.42798838281289</v>
      </c>
      <c r="J23" s="11"/>
    </row>
    <row r="24" spans="1:10" s="9" customFormat="1" x14ac:dyDescent="0.2">
      <c r="A24" s="12" t="s">
        <v>20</v>
      </c>
      <c r="B24" s="19">
        <f>B23/(SQRT(2))</f>
        <v>0</v>
      </c>
      <c r="C24" s="19">
        <f t="shared" ref="C24:D24" si="18">C23/(SQRT(2))</f>
        <v>0</v>
      </c>
      <c r="D24" s="19">
        <f t="shared" si="18"/>
        <v>1</v>
      </c>
      <c r="E24" s="8"/>
      <c r="G24" s="26">
        <f>G23/(SQRT(2))</f>
        <v>0</v>
      </c>
      <c r="H24" s="26">
        <f t="shared" ref="H24" si="19">H23/(SQRT(2))</f>
        <v>8.0808080808080778</v>
      </c>
      <c r="I24" s="26">
        <f t="shared" ref="I24" si="20">I23/(SQRT(2))</f>
        <v>8.0808080808080813</v>
      </c>
      <c r="J24" s="11"/>
    </row>
    <row r="25" spans="1:10" s="23" customFormat="1" x14ac:dyDescent="0.2">
      <c r="A25" s="21"/>
      <c r="B25" s="14"/>
      <c r="C25" s="14"/>
      <c r="D25" s="22"/>
      <c r="E25" s="14"/>
      <c r="G25" s="24"/>
      <c r="H25" s="25"/>
      <c r="I25" s="25"/>
      <c r="J25" s="24"/>
    </row>
    <row r="27" spans="1:10" s="1" customFormat="1" x14ac:dyDescent="0.2">
      <c r="A27" s="1" t="s">
        <v>13</v>
      </c>
      <c r="B27" s="3" t="s">
        <v>10</v>
      </c>
      <c r="C27" s="3" t="s">
        <v>2</v>
      </c>
      <c r="D27" s="3" t="s">
        <v>3</v>
      </c>
      <c r="E27" s="3" t="s">
        <v>4</v>
      </c>
      <c r="G27" s="4" t="s">
        <v>10</v>
      </c>
      <c r="H27" s="6" t="s">
        <v>2</v>
      </c>
      <c r="I27" s="6" t="s">
        <v>3</v>
      </c>
      <c r="J27" s="6" t="s">
        <v>4</v>
      </c>
    </row>
    <row r="28" spans="1:10" s="1" customFormat="1" x14ac:dyDescent="0.2">
      <c r="A28" s="1" t="s">
        <v>0</v>
      </c>
      <c r="B28" s="3">
        <v>0</v>
      </c>
      <c r="C28" s="3">
        <v>11</v>
      </c>
      <c r="D28" s="3">
        <v>0</v>
      </c>
      <c r="E28" s="3">
        <v>11</v>
      </c>
      <c r="G28" s="10">
        <f>B28/$E28</f>
        <v>0</v>
      </c>
      <c r="H28" s="10">
        <f t="shared" ref="H28:H30" si="21">C28/$E28</f>
        <v>1</v>
      </c>
      <c r="I28" s="10">
        <f t="shared" ref="I28:I30" si="22">D28/$E28</f>
        <v>0</v>
      </c>
      <c r="J28" s="5">
        <f>9/20</f>
        <v>0.45</v>
      </c>
    </row>
    <row r="29" spans="1:10" s="1" customFormat="1" x14ac:dyDescent="0.2">
      <c r="A29" s="1" t="s">
        <v>1</v>
      </c>
      <c r="B29" s="3">
        <v>0</v>
      </c>
      <c r="C29" s="3">
        <v>9</v>
      </c>
      <c r="D29" s="3">
        <v>0</v>
      </c>
      <c r="E29" s="3">
        <v>9</v>
      </c>
      <c r="G29" s="10">
        <f t="shared" ref="G29:G30" si="23">B29/$E29</f>
        <v>0</v>
      </c>
      <c r="H29" s="10">
        <f t="shared" si="21"/>
        <v>1</v>
      </c>
      <c r="I29" s="10">
        <f t="shared" si="22"/>
        <v>0</v>
      </c>
      <c r="J29" s="5">
        <f>11/20</f>
        <v>0.55000000000000004</v>
      </c>
    </row>
    <row r="30" spans="1:10" s="9" customFormat="1" x14ac:dyDescent="0.2">
      <c r="A30" s="12" t="s">
        <v>5</v>
      </c>
      <c r="B30" s="8">
        <v>0</v>
      </c>
      <c r="C30" s="8">
        <v>20</v>
      </c>
      <c r="D30" s="8">
        <v>0</v>
      </c>
      <c r="E30" s="8">
        <v>20</v>
      </c>
      <c r="G30" s="10">
        <f t="shared" si="23"/>
        <v>0</v>
      </c>
      <c r="H30" s="10">
        <f t="shared" si="21"/>
        <v>1</v>
      </c>
      <c r="I30" s="10">
        <f t="shared" si="22"/>
        <v>0</v>
      </c>
      <c r="J30" s="10">
        <f>20/20</f>
        <v>1</v>
      </c>
    </row>
    <row r="31" spans="1:10" s="9" customFormat="1" x14ac:dyDescent="0.2">
      <c r="A31" s="12" t="s">
        <v>6</v>
      </c>
      <c r="B31" s="8">
        <f>STDEVA(B28:B29)</f>
        <v>0</v>
      </c>
      <c r="C31" s="19">
        <f>STDEVA(C28:C29)</f>
        <v>1.4142135623730951</v>
      </c>
      <c r="D31" s="8">
        <f>STDEVA(D28:D29)</f>
        <v>0</v>
      </c>
      <c r="E31" s="8"/>
      <c r="G31" s="6">
        <f>100*STDEVA(G28:G29)</f>
        <v>0</v>
      </c>
      <c r="H31" s="6">
        <f>100*STDEVA(H28:H29)</f>
        <v>0</v>
      </c>
      <c r="I31" s="6">
        <f>100*STDEVA(I28:I29)</f>
        <v>0</v>
      </c>
      <c r="J31" s="11"/>
    </row>
    <row r="32" spans="1:10" s="9" customFormat="1" x14ac:dyDescent="0.2">
      <c r="A32" s="12" t="s">
        <v>20</v>
      </c>
      <c r="B32" s="19">
        <f>B31/(SQRT(2))</f>
        <v>0</v>
      </c>
      <c r="C32" s="19">
        <f t="shared" ref="C32" si="24">C31/(SQRT(2))</f>
        <v>1</v>
      </c>
      <c r="D32" s="19">
        <f t="shared" ref="D32" si="25">D31/(SQRT(2))</f>
        <v>0</v>
      </c>
      <c r="E32" s="8"/>
      <c r="G32" s="26">
        <f>G31/(SQRT(2))</f>
        <v>0</v>
      </c>
      <c r="H32" s="26">
        <f t="shared" ref="H32" si="26">H31/(SQRT(2))</f>
        <v>0</v>
      </c>
      <c r="I32" s="26">
        <f t="shared" ref="I32" si="27">I31/(SQRT(2))</f>
        <v>0</v>
      </c>
      <c r="J32" s="11"/>
    </row>
    <row r="33" spans="1:10" s="23" customFormat="1" x14ac:dyDescent="0.2">
      <c r="A33" s="21"/>
      <c r="B33" s="14"/>
      <c r="C33" s="22"/>
      <c r="D33" s="14"/>
      <c r="E33" s="14"/>
      <c r="G33" s="24"/>
      <c r="H33" s="24"/>
      <c r="I33" s="24"/>
      <c r="J33" s="24"/>
    </row>
    <row r="35" spans="1:10" s="1" customFormat="1" x14ac:dyDescent="0.2">
      <c r="A35" s="1" t="s">
        <v>14</v>
      </c>
      <c r="B35" s="3" t="s">
        <v>10</v>
      </c>
      <c r="C35" s="3" t="s">
        <v>2</v>
      </c>
      <c r="D35" s="3" t="s">
        <v>3</v>
      </c>
      <c r="E35" s="3" t="s">
        <v>4</v>
      </c>
      <c r="G35" s="4" t="s">
        <v>10</v>
      </c>
      <c r="H35" s="6" t="s">
        <v>2</v>
      </c>
      <c r="I35" s="6" t="s">
        <v>3</v>
      </c>
      <c r="J35" s="6" t="s">
        <v>4</v>
      </c>
    </row>
    <row r="36" spans="1:10" s="1" customFormat="1" x14ac:dyDescent="0.2">
      <c r="A36" s="1" t="s">
        <v>0</v>
      </c>
      <c r="B36" s="3">
        <v>7</v>
      </c>
      <c r="C36" s="3">
        <v>3</v>
      </c>
      <c r="D36" s="3">
        <v>0</v>
      </c>
      <c r="E36" s="3">
        <v>10</v>
      </c>
      <c r="G36" s="10">
        <f>B36/$E36</f>
        <v>0.7</v>
      </c>
      <c r="H36" s="10">
        <f t="shared" ref="H36:H38" si="28">C36/$E36</f>
        <v>0.3</v>
      </c>
      <c r="I36" s="10">
        <f t="shared" ref="I36:I38" si="29">D36/$E36</f>
        <v>0</v>
      </c>
      <c r="J36" s="5">
        <f>10/20</f>
        <v>0.5</v>
      </c>
    </row>
    <row r="37" spans="1:10" s="1" customFormat="1" x14ac:dyDescent="0.2">
      <c r="A37" s="1" t="s">
        <v>1</v>
      </c>
      <c r="B37" s="3">
        <v>8</v>
      </c>
      <c r="C37" s="3">
        <v>0</v>
      </c>
      <c r="D37" s="3">
        <v>2</v>
      </c>
      <c r="E37" s="3">
        <v>10</v>
      </c>
      <c r="G37" s="10">
        <f t="shared" ref="G37:G38" si="30">B37/$E37</f>
        <v>0.8</v>
      </c>
      <c r="H37" s="10">
        <f t="shared" si="28"/>
        <v>0</v>
      </c>
      <c r="I37" s="10">
        <f t="shared" si="29"/>
        <v>0.2</v>
      </c>
      <c r="J37" s="5">
        <f>10/20</f>
        <v>0.5</v>
      </c>
    </row>
    <row r="38" spans="1:10" s="9" customFormat="1" x14ac:dyDescent="0.2">
      <c r="A38" s="12" t="s">
        <v>5</v>
      </c>
      <c r="B38" s="8">
        <v>15</v>
      </c>
      <c r="C38" s="8">
        <v>3</v>
      </c>
      <c r="D38" s="8">
        <v>2</v>
      </c>
      <c r="E38" s="8">
        <v>20</v>
      </c>
      <c r="G38" s="10">
        <f t="shared" si="30"/>
        <v>0.75</v>
      </c>
      <c r="H38" s="10">
        <f t="shared" si="28"/>
        <v>0.15</v>
      </c>
      <c r="I38" s="10">
        <f t="shared" si="29"/>
        <v>0.1</v>
      </c>
      <c r="J38" s="10">
        <f>20/20</f>
        <v>1</v>
      </c>
    </row>
    <row r="39" spans="1:10" s="9" customFormat="1" x14ac:dyDescent="0.2">
      <c r="A39" s="12" t="s">
        <v>6</v>
      </c>
      <c r="B39" s="19">
        <f>STDEVA(B36:B37)</f>
        <v>0.70710678118654757</v>
      </c>
      <c r="C39" s="19">
        <f>STDEVA(C36:C37)</f>
        <v>2.1213203435596424</v>
      </c>
      <c r="D39" s="19">
        <f>STDEVA(D36:D37)</f>
        <v>1.4142135623730951</v>
      </c>
      <c r="E39" s="8"/>
      <c r="G39" s="13">
        <f>100*STDEVA(G36:G37)</f>
        <v>7.0710678118654817</v>
      </c>
      <c r="H39" s="13">
        <f>100*STDEVA(H36:H37)</f>
        <v>21.213203435596427</v>
      </c>
      <c r="I39" s="13">
        <f>100*STDEVA(I36:I37)</f>
        <v>14.142135623730953</v>
      </c>
      <c r="J39" s="11"/>
    </row>
    <row r="40" spans="1:10" s="9" customFormat="1" x14ac:dyDescent="0.2">
      <c r="A40" s="12" t="s">
        <v>20</v>
      </c>
      <c r="B40" s="19">
        <f>B39/(SQRT(2))</f>
        <v>0.5</v>
      </c>
      <c r="C40" s="19">
        <f t="shared" ref="C40" si="31">C39/(SQRT(2))</f>
        <v>1.4999999999999998</v>
      </c>
      <c r="D40" s="19">
        <f t="shared" ref="D40" si="32">D39/(SQRT(2))</f>
        <v>1</v>
      </c>
      <c r="E40" s="8"/>
      <c r="G40" s="26">
        <f>G39/(SQRT(2))</f>
        <v>5.0000000000000044</v>
      </c>
      <c r="H40" s="26">
        <f t="shared" ref="H40" si="33">H39/(SQRT(2))</f>
        <v>15</v>
      </c>
      <c r="I40" s="26">
        <f t="shared" ref="I40" si="34">I39/(SQRT(2))</f>
        <v>10.000000000000002</v>
      </c>
      <c r="J40" s="11"/>
    </row>
    <row r="41" spans="1:10" s="23" customFormat="1" x14ac:dyDescent="0.2">
      <c r="A41" s="21"/>
      <c r="B41" s="22"/>
      <c r="C41" s="22"/>
      <c r="D41" s="22"/>
      <c r="E41" s="14"/>
      <c r="G41" s="25"/>
      <c r="H41" s="25"/>
      <c r="I41" s="25"/>
      <c r="J41" s="24"/>
    </row>
    <row r="43" spans="1:10" s="1" customFormat="1" x14ac:dyDescent="0.2">
      <c r="A43" s="1" t="s">
        <v>16</v>
      </c>
      <c r="B43" s="2" t="s">
        <v>10</v>
      </c>
      <c r="C43" s="2" t="s">
        <v>2</v>
      </c>
      <c r="D43" s="2" t="s">
        <v>3</v>
      </c>
      <c r="E43" s="2" t="s">
        <v>4</v>
      </c>
      <c r="G43" s="4" t="s">
        <v>10</v>
      </c>
      <c r="H43" s="4" t="s">
        <v>2</v>
      </c>
      <c r="I43" s="4" t="s">
        <v>3</v>
      </c>
      <c r="J43" s="4" t="s">
        <v>4</v>
      </c>
    </row>
    <row r="44" spans="1:10" s="9" customFormat="1" ht="15" customHeight="1" x14ac:dyDescent="0.2">
      <c r="A44" s="9" t="s">
        <v>0</v>
      </c>
      <c r="B44" s="8">
        <v>10</v>
      </c>
      <c r="C44" s="8">
        <v>0</v>
      </c>
      <c r="D44" s="8">
        <v>0</v>
      </c>
      <c r="E44" s="8">
        <v>10</v>
      </c>
      <c r="G44" s="10">
        <f>B44/$E44</f>
        <v>1</v>
      </c>
      <c r="H44" s="10">
        <f t="shared" ref="H44:H46" si="35">C44/$E44</f>
        <v>0</v>
      </c>
      <c r="I44" s="10">
        <f t="shared" ref="I44:I46" si="36">D44/$E44</f>
        <v>0</v>
      </c>
      <c r="J44" s="10">
        <f>10/20</f>
        <v>0.5</v>
      </c>
    </row>
    <row r="45" spans="1:10" s="1" customFormat="1" x14ac:dyDescent="0.2">
      <c r="A45" s="1" t="s">
        <v>1</v>
      </c>
      <c r="B45" s="3">
        <v>10</v>
      </c>
      <c r="C45" s="3">
        <v>0</v>
      </c>
      <c r="D45" s="3">
        <v>0</v>
      </c>
      <c r="E45" s="3">
        <v>10</v>
      </c>
      <c r="G45" s="10">
        <f t="shared" ref="G45:G46" si="37">B45/$E45</f>
        <v>1</v>
      </c>
      <c r="H45" s="10">
        <f t="shared" si="35"/>
        <v>0</v>
      </c>
      <c r="I45" s="10">
        <f t="shared" si="36"/>
        <v>0</v>
      </c>
      <c r="J45" s="5">
        <f>10/20</f>
        <v>0.5</v>
      </c>
    </row>
    <row r="46" spans="1:10" s="9" customFormat="1" x14ac:dyDescent="0.2">
      <c r="A46" s="12" t="s">
        <v>5</v>
      </c>
      <c r="B46" s="8">
        <v>20</v>
      </c>
      <c r="C46" s="8">
        <v>0</v>
      </c>
      <c r="D46" s="8">
        <v>0</v>
      </c>
      <c r="E46" s="8">
        <v>20</v>
      </c>
      <c r="G46" s="10">
        <f t="shared" si="37"/>
        <v>1</v>
      </c>
      <c r="H46" s="10">
        <f t="shared" si="35"/>
        <v>0</v>
      </c>
      <c r="I46" s="10">
        <f t="shared" si="36"/>
        <v>0</v>
      </c>
      <c r="J46" s="10">
        <f>20/20</f>
        <v>1</v>
      </c>
    </row>
    <row r="47" spans="1:10" s="1" customFormat="1" x14ac:dyDescent="0.2">
      <c r="A47" s="7" t="s">
        <v>6</v>
      </c>
      <c r="B47" s="3">
        <f>STDEVA(B44:B45)</f>
        <v>0</v>
      </c>
      <c r="C47" s="3">
        <v>0</v>
      </c>
      <c r="D47" s="3">
        <f>STDEVA(D44:D45)</f>
        <v>0</v>
      </c>
      <c r="E47" s="3"/>
      <c r="G47" s="6">
        <f>100*STDEVA(G44:G45)</f>
        <v>0</v>
      </c>
      <c r="H47" s="6">
        <f>100*STDEVA(H44:H45)</f>
        <v>0</v>
      </c>
      <c r="I47" s="6">
        <f>100*STDEVA(I44:I45)</f>
        <v>0</v>
      </c>
      <c r="J47" s="6"/>
    </row>
    <row r="48" spans="1:10" s="9" customFormat="1" x14ac:dyDescent="0.2">
      <c r="A48" s="12" t="s">
        <v>20</v>
      </c>
      <c r="B48" s="19">
        <f>B47/(SQRT(2))</f>
        <v>0</v>
      </c>
      <c r="C48" s="19">
        <f t="shared" ref="C48" si="38">C47/(SQRT(2))</f>
        <v>0</v>
      </c>
      <c r="D48" s="19">
        <f t="shared" ref="D48" si="39">D47/(SQRT(2))</f>
        <v>0</v>
      </c>
      <c r="E48" s="8"/>
      <c r="G48" s="26">
        <f>G47/(SQRT(2))</f>
        <v>0</v>
      </c>
      <c r="H48" s="26">
        <f t="shared" ref="H48" si="40">H47/(SQRT(2))</f>
        <v>0</v>
      </c>
      <c r="I48" s="26">
        <f t="shared" ref="I48" si="41">I47/(SQRT(2))</f>
        <v>0</v>
      </c>
      <c r="J48" s="11"/>
    </row>
    <row r="49" spans="1:10" s="23" customFormat="1" x14ac:dyDescent="0.2">
      <c r="A49" s="21"/>
      <c r="B49" s="14"/>
      <c r="C49" s="14"/>
      <c r="D49" s="14"/>
      <c r="E49" s="14"/>
      <c r="G49" s="24"/>
      <c r="H49" s="24"/>
      <c r="I49" s="24"/>
      <c r="J49" s="24"/>
    </row>
    <row r="51" spans="1:10" s="1" customFormat="1" x14ac:dyDescent="0.2">
      <c r="A51" s="1" t="s">
        <v>17</v>
      </c>
      <c r="B51" s="3" t="s">
        <v>10</v>
      </c>
      <c r="C51" s="3" t="s">
        <v>2</v>
      </c>
      <c r="D51" s="3" t="s">
        <v>3</v>
      </c>
      <c r="E51" s="3" t="s">
        <v>4</v>
      </c>
      <c r="G51" s="4" t="s">
        <v>10</v>
      </c>
      <c r="H51" s="6" t="s">
        <v>2</v>
      </c>
      <c r="I51" s="6" t="s">
        <v>3</v>
      </c>
      <c r="J51" s="6" t="s">
        <v>4</v>
      </c>
    </row>
    <row r="52" spans="1:10" s="1" customFormat="1" x14ac:dyDescent="0.2">
      <c r="A52" s="1" t="s">
        <v>0</v>
      </c>
      <c r="B52" s="3">
        <v>0</v>
      </c>
      <c r="C52" s="3">
        <v>0</v>
      </c>
      <c r="D52" s="3">
        <v>11</v>
      </c>
      <c r="E52" s="3">
        <v>11</v>
      </c>
      <c r="G52" s="10">
        <f>B52/$E52</f>
        <v>0</v>
      </c>
      <c r="H52" s="10">
        <f t="shared" ref="H52:H54" si="42">C52/$E52</f>
        <v>0</v>
      </c>
      <c r="I52" s="10">
        <f t="shared" ref="I52:I54" si="43">D52/$E52</f>
        <v>1</v>
      </c>
      <c r="J52" s="5">
        <f>11/20</f>
        <v>0.55000000000000004</v>
      </c>
    </row>
    <row r="53" spans="1:10" s="1" customFormat="1" x14ac:dyDescent="0.2">
      <c r="A53" s="1" t="s">
        <v>1</v>
      </c>
      <c r="B53" s="3">
        <v>0</v>
      </c>
      <c r="C53" s="3">
        <v>1</v>
      </c>
      <c r="D53" s="3">
        <v>8</v>
      </c>
      <c r="E53" s="3">
        <v>9</v>
      </c>
      <c r="G53" s="10">
        <f t="shared" ref="G53:G54" si="44">B53/$E53</f>
        <v>0</v>
      </c>
      <c r="H53" s="10">
        <f t="shared" si="42"/>
        <v>0.1111111111111111</v>
      </c>
      <c r="I53" s="10">
        <f t="shared" si="43"/>
        <v>0.88888888888888884</v>
      </c>
      <c r="J53" s="5">
        <f>9/20</f>
        <v>0.45</v>
      </c>
    </row>
    <row r="54" spans="1:10" s="9" customFormat="1" x14ac:dyDescent="0.2">
      <c r="A54" s="12" t="s">
        <v>5</v>
      </c>
      <c r="B54" s="8">
        <v>0</v>
      </c>
      <c r="C54" s="8">
        <v>1</v>
      </c>
      <c r="D54" s="8">
        <v>19</v>
      </c>
      <c r="E54" s="8">
        <v>20</v>
      </c>
      <c r="G54" s="10">
        <f t="shared" si="44"/>
        <v>0</v>
      </c>
      <c r="H54" s="10">
        <f t="shared" si="42"/>
        <v>0.05</v>
      </c>
      <c r="I54" s="10">
        <f t="shared" si="43"/>
        <v>0.95</v>
      </c>
      <c r="J54" s="10">
        <f>20/20</f>
        <v>1</v>
      </c>
    </row>
    <row r="55" spans="1:10" s="9" customFormat="1" x14ac:dyDescent="0.2">
      <c r="A55" s="12" t="s">
        <v>6</v>
      </c>
      <c r="B55" s="8">
        <f>STDEVA(B52:B53)</f>
        <v>0</v>
      </c>
      <c r="C55" s="19">
        <f>STDEVA(C52:C53)</f>
        <v>0.70710678118654757</v>
      </c>
      <c r="D55" s="19">
        <f>STDEVA(D52:D53)</f>
        <v>2.1213203435596424</v>
      </c>
      <c r="E55" s="8"/>
      <c r="G55" s="6">
        <f>100*STDEVA(G52:G53)</f>
        <v>0</v>
      </c>
      <c r="H55" s="13">
        <f>100*STDEVA(H52:H53)</f>
        <v>7.8567420131838608</v>
      </c>
      <c r="I55" s="13">
        <f>100*STDEVA(I52:I53)</f>
        <v>7.8567420131838652</v>
      </c>
      <c r="J55" s="11"/>
    </row>
    <row r="56" spans="1:10" s="9" customFormat="1" x14ac:dyDescent="0.2">
      <c r="A56" s="12" t="s">
        <v>20</v>
      </c>
      <c r="B56" s="19">
        <f>B55/(SQRT(2))</f>
        <v>0</v>
      </c>
      <c r="C56" s="19">
        <f t="shared" ref="C56" si="45">C55/(SQRT(2))</f>
        <v>0.5</v>
      </c>
      <c r="D56" s="19">
        <f t="shared" ref="D56" si="46">D55/(SQRT(2))</f>
        <v>1.4999999999999998</v>
      </c>
      <c r="E56" s="8"/>
      <c r="G56" s="26">
        <f>G55/(SQRT(2))</f>
        <v>0</v>
      </c>
      <c r="H56" s="26">
        <f t="shared" ref="H56" si="47">H55/(SQRT(2))</f>
        <v>5.5555555555555545</v>
      </c>
      <c r="I56" s="26">
        <f t="shared" ref="I56" si="48">I55/(SQRT(2))</f>
        <v>5.555555555555558</v>
      </c>
      <c r="J56" s="11"/>
    </row>
    <row r="57" spans="1:10" s="23" customFormat="1" x14ac:dyDescent="0.2">
      <c r="A57" s="21"/>
      <c r="B57" s="14"/>
      <c r="C57" s="22"/>
      <c r="D57" s="22"/>
      <c r="E57" s="14"/>
      <c r="G57" s="24"/>
      <c r="H57" s="25"/>
      <c r="I57" s="25"/>
      <c r="J57" s="24"/>
    </row>
    <row r="59" spans="1:10" x14ac:dyDescent="0.2">
      <c r="A59" s="1" t="s">
        <v>18</v>
      </c>
      <c r="B59" s="3" t="s">
        <v>10</v>
      </c>
      <c r="C59" s="3" t="s">
        <v>2</v>
      </c>
      <c r="D59" s="3" t="s">
        <v>3</v>
      </c>
      <c r="E59" s="3" t="s">
        <v>4</v>
      </c>
      <c r="G59" s="6" t="s">
        <v>10</v>
      </c>
      <c r="H59" s="6" t="s">
        <v>2</v>
      </c>
      <c r="I59" s="6" t="s">
        <v>3</v>
      </c>
      <c r="J59" s="6" t="s">
        <v>4</v>
      </c>
    </row>
    <row r="60" spans="1:10" x14ac:dyDescent="0.2">
      <c r="A60" s="9" t="s">
        <v>7</v>
      </c>
      <c r="B60" s="8">
        <v>6</v>
      </c>
      <c r="C60" s="8">
        <v>6</v>
      </c>
      <c r="D60" s="8">
        <v>0</v>
      </c>
      <c r="E60" s="8">
        <v>12</v>
      </c>
      <c r="G60" s="10">
        <f>B60/$E60</f>
        <v>0.5</v>
      </c>
      <c r="H60" s="10">
        <f t="shared" ref="H60:H62" si="49">C60/$E60</f>
        <v>0.5</v>
      </c>
      <c r="I60" s="10">
        <f t="shared" ref="I60:I62" si="50">D60/$E60</f>
        <v>0</v>
      </c>
      <c r="J60" s="5">
        <f>11/20</f>
        <v>0.55000000000000004</v>
      </c>
    </row>
    <row r="61" spans="1:10" x14ac:dyDescent="0.2">
      <c r="A61" s="9" t="s">
        <v>8</v>
      </c>
      <c r="B61" s="8">
        <v>9</v>
      </c>
      <c r="C61" s="8">
        <v>8</v>
      </c>
      <c r="D61" s="8">
        <v>0</v>
      </c>
      <c r="E61" s="8">
        <f>SUM(B61:D61)</f>
        <v>17</v>
      </c>
      <c r="G61" s="10">
        <f t="shared" ref="G61:G62" si="51">B61/$E61</f>
        <v>0.52941176470588236</v>
      </c>
      <c r="H61" s="10">
        <f t="shared" si="49"/>
        <v>0.47058823529411764</v>
      </c>
      <c r="I61" s="10">
        <f t="shared" si="50"/>
        <v>0</v>
      </c>
      <c r="J61" s="5">
        <f>9/20</f>
        <v>0.45</v>
      </c>
    </row>
    <row r="62" spans="1:10" x14ac:dyDescent="0.2">
      <c r="A62" s="9" t="s">
        <v>9</v>
      </c>
      <c r="B62" s="8">
        <f>SUM(B60:B61)</f>
        <v>15</v>
      </c>
      <c r="C62" s="8">
        <f>SUM(C60:C61)</f>
        <v>14</v>
      </c>
      <c r="D62" s="8">
        <f>SUM(D60:D61)</f>
        <v>0</v>
      </c>
      <c r="E62" s="8">
        <f>SUM(E60:E61)</f>
        <v>29</v>
      </c>
      <c r="G62" s="10">
        <f t="shared" si="51"/>
        <v>0.51724137931034486</v>
      </c>
      <c r="H62" s="10">
        <f t="shared" si="49"/>
        <v>0.48275862068965519</v>
      </c>
      <c r="I62" s="10">
        <f t="shared" si="50"/>
        <v>0</v>
      </c>
      <c r="J62" s="10">
        <f>20/20</f>
        <v>1</v>
      </c>
    </row>
    <row r="63" spans="1:10" x14ac:dyDescent="0.2">
      <c r="A63" s="1" t="s">
        <v>6</v>
      </c>
      <c r="B63" s="18">
        <f>STDEV(B60:B61)</f>
        <v>2.1213203435596424</v>
      </c>
      <c r="C63" s="18">
        <f>STDEV(C60:C61)</f>
        <v>1.4142135623730951</v>
      </c>
      <c r="D63" s="18">
        <f>STDEV(D60:D61)</f>
        <v>0</v>
      </c>
      <c r="E63" s="3"/>
      <c r="G63" s="13">
        <f>100*STDEVA(G60:G61)</f>
        <v>2.0797258270192578</v>
      </c>
      <c r="H63" s="13">
        <f>100*STDEVA(H60:H61)</f>
        <v>2.0797258270192578</v>
      </c>
      <c r="I63" s="6">
        <f>100*STDEVA(I60:I61)</f>
        <v>0</v>
      </c>
      <c r="J63" s="11"/>
    </row>
    <row r="64" spans="1:10" s="9" customFormat="1" x14ac:dyDescent="0.2">
      <c r="A64" s="12" t="s">
        <v>20</v>
      </c>
      <c r="B64" s="19">
        <f>B63/(SQRT(2))</f>
        <v>1.4999999999999998</v>
      </c>
      <c r="C64" s="19">
        <f t="shared" ref="C64" si="52">C63/(SQRT(2))</f>
        <v>1</v>
      </c>
      <c r="D64" s="19">
        <f t="shared" ref="D64" si="53">D63/(SQRT(2))</f>
        <v>0</v>
      </c>
      <c r="E64" s="8"/>
      <c r="G64" s="26">
        <f>G63/(SQRT(2))</f>
        <v>1.4705882352941178</v>
      </c>
      <c r="H64" s="26">
        <f t="shared" ref="H64" si="54">H63/(SQRT(2))</f>
        <v>1.4705882352941178</v>
      </c>
      <c r="I64" s="26">
        <f t="shared" ref="I64" si="55">I63/(SQRT(2))</f>
        <v>0</v>
      </c>
      <c r="J64" s="11"/>
    </row>
    <row r="65" spans="2:10" x14ac:dyDescent="0.2">
      <c r="E65" s="14"/>
    </row>
    <row r="66" spans="2:10" x14ac:dyDescent="0.2">
      <c r="H66" s="16"/>
      <c r="I66" s="16"/>
      <c r="J66" s="16"/>
    </row>
    <row r="67" spans="2:10" x14ac:dyDescent="0.2">
      <c r="H67" s="16"/>
      <c r="I67" s="16"/>
      <c r="J67" s="16"/>
    </row>
    <row r="68" spans="2:10" x14ac:dyDescent="0.2">
      <c r="H68" s="16"/>
      <c r="I68" s="16"/>
      <c r="J68" s="16"/>
    </row>
    <row r="69" spans="2:10" x14ac:dyDescent="0.2">
      <c r="B69" s="15"/>
      <c r="C69" s="15"/>
      <c r="D69" s="15"/>
      <c r="H69" s="17"/>
      <c r="I69" s="17"/>
      <c r="J6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Okada</dc:creator>
  <cp:lastModifiedBy>Microsoft Office User</cp:lastModifiedBy>
  <dcterms:created xsi:type="dcterms:W3CDTF">2020-10-14T18:18:38Z</dcterms:created>
  <dcterms:modified xsi:type="dcterms:W3CDTF">2020-10-22T20:29:50Z</dcterms:modified>
</cp:coreProperties>
</file>