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L:\med-groups\lmu\ls1\users\j\jilehtim\Cortical_SF_submission_data\Figure data\Fig1C_TFM_data\"/>
    </mc:Choice>
  </mc:AlternateContent>
  <bookViews>
    <workbookView xWindow="0" yWindow="0" windowWidth="28800" windowHeight="18000"/>
  </bookViews>
  <sheets>
    <sheet name="Sheet1" sheetId="1" r:id="rId1"/>
  </sheets>
  <externalReferences>
    <externalReference r:id="rId2"/>
  </externalReferences>
  <definedNames>
    <definedName name="_xlchart.v1.0" hidden="1">Sheet1!$B$3</definedName>
    <definedName name="_xlchart.v1.1" hidden="1">Sheet1!$B$4:$B$48</definedName>
    <definedName name="_xlchart.v1.2" hidden="1">Sheet1!$C$3</definedName>
    <definedName name="_xlchart.v1.3" hidden="1">Sheet1!$C$4:$C$48</definedName>
    <definedName name="_xlchart.v1.4" hidden="1">Sheet1!$B$3</definedName>
    <definedName name="_xlchart.v1.5" hidden="1">Sheet1!$B$4:$B$48</definedName>
    <definedName name="_xlchart.v1.6" hidden="1">Sheet1!$C$3</definedName>
    <definedName name="_xlchart.v1.7" hidden="1">Sheet1!$C$4:$C$48</definedName>
    <definedName name="solver_eng" localSheetId="0" hidden="1">1</definedName>
    <definedName name="solver_lin" localSheetId="0" hidden="1">2</definedName>
    <definedName name="solver_neg" localSheetId="0" hidden="1">1</definedName>
    <definedName name="solver_num" localSheetId="0" hidden="1">0</definedName>
    <definedName name="solver_opt" localSheetId="0" hidden="1">Sheet1!$T$26</definedName>
    <definedName name="solver_typ" localSheetId="0" hidden="1">1</definedName>
    <definedName name="solver_val" localSheetId="0" hidden="1">0</definedName>
    <definedName name="solver_ver" localSheetId="0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8" i="1" l="1"/>
  <c r="G4" i="1"/>
  <c r="J10" i="1"/>
  <c r="J11" i="1" s="1"/>
  <c r="J9" i="1"/>
  <c r="J6" i="1" a="1"/>
  <c r="J14" i="1" a="1"/>
  <c r="K6" i="1" a="1"/>
  <c r="J6" i="1" l="1"/>
  <c r="J14" i="1"/>
  <c r="K6" i="1"/>
  <c r="J12" i="1"/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<sst xmlns="http://schemas.openxmlformats.org/spreadsheetml/2006/main" count="21" uniqueCount="19">
  <si>
    <t>COMBINED</t>
  </si>
  <si>
    <t>n</t>
  </si>
  <si>
    <t>Basal stress fiber</t>
  </si>
  <si>
    <t>Ventral stress fibers</t>
  </si>
  <si>
    <t>﻿Mann-Whitney-Wilcoxon rank-sum test</t>
  </si>
  <si>
    <t>RMST(Pa)</t>
  </si>
  <si>
    <t>Ranks1</t>
  </si>
  <si>
    <t>Ranks2</t>
  </si>
  <si>
    <t>Ranksum</t>
  </si>
  <si>
    <t>W</t>
  </si>
  <si>
    <t>count</t>
  </si>
  <si>
    <t>median</t>
  </si>
  <si>
    <t>mean</t>
  </si>
  <si>
    <t>variance</t>
  </si>
  <si>
    <t>stddev</t>
  </si>
  <si>
    <t>p-value</t>
  </si>
  <si>
    <t>WTEST</t>
  </si>
  <si>
    <t>W'</t>
  </si>
  <si>
    <t>W&gt;W'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</si>
</sst>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000000000000000"/>
  </numFmts>
  <fonts count="8">
    <font>
      <sz val="12"/>
      <color theme="1"/>
      <name val="Calibri"/>
      <family val="2"/>
      <scheme val="minor"/>
    </font>
    <font>
      <sz val="12"/>
      <color theme="1"/>
      <name val="-webkit-standard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/>
    <xf numFmtId="0" fontId="3" fillId="0" borderId="0" xfId="0" applyNumberFormat="1" applyFont="1" applyAlignment="1">
      <alignment horizontal="left"/>
    </xf>
    <xf numFmtId="0" fontId="1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right"/>
    </xf>
    <xf numFmtId="0" fontId="2" fillId="0" borderId="0" xfId="0" applyNumberFormat="1" applyFont="1" applyAlignment="1">
      <alignment horizontal="right"/>
    </xf>
    <xf numFmtId="0" fontId="4" fillId="0" borderId="0" xfId="0" applyNumberFormat="1" applyFont="1" applyAlignment="1">
      <alignment horizontal="right"/>
    </xf>
    <xf numFmtId="0" fontId="6" fillId="0" borderId="0" xfId="0" applyFont="1"/>
    <xf numFmtId="164" fontId="0" fillId="0" borderId="0" xfId="0" applyNumberFormat="1"/>
    <xf numFmtId="0" fontId="7" fillId="0" borderId="0" xfId="0" applyNumberFormat="1" applyFont="1" applyAlignment="1">
      <alignment horizontal="left"/>
    </xf>
    <xf numFmtId="0" fontId="5" fillId="0" borderId="0" xfId="0" applyFont="1"/>
    <xf numFmtId="0" fontId="2" fillId="0" borderId="0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_xlchart.v1.5</cx:f>
      </cx:numDim>
    </cx:data>
    <cx:data id="1">
      <cx:numDim type="val">
        <cx:f>_xlchart.v1.7</cx:f>
      </cx:numDim>
    </cx:data>
  </cx:chartData>
  <cx:chart>
    <cx:title pos="t" align="ctr" overlay="0">
      <cx:tx>
        <cx:txData>
          <cx:v>Root mean square (RMS) tractions (Pa)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chemeClr val="tx1"/>
              </a:solidFill>
            </a:defRPr>
          </a:pPr>
          <a:r>
            <a:rPr lang="en-GB" sz="1400" b="0" i="0" u="none" strike="noStrike" baseline="0">
              <a:solidFill>
                <a:schemeClr val="tx1"/>
              </a:solidFill>
              <a:latin typeface="Calibri" panose="020F0502020204030204"/>
            </a:rPr>
            <a:t>Root mean square (RMS) tractions (Pa)</a:t>
          </a:r>
        </a:p>
      </cx:txPr>
    </cx:title>
    <cx:plotArea>
      <cx:plotAreaRegion>
        <cx:plotSurface>
          <cx:spPr>
            <a:ln>
              <a:noFill/>
            </a:ln>
          </cx:spPr>
        </cx:plotSurface>
        <cx:series layoutId="boxWhisker" uniqueId="{EF5F4221-9173-B547-8013-7873C431B293}">
          <cx:tx>
            <cx:txData>
              <cx:f>_xlchart.v1.4</cx:f>
              <cx:v>Ventral stress fibers</cx:v>
            </cx:txData>
          </cx:tx>
          <cx:dataId val="0"/>
          <cx:layoutPr>
            <cx:statistics quartileMethod="exclusive"/>
          </cx:layoutPr>
        </cx:series>
        <cx:series layoutId="boxWhisker" uniqueId="{A836D025-FABA-664E-9D3F-600A06159CE1}">
          <cx:tx>
            <cx:txData>
              <cx:f>_xlchart.v1.6</cx:f>
              <cx:v>Basal stress fiber</cx:v>
            </cx:txData>
          </cx:tx>
          <cx:dataId val="1"/>
          <cx:layoutPr>
            <cx:statistics quartileMethod="exclusive"/>
          </cx:layoutPr>
        </cx:series>
      </cx:plotAreaRegion>
      <cx:axis id="0">
        <cx:catScaling gapWidth="1"/>
        <cx:tickLabels/>
        <cx:spPr>
          <a:ln>
            <a:solidFill>
              <a:schemeClr val="tx1"/>
            </a:solidFill>
          </a:ln>
        </cx:spPr>
      </cx:axis>
      <cx:axis id="1">
        <cx:valScaling/>
        <cx:majorGridlines>
          <cx:spPr>
            <a:ln>
              <a:noFill/>
            </a:ln>
          </cx:spPr>
        </cx:majorGridlines>
        <cx:majorTickMarks type="out"/>
        <cx:tickLabels/>
        <cx:spPr>
          <a:ln>
            <a:solidFill>
              <a:schemeClr val="tx1"/>
            </a:solidFill>
          </a:ln>
        </cx:spPr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1100">
                <a:solidFill>
                  <a:schemeClr val="tx1"/>
                </a:solidFill>
              </a:defRPr>
            </a:pPr>
            <a:endParaRPr lang="en-GB" sz="1100" b="0" i="0" u="none" strike="noStrike" baseline="0">
              <a:solidFill>
                <a:schemeClr val="tx1"/>
              </a:solidFill>
              <a:latin typeface="Calibri" panose="020F0502020204030204"/>
            </a:endParaRPr>
          </a:p>
        </cx:txPr>
      </cx:axis>
    </cx:plotArea>
  </cx:chart>
  <cx:spPr>
    <a:ln>
      <a:solidFill>
        <a:schemeClr val="tx1"/>
      </a:solidFill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818614</xdr:colOff>
      <xdr:row>15</xdr:row>
      <xdr:rowOff>26834</xdr:rowOff>
    </xdr:from>
    <xdr:to>
      <xdr:col>12</xdr:col>
      <xdr:colOff>654766</xdr:colOff>
      <xdr:row>28</xdr:row>
      <xdr:rowOff>129061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156F67C5-83BB-7E42-AFA0-03BE393AE04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i-FI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.helsinki.fi\home\Users\Jaakko\Desktop\XRealStats-Mac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RealStats-Mac"/>
    </sheetNames>
    <definedNames>
      <definedName name="RANK_SUM"/>
      <definedName name="WTEST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tabSelected="1" zoomScale="70" zoomScaleNormal="70" workbookViewId="0">
      <selection activeCell="R18" sqref="R18"/>
    </sheetView>
  </sheetViews>
  <sheetFormatPr defaultColWidth="11" defaultRowHeight="15.75"/>
  <cols>
    <col min="1" max="1" width="11" customWidth="1"/>
    <col min="2" max="2" width="22" customWidth="1"/>
    <col min="3" max="3" width="19.875" customWidth="1"/>
    <col min="4" max="4" width="4.75" customWidth="1"/>
    <col min="5" max="5" width="4.25" customWidth="1"/>
    <col min="6" max="6" width="5.375" customWidth="1"/>
    <col min="10" max="10" width="21" customWidth="1"/>
    <col min="11" max="11" width="19.375" customWidth="1"/>
    <col min="13" max="14" width="12.625" bestFit="1" customWidth="1"/>
  </cols>
  <sheetData>
    <row r="1" spans="1:14">
      <c r="B1" s="13"/>
    </row>
    <row r="2" spans="1:14">
      <c r="A2" s="1" t="s">
        <v>0</v>
      </c>
      <c r="B2" s="13"/>
      <c r="I2" t="s">
        <v>4</v>
      </c>
    </row>
    <row r="3" spans="1:14">
      <c r="A3" t="s">
        <v>5</v>
      </c>
      <c r="B3" s="1" t="s">
        <v>3</v>
      </c>
      <c r="C3" s="1" t="s">
        <v>2</v>
      </c>
      <c r="E3" s="9"/>
      <c r="G3" s="9" t="s">
        <v>6</v>
      </c>
      <c r="H3" s="9" t="s">
        <v>7</v>
      </c>
      <c r="J3" s="3" t="s">
        <v>3</v>
      </c>
      <c r="K3" s="3" t="s">
        <v>2</v>
      </c>
      <c r="M3" s="9"/>
      <c r="N3" s="9"/>
    </row>
    <row r="4" spans="1:14">
      <c r="A4" s="2"/>
      <c r="B4" s="4">
        <v>1252.4000000000001</v>
      </c>
      <c r="C4" s="4">
        <v>118.6</v>
      </c>
      <c r="D4" s="2"/>
      <c r="G4">
        <f t="shared" ref="G4:G44" si="0">RANK(B4,$B$4:$C$48,1)</f>
        <v>78</v>
      </c>
      <c r="H4">
        <f>RANK(C4,$B$4:$C$48,1)</f>
        <v>12</v>
      </c>
      <c r="I4" s="12" t="s">
        <v>10</v>
      </c>
      <c r="J4">
        <v>41</v>
      </c>
      <c r="K4">
        <v>45</v>
      </c>
    </row>
    <row r="5" spans="1:14">
      <c r="A5" s="2"/>
      <c r="B5" s="4">
        <v>608.5</v>
      </c>
      <c r="C5" s="4">
        <v>239.3</v>
      </c>
      <c r="D5" s="2"/>
      <c r="G5">
        <f t="shared" si="0"/>
        <v>63</v>
      </c>
      <c r="H5">
        <f t="shared" ref="H5:H48" si="1">RANK(C5,$B$4:$C$48,1)</f>
        <v>34</v>
      </c>
      <c r="I5" s="12" t="s">
        <v>11</v>
      </c>
    </row>
    <row r="6" spans="1:14">
      <c r="A6" s="2"/>
      <c r="B6" s="4">
        <v>861.18</v>
      </c>
      <c r="C6" s="4">
        <v>283.02999999999997</v>
      </c>
      <c r="D6" s="2"/>
      <c r="G6">
        <f t="shared" si="0"/>
        <v>70</v>
      </c>
      <c r="H6">
        <f t="shared" si="1"/>
        <v>40</v>
      </c>
      <c r="I6" s="12" t="s">
        <v>8</v>
      </c>
      <c r="J6" cm="1">
        <f t="array" ref="J6">[1]!RANK_SUM(G4:G44,H4:H48,1)</f>
        <v>2601</v>
      </c>
      <c r="K6" cm="1">
        <f t="array" ref="K6">[1]!RANK_SUM(H4:H48,G4:G44,1)</f>
        <v>1140</v>
      </c>
    </row>
    <row r="7" spans="1:14">
      <c r="A7" s="2"/>
      <c r="B7" s="4">
        <v>521.79999999999995</v>
      </c>
      <c r="C7" s="4">
        <v>64.057000000000002</v>
      </c>
      <c r="D7" s="2"/>
      <c r="G7">
        <f t="shared" si="0"/>
        <v>56</v>
      </c>
      <c r="H7">
        <f t="shared" si="1"/>
        <v>4</v>
      </c>
      <c r="I7" s="12" t="s">
        <v>9</v>
      </c>
      <c r="J7">
        <v>2601</v>
      </c>
    </row>
    <row r="8" spans="1:14">
      <c r="A8" s="2"/>
      <c r="B8" s="4">
        <v>589.1</v>
      </c>
      <c r="C8" s="4">
        <v>127.54</v>
      </c>
      <c r="D8" s="2"/>
      <c r="G8">
        <f t="shared" si="0"/>
        <v>60</v>
      </c>
      <c r="H8">
        <f t="shared" si="1"/>
        <v>14</v>
      </c>
      <c r="I8" s="12" t="s">
        <v>17</v>
      </c>
      <c r="K8">
        <f>41*(41+45+1)-2601</f>
        <v>966</v>
      </c>
      <c r="M8" t="s">
        <v>18</v>
      </c>
    </row>
    <row r="9" spans="1:14">
      <c r="A9" s="2"/>
      <c r="B9" s="4">
        <v>789.65</v>
      </c>
      <c r="C9" s="4">
        <v>98.930999999999997</v>
      </c>
      <c r="D9" s="2"/>
      <c r="G9">
        <f t="shared" si="0"/>
        <v>67</v>
      </c>
      <c r="H9">
        <f t="shared" si="1"/>
        <v>8</v>
      </c>
      <c r="I9" s="12" t="s">
        <v>12</v>
      </c>
      <c r="J9">
        <f>J4*(K4+J4+1)/2</f>
        <v>1783.5</v>
      </c>
    </row>
    <row r="10" spans="1:14">
      <c r="A10" s="2"/>
      <c r="B10" s="4">
        <v>791.35</v>
      </c>
      <c r="C10" s="4">
        <v>180.44</v>
      </c>
      <c r="D10" s="2"/>
      <c r="F10" s="10"/>
      <c r="G10">
        <f t="shared" si="0"/>
        <v>68</v>
      </c>
      <c r="H10">
        <f t="shared" si="1"/>
        <v>25</v>
      </c>
      <c r="I10" s="12" t="s">
        <v>13</v>
      </c>
      <c r="J10">
        <f>J9*K4/6</f>
        <v>13376.25</v>
      </c>
    </row>
    <row r="11" spans="1:14">
      <c r="A11" s="2"/>
      <c r="B11" s="4">
        <v>1210</v>
      </c>
      <c r="C11" s="4">
        <v>106.23</v>
      </c>
      <c r="D11" s="2"/>
      <c r="G11">
        <f t="shared" si="0"/>
        <v>77</v>
      </c>
      <c r="H11">
        <f t="shared" si="1"/>
        <v>9</v>
      </c>
      <c r="I11" s="12" t="s">
        <v>14</v>
      </c>
      <c r="J11">
        <f>SQRT(J10)</f>
        <v>115.65573915720741</v>
      </c>
    </row>
    <row r="12" spans="1:14">
      <c r="A12" s="2"/>
      <c r="B12" s="4">
        <v>603.33000000000004</v>
      </c>
      <c r="C12" s="4">
        <v>119.7</v>
      </c>
      <c r="D12" s="2"/>
      <c r="G12">
        <f t="shared" si="0"/>
        <v>62</v>
      </c>
      <c r="H12">
        <f t="shared" si="1"/>
        <v>13</v>
      </c>
      <c r="I12" s="12" t="s">
        <v>15</v>
      </c>
      <c r="J12">
        <f>2*(1-NORMDIST(J6,J9,J11,TRUE))</f>
        <v>1.567412866165796E-12</v>
      </c>
    </row>
    <row r="13" spans="1:14">
      <c r="A13" s="2"/>
      <c r="B13" s="4">
        <v>540.01</v>
      </c>
      <c r="C13" s="4">
        <v>44.484999999999999</v>
      </c>
      <c r="D13" s="2"/>
      <c r="G13">
        <f t="shared" si="0"/>
        <v>58</v>
      </c>
      <c r="H13">
        <f t="shared" si="1"/>
        <v>3</v>
      </c>
      <c r="I13" s="12"/>
    </row>
    <row r="14" spans="1:14">
      <c r="A14" s="2"/>
      <c r="B14" s="4">
        <v>1648.6</v>
      </c>
      <c r="C14" s="4">
        <v>68.849000000000004</v>
      </c>
      <c r="D14" s="2"/>
      <c r="G14">
        <f t="shared" si="0"/>
        <v>85</v>
      </c>
      <c r="H14">
        <f t="shared" si="1"/>
        <v>5</v>
      </c>
      <c r="I14" s="12" t="s">
        <v>16</v>
      </c>
      <c r="J14" cm="1">
        <f t="array" ref="J14">[1]!WTEST(G4:G44,H4:H48,2)</f>
        <v>1.567412866165796E-12</v>
      </c>
    </row>
    <row r="15" spans="1:14">
      <c r="A15" s="2"/>
      <c r="B15" s="4">
        <v>795.69</v>
      </c>
      <c r="C15" s="4">
        <v>108.39</v>
      </c>
      <c r="D15" s="2"/>
      <c r="G15">
        <f t="shared" si="0"/>
        <v>69</v>
      </c>
      <c r="H15">
        <f t="shared" si="1"/>
        <v>10</v>
      </c>
    </row>
    <row r="16" spans="1:14">
      <c r="A16" s="2"/>
      <c r="B16" s="4">
        <v>412.22</v>
      </c>
      <c r="C16" s="4">
        <v>217.65</v>
      </c>
      <c r="D16" s="2"/>
      <c r="G16">
        <f t="shared" si="0"/>
        <v>46</v>
      </c>
      <c r="H16">
        <f t="shared" si="1"/>
        <v>29</v>
      </c>
    </row>
    <row r="17" spans="1:8">
      <c r="A17" s="2"/>
      <c r="B17" s="4">
        <v>1074.8</v>
      </c>
      <c r="C17" s="4">
        <v>108.39</v>
      </c>
      <c r="D17" s="2"/>
      <c r="G17">
        <f t="shared" si="0"/>
        <v>74</v>
      </c>
      <c r="H17">
        <f t="shared" si="1"/>
        <v>10</v>
      </c>
    </row>
    <row r="18" spans="1:8">
      <c r="A18" s="2"/>
      <c r="B18" s="4">
        <v>1430.9</v>
      </c>
      <c r="C18" s="4">
        <v>258.5</v>
      </c>
      <c r="D18" s="2"/>
      <c r="G18">
        <f t="shared" si="0"/>
        <v>83</v>
      </c>
      <c r="H18">
        <f t="shared" si="1"/>
        <v>37</v>
      </c>
    </row>
    <row r="19" spans="1:8">
      <c r="A19" s="2"/>
      <c r="B19" s="4">
        <v>1006.3</v>
      </c>
      <c r="C19" s="4">
        <v>363.18</v>
      </c>
      <c r="D19" s="2"/>
      <c r="G19">
        <f t="shared" si="0"/>
        <v>72</v>
      </c>
      <c r="H19">
        <f t="shared" si="1"/>
        <v>44</v>
      </c>
    </row>
    <row r="20" spans="1:8">
      <c r="A20" s="2"/>
      <c r="B20" s="4">
        <v>1416.7</v>
      </c>
      <c r="C20" s="4">
        <v>370.2</v>
      </c>
      <c r="D20" s="2"/>
      <c r="G20">
        <f t="shared" si="0"/>
        <v>82</v>
      </c>
      <c r="H20">
        <f t="shared" si="1"/>
        <v>45</v>
      </c>
    </row>
    <row r="21" spans="1:8">
      <c r="A21" s="2"/>
      <c r="B21" s="4">
        <v>454.82</v>
      </c>
      <c r="C21" s="4">
        <v>130.85</v>
      </c>
      <c r="D21" s="2"/>
      <c r="G21">
        <f t="shared" si="0"/>
        <v>53</v>
      </c>
      <c r="H21">
        <f t="shared" si="1"/>
        <v>15</v>
      </c>
    </row>
    <row r="22" spans="1:8">
      <c r="A22" s="2"/>
      <c r="B22" s="4">
        <v>441.3</v>
      </c>
      <c r="C22" s="4">
        <v>144.63</v>
      </c>
      <c r="D22" s="2"/>
      <c r="G22">
        <f t="shared" si="0"/>
        <v>49</v>
      </c>
      <c r="H22">
        <f t="shared" si="1"/>
        <v>18</v>
      </c>
    </row>
    <row r="23" spans="1:8">
      <c r="A23" s="2"/>
      <c r="B23" s="4">
        <v>1692.6</v>
      </c>
      <c r="C23" s="4">
        <v>334.04</v>
      </c>
      <c r="D23" s="2"/>
      <c r="G23">
        <f t="shared" si="0"/>
        <v>86</v>
      </c>
      <c r="H23">
        <f t="shared" si="1"/>
        <v>43</v>
      </c>
    </row>
    <row r="24" spans="1:8">
      <c r="A24" s="2"/>
      <c r="B24" s="4">
        <v>778.14</v>
      </c>
      <c r="C24" s="4">
        <v>140.55000000000001</v>
      </c>
      <c r="D24" s="2"/>
      <c r="G24">
        <f t="shared" si="0"/>
        <v>66</v>
      </c>
      <c r="H24">
        <f t="shared" si="1"/>
        <v>17</v>
      </c>
    </row>
    <row r="25" spans="1:8">
      <c r="A25" s="2"/>
      <c r="B25" s="4">
        <v>238.5</v>
      </c>
      <c r="C25" s="4">
        <v>483.1</v>
      </c>
      <c r="D25" s="2"/>
      <c r="G25">
        <f t="shared" si="0"/>
        <v>33</v>
      </c>
      <c r="H25">
        <f t="shared" si="1"/>
        <v>55</v>
      </c>
    </row>
    <row r="26" spans="1:8">
      <c r="A26" s="2"/>
      <c r="B26" s="4">
        <v>231.45</v>
      </c>
      <c r="C26" s="4">
        <v>139.66</v>
      </c>
      <c r="D26" s="2"/>
      <c r="G26">
        <f t="shared" si="0"/>
        <v>30</v>
      </c>
      <c r="H26">
        <f t="shared" si="1"/>
        <v>16</v>
      </c>
    </row>
    <row r="27" spans="1:8">
      <c r="A27" s="2"/>
      <c r="B27" s="4">
        <v>1001.6</v>
      </c>
      <c r="C27" s="4">
        <v>82.02</v>
      </c>
      <c r="D27" s="2"/>
      <c r="G27">
        <f t="shared" si="0"/>
        <v>71</v>
      </c>
      <c r="H27">
        <f t="shared" si="1"/>
        <v>6</v>
      </c>
    </row>
    <row r="28" spans="1:8">
      <c r="A28" s="2"/>
      <c r="B28" s="4">
        <v>1018.3</v>
      </c>
      <c r="C28" s="4">
        <v>90.837000000000003</v>
      </c>
      <c r="D28" s="2"/>
      <c r="G28">
        <f t="shared" si="0"/>
        <v>73</v>
      </c>
      <c r="H28">
        <f t="shared" si="1"/>
        <v>7</v>
      </c>
    </row>
    <row r="29" spans="1:8">
      <c r="A29" s="2"/>
      <c r="B29" s="4">
        <v>294.19</v>
      </c>
      <c r="C29" s="4">
        <v>1.63992</v>
      </c>
      <c r="D29" s="2"/>
      <c r="G29">
        <f t="shared" si="0"/>
        <v>41</v>
      </c>
      <c r="H29">
        <f t="shared" si="1"/>
        <v>1</v>
      </c>
    </row>
    <row r="30" spans="1:8">
      <c r="A30" s="2"/>
      <c r="B30" s="4">
        <v>1261</v>
      </c>
      <c r="C30" s="4">
        <v>199.2</v>
      </c>
      <c r="D30" s="2"/>
      <c r="G30">
        <f t="shared" si="0"/>
        <v>79</v>
      </c>
      <c r="H30">
        <f t="shared" si="1"/>
        <v>27</v>
      </c>
    </row>
    <row r="31" spans="1:8">
      <c r="A31" s="2"/>
      <c r="B31" s="4">
        <v>525.57000000000005</v>
      </c>
      <c r="C31" s="4">
        <v>696.96</v>
      </c>
      <c r="D31" s="2"/>
      <c r="G31">
        <f t="shared" si="0"/>
        <v>57</v>
      </c>
      <c r="H31">
        <f t="shared" si="1"/>
        <v>65</v>
      </c>
    </row>
    <row r="32" spans="1:8">
      <c r="A32" s="2"/>
      <c r="B32" s="4">
        <v>452.68</v>
      </c>
      <c r="C32" s="4">
        <v>149.31</v>
      </c>
      <c r="D32" s="2"/>
      <c r="G32">
        <f t="shared" si="0"/>
        <v>51</v>
      </c>
      <c r="H32">
        <f t="shared" si="1"/>
        <v>19</v>
      </c>
    </row>
    <row r="33" spans="1:8">
      <c r="A33" s="2"/>
      <c r="B33" s="4">
        <v>1187.0999999999999</v>
      </c>
      <c r="C33" s="4">
        <v>165.15</v>
      </c>
      <c r="D33" s="2"/>
      <c r="G33">
        <f t="shared" si="0"/>
        <v>75</v>
      </c>
      <c r="H33">
        <f t="shared" si="1"/>
        <v>22</v>
      </c>
    </row>
    <row r="34" spans="1:8">
      <c r="A34" s="2"/>
      <c r="B34" s="4">
        <v>419.35</v>
      </c>
      <c r="C34" s="4">
        <v>252.33</v>
      </c>
      <c r="D34" s="2"/>
      <c r="G34">
        <f t="shared" si="0"/>
        <v>47</v>
      </c>
      <c r="H34">
        <f t="shared" si="1"/>
        <v>36</v>
      </c>
    </row>
    <row r="35" spans="1:8">
      <c r="A35" s="2"/>
      <c r="B35" s="4">
        <v>1322.5</v>
      </c>
      <c r="C35" s="4">
        <v>43.091999999999999</v>
      </c>
      <c r="D35" s="2"/>
      <c r="G35">
        <f t="shared" si="0"/>
        <v>81</v>
      </c>
      <c r="H35">
        <f t="shared" si="1"/>
        <v>2</v>
      </c>
    </row>
    <row r="36" spans="1:8">
      <c r="A36" s="2"/>
      <c r="B36" s="4">
        <v>156.86000000000001</v>
      </c>
      <c r="C36" s="4">
        <v>237.79</v>
      </c>
      <c r="D36" s="2"/>
      <c r="G36">
        <f t="shared" si="0"/>
        <v>20</v>
      </c>
      <c r="H36">
        <f t="shared" si="1"/>
        <v>32</v>
      </c>
    </row>
    <row r="37" spans="1:8">
      <c r="A37" s="2"/>
      <c r="B37" s="4">
        <v>1197.0999999999999</v>
      </c>
      <c r="C37" s="4">
        <v>245.36</v>
      </c>
      <c r="D37" s="2"/>
      <c r="G37">
        <f t="shared" si="0"/>
        <v>76</v>
      </c>
      <c r="H37">
        <f t="shared" si="1"/>
        <v>35</v>
      </c>
    </row>
    <row r="38" spans="1:8">
      <c r="A38" s="11"/>
      <c r="B38" s="4">
        <v>453.03</v>
      </c>
      <c r="C38" s="4">
        <v>261.10000000000002</v>
      </c>
      <c r="D38" s="2"/>
      <c r="G38">
        <f t="shared" si="0"/>
        <v>52</v>
      </c>
      <c r="H38">
        <f t="shared" si="1"/>
        <v>39</v>
      </c>
    </row>
    <row r="39" spans="1:8">
      <c r="A39" s="2"/>
      <c r="B39" s="4">
        <v>1613.8</v>
      </c>
      <c r="C39" s="4">
        <v>313.14</v>
      </c>
      <c r="D39" s="2"/>
      <c r="G39">
        <f t="shared" si="0"/>
        <v>84</v>
      </c>
      <c r="H39">
        <f t="shared" si="1"/>
        <v>42</v>
      </c>
    </row>
    <row r="40" spans="1:8">
      <c r="A40" s="2"/>
      <c r="B40" s="4">
        <v>442.94</v>
      </c>
      <c r="C40" s="4">
        <v>175.75</v>
      </c>
      <c r="D40" s="2"/>
      <c r="G40">
        <f t="shared" si="0"/>
        <v>50</v>
      </c>
      <c r="H40">
        <f t="shared" si="1"/>
        <v>24</v>
      </c>
    </row>
    <row r="41" spans="1:8">
      <c r="A41" s="2"/>
      <c r="B41" s="4">
        <v>1274.3</v>
      </c>
      <c r="C41" s="4">
        <v>596.92999999999995</v>
      </c>
      <c r="D41" s="2"/>
      <c r="G41">
        <f t="shared" si="0"/>
        <v>80</v>
      </c>
      <c r="H41">
        <f t="shared" si="1"/>
        <v>61</v>
      </c>
    </row>
    <row r="42" spans="1:8">
      <c r="A42" s="2"/>
      <c r="B42" s="4">
        <v>459.31</v>
      </c>
      <c r="C42" s="4">
        <v>166.25</v>
      </c>
      <c r="D42" s="2"/>
      <c r="G42">
        <f t="shared" si="0"/>
        <v>54</v>
      </c>
      <c r="H42">
        <f t="shared" si="1"/>
        <v>23</v>
      </c>
    </row>
    <row r="43" spans="1:8">
      <c r="A43" s="2"/>
      <c r="B43" s="4">
        <v>563.94000000000005</v>
      </c>
      <c r="C43" s="4">
        <v>164.91</v>
      </c>
      <c r="D43" s="2"/>
      <c r="G43">
        <f t="shared" si="0"/>
        <v>59</v>
      </c>
      <c r="H43">
        <f t="shared" si="1"/>
        <v>21</v>
      </c>
    </row>
    <row r="44" spans="1:8">
      <c r="A44" s="2"/>
      <c r="B44" s="4">
        <v>610.29</v>
      </c>
      <c r="C44" s="4">
        <v>429.37</v>
      </c>
      <c r="D44" s="2"/>
      <c r="G44">
        <f t="shared" si="0"/>
        <v>64</v>
      </c>
      <c r="H44">
        <f t="shared" si="1"/>
        <v>48</v>
      </c>
    </row>
    <row r="45" spans="1:8">
      <c r="A45" s="2"/>
      <c r="C45" s="4">
        <v>210.7</v>
      </c>
      <c r="D45" s="2"/>
      <c r="H45">
        <f t="shared" si="1"/>
        <v>28</v>
      </c>
    </row>
    <row r="46" spans="1:8">
      <c r="A46" s="2"/>
      <c r="B46" s="5"/>
      <c r="C46" s="4">
        <v>232.56</v>
      </c>
      <c r="D46" s="2"/>
      <c r="H46">
        <f t="shared" si="1"/>
        <v>31</v>
      </c>
    </row>
    <row r="47" spans="1:8">
      <c r="A47" s="2"/>
      <c r="B47" s="5"/>
      <c r="C47" s="4">
        <v>260.95999999999998</v>
      </c>
      <c r="D47" s="2"/>
      <c r="H47">
        <f t="shared" si="1"/>
        <v>38</v>
      </c>
    </row>
    <row r="48" spans="1:8">
      <c r="A48" s="2"/>
      <c r="B48" s="5"/>
      <c r="C48" s="4">
        <v>184.68</v>
      </c>
      <c r="D48" s="2"/>
      <c r="H48">
        <f t="shared" si="1"/>
        <v>26</v>
      </c>
    </row>
    <row r="49" spans="1:4">
      <c r="A49" s="2"/>
      <c r="B49" s="5"/>
      <c r="C49" s="4"/>
      <c r="D49" s="2"/>
    </row>
    <row r="50" spans="1:4">
      <c r="A50" s="3" t="s">
        <v>1</v>
      </c>
      <c r="B50" s="4">
        <v>41</v>
      </c>
      <c r="C50" s="4">
        <v>45</v>
      </c>
      <c r="D50" s="2"/>
    </row>
    <row r="51" spans="1:4">
      <c r="A51" s="3"/>
      <c r="B51" s="6"/>
      <c r="C51" s="6"/>
      <c r="D51" s="2"/>
    </row>
    <row r="52" spans="1:4">
      <c r="A52" s="1"/>
      <c r="B52" s="7"/>
      <c r="C52" s="7"/>
      <c r="D52" s="2"/>
    </row>
    <row r="53" spans="1:4">
      <c r="A53" s="3"/>
      <c r="B53" s="8"/>
      <c r="C53" s="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Lehtimäki, Jaakko I</cp:lastModifiedBy>
  <dcterms:created xsi:type="dcterms:W3CDTF">2020-04-15T08:44:02Z</dcterms:created>
  <dcterms:modified xsi:type="dcterms:W3CDTF">2020-07-06T07:09:57Z</dcterms:modified>
</cp:coreProperties>
</file>