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med-groups\lmu\ls1\users\j\jilehtim\Cortical_SF_submission_data\Figure data\Fig4B_quantification\"/>
    </mc:Choice>
  </mc:AlternateContent>
  <bookViews>
    <workbookView xWindow="0" yWindow="0" windowWidth="28800" windowHeight="141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1" l="1"/>
  <c r="G5" i="1"/>
  <c r="G4" i="1"/>
  <c r="G9" i="1" s="1"/>
  <c r="G16" i="1" s="1"/>
  <c r="F5" i="1"/>
  <c r="F4" i="1"/>
  <c r="F9" i="1" s="1"/>
  <c r="F15" i="1" s="1"/>
  <c r="E8" i="1"/>
  <c r="E7" i="1"/>
  <c r="E6" i="1"/>
  <c r="E5" i="1"/>
  <c r="E4" i="1"/>
  <c r="D7" i="1"/>
  <c r="D6" i="1"/>
  <c r="D5" i="1"/>
  <c r="D4" i="1"/>
  <c r="C8" i="1"/>
  <c r="C7" i="1"/>
  <c r="C6" i="1"/>
  <c r="C5" i="1"/>
  <c r="C9" i="1" s="1"/>
  <c r="C18" i="1" s="1"/>
  <c r="C4" i="1"/>
  <c r="B7" i="1"/>
  <c r="B6" i="1"/>
  <c r="B5" i="1"/>
  <c r="B4" i="1"/>
  <c r="C14" i="1" l="1"/>
  <c r="C15" i="1"/>
  <c r="E9" i="1"/>
  <c r="E15" i="1" s="1"/>
  <c r="G13" i="1"/>
  <c r="C16" i="1"/>
  <c r="B9" i="1"/>
  <c r="B16" i="1" s="1"/>
  <c r="C13" i="1"/>
  <c r="C17" i="1"/>
  <c r="F14" i="1"/>
  <c r="G15" i="1"/>
  <c r="E18" i="1"/>
  <c r="B18" i="1"/>
  <c r="E17" i="1"/>
  <c r="B14" i="1"/>
  <c r="F18" i="1"/>
  <c r="D9" i="1"/>
  <c r="D15" i="1" s="1"/>
  <c r="F17" i="1"/>
  <c r="G18" i="1"/>
  <c r="G14" i="1"/>
  <c r="F16" i="1"/>
  <c r="G17" i="1"/>
  <c r="F13" i="1"/>
  <c r="B17" i="1" l="1"/>
  <c r="B15" i="1"/>
  <c r="E13" i="1"/>
  <c r="B13" i="1"/>
  <c r="E14" i="1"/>
  <c r="E16" i="1"/>
  <c r="D17" i="1"/>
  <c r="D18" i="1"/>
  <c r="D16" i="1"/>
  <c r="D14" i="1"/>
  <c r="D13" i="1"/>
</calcChain>
</file>

<file path=xl/sharedStrings.xml><?xml version="1.0" encoding="utf-8"?>
<sst xmlns="http://schemas.openxmlformats.org/spreadsheetml/2006/main" count="116" uniqueCount="98">
  <si>
    <t>U2OS</t>
  </si>
  <si>
    <t>CK666</t>
  </si>
  <si>
    <t>Blebbistatin</t>
  </si>
  <si>
    <t>DMSO</t>
  </si>
  <si>
    <t>MEF</t>
  </si>
  <si>
    <t>Number of basal stress fibers</t>
  </si>
  <si>
    <t>1-3 fibers</t>
  </si>
  <si>
    <t>4-6 fibers</t>
  </si>
  <si>
    <t>10+ fibers</t>
  </si>
  <si>
    <t>7-10 fibers</t>
  </si>
  <si>
    <t>0 fibers</t>
  </si>
  <si>
    <t>total</t>
  </si>
  <si>
    <t>Number of basal stress fibers/cell</t>
  </si>
  <si>
    <t>%-distribution</t>
  </si>
  <si>
    <t>0 fibers/cell</t>
  </si>
  <si>
    <t>1-3 fibers/cell</t>
  </si>
  <si>
    <t>4-6 fibers/cell</t>
  </si>
  <si>
    <t>7-10 fibers/cell</t>
  </si>
  <si>
    <t>&lt;10 fibers/cell</t>
  </si>
  <si>
    <t>A</t>
  </si>
  <si>
    <t>9 x 0; 4 x 1; 2 x2</t>
  </si>
  <si>
    <t>12 x 0; 2</t>
  </si>
  <si>
    <t>9 x 0; 3 x 1; 2; 2 x 3; 5; 6</t>
  </si>
  <si>
    <t xml:space="preserve">9 x 0; 1; 3; </t>
  </si>
  <si>
    <t>9 x 0; 2 x 1; 2 x 2; 2 x 3</t>
  </si>
  <si>
    <t>10 x 0; 1; 4; 5</t>
  </si>
  <si>
    <t>13 x 0; 1; 2</t>
  </si>
  <si>
    <t>8 x 0; 3 x 1; 7</t>
  </si>
  <si>
    <t>18 x 0; 1 ; 4 x 2; 4</t>
  </si>
  <si>
    <t>15 x 0; 2 x 1; 2; 7; 2 x 8; 9</t>
  </si>
  <si>
    <t>5 x 0; 2 x 1; 2; 4</t>
  </si>
  <si>
    <t>F</t>
  </si>
  <si>
    <t>3 x 0; 3 x 1; 3; 3 x 4; 2 x 5; 4 x 6; 7; 9; 10; 2 x 12</t>
  </si>
  <si>
    <t>0; 3; 4; 3 x 5; 2 x 6; 7; 8, 10; 12; 13; 16</t>
  </si>
  <si>
    <t>6 x 0; 2 x 1; 3 x 2; 2 x 3; 5; 2 x 6; 7; 8; 3 x 10; 11</t>
  </si>
  <si>
    <t>0; 2 x 1; 3 x 2; 2 x 6; 8; 2 x 9; 2 x 10; 13</t>
  </si>
  <si>
    <t>3 x 0; 4 x 1; 2 x 4; 6; 7; 9; 12; 18</t>
  </si>
  <si>
    <t>2 x 0; 2 x 1; 2 x 2; 4; 8; 10; 2 x 11; 2 x 12; 14</t>
  </si>
  <si>
    <t>2 x 0; 2; 4 x 3; 2 x 4; 2 x 5; 3 x 6; 3 x 9; 10; 12; 14</t>
  </si>
  <si>
    <t>3 x 0; 1; 2; 3; 4; 2 x 5; 6; 7; 3 x 8; 14</t>
  </si>
  <si>
    <t>0; 1; 2; 4; 2 x 5; 8; 12; 13; 15</t>
  </si>
  <si>
    <t>1; 2 x 4; 5; 3 x 6; 2 x 7; 8; 9; 10; 11; 13</t>
  </si>
  <si>
    <t>3x3; 3 x 6; 9; 2 x 11; 12; 14; 15; 18</t>
  </si>
  <si>
    <t>0; 3; 2 x 6; 7; 2 x 8; 11; 14; 15</t>
  </si>
  <si>
    <t>3 x 0: 2 x 1; 2 x 2; 3; 4; 2 x 11; 16; 17; 18; 22</t>
  </si>
  <si>
    <t>2 x 0; 2 x 1; 2; 3 x4; 2 x 5; 7; 8; 13</t>
  </si>
  <si>
    <t>3 x 0; 2; 2 x 3; 2 x 4; 2 x 6; 9; 2 x 10; 11; 12</t>
  </si>
  <si>
    <t>G</t>
  </si>
  <si>
    <t>15 x 0</t>
  </si>
  <si>
    <t>16 x 0; 2 x 1</t>
  </si>
  <si>
    <t>17 x 0; 2 x 1; 1 x 5</t>
  </si>
  <si>
    <t>14 x 0; 2 x 3</t>
  </si>
  <si>
    <t>4 x 0; 2 x 2</t>
  </si>
  <si>
    <t>18 x 0; 1; 2</t>
  </si>
  <si>
    <t>16 x 0; 2 x 2; 3</t>
  </si>
  <si>
    <t>11 x 0; 2</t>
  </si>
  <si>
    <t>12 x 0; 1; 3</t>
  </si>
  <si>
    <t>17 x 0; 2 x 1; 2</t>
  </si>
  <si>
    <t>16 x 0; 1; 2 x 2; 4</t>
  </si>
  <si>
    <t>I</t>
  </si>
  <si>
    <t>0; 2 x 1; 2 x 2; 2 x 3; 4; 5; 5 x 6; 2 x7; 10; 12; 13</t>
  </si>
  <si>
    <t>0; 3 x 1; 2; 3 x 3; 4 x 4; 3 x 5; 6; 8; 3 x 9; 2 x 11; 13</t>
  </si>
  <si>
    <t>0; 2 x 1; 3 x 2; 3; 4 x 4; 5; 4 x 6; 2 x 7; 3 x 8; 9</t>
  </si>
  <si>
    <t>2; 4; 2 x 5; 6; 4 x 7; 8; 4 x 9; 3 x 10; 11; 15</t>
  </si>
  <si>
    <t>0; 1; 2 x 2; 4 x 3; 4; 2 x 5; 6; 2 x 8; 2 x 9; 10; 11; 13; 17</t>
  </si>
  <si>
    <t>4 x 0; 2 x 1; 2 x 2; 2 x 3; 2 x 4; 5; 6; 7; 2 x 8; 2 x 9; 2 x 12; 13</t>
  </si>
  <si>
    <t>3 x 0; 2 x 1; 3 x 2; 3; 2 x 4; 3 x 5; 2 x 6; 9; 2 x 10; 11; 15</t>
  </si>
  <si>
    <t>0; 1; 2; 2 x 3; 2 x 4; 2 x 5; 6; 2 x 8; 10; 11; 17; 19</t>
  </si>
  <si>
    <t>0; 2 x 2; 3; 4; 6; 2 x 7; 2 x 8; 3 x 9; 11; 13; 16; 22</t>
  </si>
  <si>
    <t>4 x 0; 2 x 1; 2; 3 x 3; 4 x 4; 2 x 5; 2 x 7; 2 x 8; 2 x 10; 2 x 12; 15</t>
  </si>
  <si>
    <t>0; 2 x 1; 2 x 2; 2 x 3; 3 x 4; 5; 2 x 6; 3 x 7; 8; 3 x 9; 10; 2 x 12</t>
  </si>
  <si>
    <t>B</t>
  </si>
  <si>
    <t>20 x 0</t>
  </si>
  <si>
    <t>20 x 0; 2 x 1</t>
  </si>
  <si>
    <t>25 x 0; 2 x 1 ; 2</t>
  </si>
  <si>
    <t>37 x 0; 1</t>
  </si>
  <si>
    <t>25 x 0; 1</t>
  </si>
  <si>
    <t>22 x 0; 3 x 1; 2</t>
  </si>
  <si>
    <t>too crowded</t>
  </si>
  <si>
    <t>18 x 0; 3 x 1</t>
  </si>
  <si>
    <t>14 x 0</t>
  </si>
  <si>
    <t>D</t>
  </si>
  <si>
    <t>10 x 0; 2 x 1; 2 x 3; 4; 5; 6</t>
  </si>
  <si>
    <t>14 x 0; 3 x 1; 3 x 2; 3; 2 x 4; 8</t>
  </si>
  <si>
    <t>9 x 0; 1; 2 x 2; 3; 5; 8; 10</t>
  </si>
  <si>
    <t>16 x 0; 3 x 1; 2 x 2; 2 x 3</t>
  </si>
  <si>
    <t>15 x 0; 2 x 1; 2 x 2; 4; 5; 6</t>
  </si>
  <si>
    <t>7 x 0; 3; 7; 8</t>
  </si>
  <si>
    <t>10 x 0; 2 x 2; 3; 5</t>
  </si>
  <si>
    <t>10 x 0; 2 x 1; 2: 3: 2 x 4; 5; 7</t>
  </si>
  <si>
    <t>4 x 0; 3 x 1; 2 x 2; 3; 6; 2 x 9</t>
  </si>
  <si>
    <r>
      <t>o</t>
    </r>
    <r>
      <rPr>
        <sz val="14"/>
        <color theme="1"/>
        <rFont val="Times New Roman"/>
        <family val="1"/>
      </rPr>
      <t xml:space="preserve">   </t>
    </r>
    <r>
      <rPr>
        <sz val="14"/>
        <color theme="1"/>
        <rFont val="Calibri"/>
        <family val="2"/>
      </rPr>
      <t>A = CK666_U2OS</t>
    </r>
  </si>
  <si>
    <r>
      <t>o</t>
    </r>
    <r>
      <rPr>
        <sz val="14"/>
        <color theme="1"/>
        <rFont val="Times New Roman"/>
        <family val="1"/>
      </rPr>
      <t xml:space="preserve">   </t>
    </r>
    <r>
      <rPr>
        <sz val="14"/>
        <color theme="1"/>
        <rFont val="Calibri"/>
        <family val="2"/>
      </rPr>
      <t>B = p-amino Blebbistatin</t>
    </r>
  </si>
  <si>
    <r>
      <t>o</t>
    </r>
    <r>
      <rPr>
        <sz val="14"/>
        <color theme="1"/>
        <rFont val="Times New Roman"/>
        <family val="1"/>
      </rPr>
      <t xml:space="preserve">   </t>
    </r>
    <r>
      <rPr>
        <sz val="14"/>
        <color theme="1"/>
        <rFont val="Calibri"/>
        <family val="2"/>
      </rPr>
      <t xml:space="preserve">D = DMSO </t>
    </r>
  </si>
  <si>
    <r>
      <t>o</t>
    </r>
    <r>
      <rPr>
        <sz val="14"/>
        <color rgb="FF000000"/>
        <rFont val="Times New Roman"/>
        <family val="1"/>
      </rPr>
      <t xml:space="preserve">   </t>
    </r>
    <r>
      <rPr>
        <sz val="14"/>
        <color theme="1"/>
        <rFont val="Calibri"/>
        <family val="2"/>
      </rPr>
      <t>F = CK666_MEF</t>
    </r>
  </si>
  <si>
    <r>
      <t>o</t>
    </r>
    <r>
      <rPr>
        <sz val="14"/>
        <color rgb="FF000000"/>
        <rFont val="Times New Roman"/>
        <family val="1"/>
      </rPr>
      <t xml:space="preserve">   </t>
    </r>
    <r>
      <rPr>
        <sz val="14"/>
        <color theme="1"/>
        <rFont val="Calibri"/>
        <family val="2"/>
      </rPr>
      <t>G = p-amino Blebbistatin MEF</t>
    </r>
  </si>
  <si>
    <r>
      <t>o</t>
    </r>
    <r>
      <rPr>
        <sz val="14"/>
        <color rgb="FF000000"/>
        <rFont val="Times New Roman"/>
        <family val="1"/>
      </rPr>
      <t xml:space="preserve">   </t>
    </r>
    <r>
      <rPr>
        <sz val="14"/>
        <color theme="1"/>
        <rFont val="Calibri"/>
        <family val="2"/>
      </rPr>
      <t>I = DMSO MEF</t>
    </r>
  </si>
  <si>
    <t xml:space="preserve">Raw data from blind quantification of SF number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</si>
</sst>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ourier New"/>
      <family val="3"/>
    </font>
    <font>
      <sz val="14"/>
      <color theme="1"/>
      <name val="Times New Roman"/>
      <family val="1"/>
    </font>
    <font>
      <sz val="14"/>
      <color theme="1"/>
      <name val="Calibri"/>
      <family val="2"/>
    </font>
    <font>
      <sz val="14"/>
      <color rgb="FF000000"/>
      <name val="Courier New"/>
      <family val="3"/>
    </font>
    <font>
      <sz val="14"/>
      <color rgb="FF000000"/>
      <name val="Times New Roman"/>
      <family val="1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2" xfId="0" applyBorder="1" applyAlignment="1">
      <alignment horizontal="center" wrapText="1"/>
    </xf>
    <xf numFmtId="0" fontId="1" fillId="0" borderId="0" xfId="0" applyFont="1"/>
    <xf numFmtId="0" fontId="1" fillId="0" borderId="1" xfId="0" applyFont="1" applyBorder="1"/>
    <xf numFmtId="0" fontId="1" fillId="0" borderId="5" xfId="0" applyFont="1" applyBorder="1"/>
    <xf numFmtId="0" fontId="1" fillId="0" borderId="4" xfId="0" applyFont="1" applyBorder="1"/>
    <xf numFmtId="0" fontId="0" fillId="0" borderId="0" xfId="0" applyBorder="1"/>
    <xf numFmtId="0" fontId="1" fillId="0" borderId="0" xfId="0" applyFont="1" applyBorder="1"/>
    <xf numFmtId="0" fontId="0" fillId="0" borderId="1" xfId="0" applyFont="1" applyBorder="1"/>
    <xf numFmtId="0" fontId="0" fillId="0" borderId="0" xfId="0" applyFont="1"/>
    <xf numFmtId="0" fontId="0" fillId="0" borderId="7" xfId="0" applyBorder="1"/>
    <xf numFmtId="0" fontId="0" fillId="0" borderId="8" xfId="0" applyBorder="1"/>
    <xf numFmtId="0" fontId="0" fillId="0" borderId="7" xfId="0" applyFont="1" applyBorder="1"/>
    <xf numFmtId="0" fontId="0" fillId="0" borderId="8" xfId="0" applyFont="1" applyBorder="1"/>
    <xf numFmtId="0" fontId="0" fillId="0" borderId="5" xfId="0" applyFont="1" applyBorder="1"/>
    <xf numFmtId="0" fontId="2" fillId="0" borderId="8" xfId="0" applyFont="1" applyBorder="1"/>
    <xf numFmtId="0" fontId="1" fillId="0" borderId="8" xfId="0" applyFont="1" applyBorder="1"/>
    <xf numFmtId="0" fontId="0" fillId="0" borderId="10" xfId="0" applyBorder="1"/>
    <xf numFmtId="0" fontId="0" fillId="0" borderId="11" xfId="0" applyFill="1" applyBorder="1"/>
    <xf numFmtId="1" fontId="0" fillId="0" borderId="9" xfId="0" applyNumberFormat="1" applyBorder="1"/>
    <xf numFmtId="1" fontId="0" fillId="0" borderId="6" xfId="0" applyNumberFormat="1" applyBorder="1"/>
    <xf numFmtId="1" fontId="0" fillId="0" borderId="12" xfId="0" applyNumberFormat="1" applyBorder="1"/>
    <xf numFmtId="1" fontId="0" fillId="0" borderId="1" xfId="0" applyNumberFormat="1" applyBorder="1"/>
    <xf numFmtId="1" fontId="0" fillId="0" borderId="13" xfId="0" applyNumberFormat="1" applyBorder="1"/>
    <xf numFmtId="1" fontId="0" fillId="0" borderId="7" xfId="0" applyNumberFormat="1" applyBorder="1"/>
    <xf numFmtId="0" fontId="0" fillId="0" borderId="3" xfId="0" applyBorder="1"/>
    <xf numFmtId="0" fontId="0" fillId="0" borderId="0" xfId="0" applyFont="1" applyBorder="1"/>
    <xf numFmtId="1" fontId="0" fillId="0" borderId="0" xfId="0" applyNumberFormat="1" applyBorder="1"/>
    <xf numFmtId="0" fontId="1" fillId="0" borderId="6" xfId="0" applyFont="1" applyBorder="1"/>
    <xf numFmtId="0" fontId="3" fillId="0" borderId="0" xfId="0" applyFont="1"/>
    <xf numFmtId="0" fontId="4" fillId="0" borderId="0" xfId="0" applyFont="1" applyAlignment="1">
      <alignment horizontal="left" vertical="center" indent="8"/>
    </xf>
    <xf numFmtId="0" fontId="7" fillId="0" borderId="0" xfId="0" applyFont="1" applyAlignment="1">
      <alignment horizontal="left" vertical="center" indent="8"/>
    </xf>
    <xf numFmtId="0" fontId="3" fillId="0" borderId="0" xfId="0" applyFont="1" applyAlignment="1">
      <alignment vertic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2000">
                <a:solidFill>
                  <a:schemeClr val="tx1"/>
                </a:solidFill>
              </a:rPr>
              <a:t>%-distribution</a:t>
            </a:r>
            <a:r>
              <a:rPr lang="en-GB" sz="2000" baseline="0">
                <a:solidFill>
                  <a:schemeClr val="tx1"/>
                </a:solidFill>
              </a:rPr>
              <a:t> </a:t>
            </a:r>
            <a:r>
              <a:rPr lang="en-GB" sz="2000">
                <a:solidFill>
                  <a:schemeClr val="tx1"/>
                </a:solidFill>
              </a:rPr>
              <a:t>of basal stress fibers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Sheet1!$A$13</c:f>
              <c:strCache>
                <c:ptCount val="1"/>
                <c:pt idx="0">
                  <c:v>0 fibers/cell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Sheet1!$B$11:$G$12</c:f>
              <c:multiLvlStrCache>
                <c:ptCount val="6"/>
                <c:lvl>
                  <c:pt idx="0">
                    <c:v>U2OS</c:v>
                  </c:pt>
                  <c:pt idx="1">
                    <c:v>MEF</c:v>
                  </c:pt>
                  <c:pt idx="2">
                    <c:v>U2OS</c:v>
                  </c:pt>
                  <c:pt idx="3">
                    <c:v>MEF</c:v>
                  </c:pt>
                  <c:pt idx="4">
                    <c:v>U2OS</c:v>
                  </c:pt>
                  <c:pt idx="5">
                    <c:v>MEF</c:v>
                  </c:pt>
                </c:lvl>
                <c:lvl>
                  <c:pt idx="0">
                    <c:v>DMSO</c:v>
                  </c:pt>
                  <c:pt idx="2">
                    <c:v>CK666</c:v>
                  </c:pt>
                  <c:pt idx="4">
                    <c:v>Blebbistatin</c:v>
                  </c:pt>
                </c:lvl>
              </c:multiLvlStrCache>
            </c:multiLvlStrRef>
          </c:cat>
          <c:val>
            <c:numRef>
              <c:f>Sheet1!$B$13:$G$13</c:f>
              <c:numCache>
                <c:formatCode>0</c:formatCode>
                <c:ptCount val="6"/>
                <c:pt idx="0">
                  <c:v>60.509554140127385</c:v>
                </c:pt>
                <c:pt idx="1">
                  <c:v>7.2874493927125501</c:v>
                </c:pt>
                <c:pt idx="2">
                  <c:v>70.481927710843379</c:v>
                </c:pt>
                <c:pt idx="3">
                  <c:v>17.032967032967033</c:v>
                </c:pt>
                <c:pt idx="4">
                  <c:v>92.820512820512818</c:v>
                </c:pt>
                <c:pt idx="5">
                  <c:v>86.868686868686879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C-C740-B2D4-425798D83DAD}"/>
            </c:ext>
          </c:extLst>
        </c:ser>
        <c:ser>
          <c:idx val="1"/>
          <c:order val="1"/>
          <c:tx>
            <c:strRef>
              <c:f>Sheet1!$A$14</c:f>
              <c:strCache>
                <c:ptCount val="1"/>
                <c:pt idx="0">
                  <c:v>1-3 fibers/cell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Sheet1!$B$11:$G$12</c:f>
              <c:multiLvlStrCache>
                <c:ptCount val="6"/>
                <c:lvl>
                  <c:pt idx="0">
                    <c:v>U2OS</c:v>
                  </c:pt>
                  <c:pt idx="1">
                    <c:v>MEF</c:v>
                  </c:pt>
                  <c:pt idx="2">
                    <c:v>U2OS</c:v>
                  </c:pt>
                  <c:pt idx="3">
                    <c:v>MEF</c:v>
                  </c:pt>
                  <c:pt idx="4">
                    <c:v>U2OS</c:v>
                  </c:pt>
                  <c:pt idx="5">
                    <c:v>MEF</c:v>
                  </c:pt>
                </c:lvl>
                <c:lvl>
                  <c:pt idx="0">
                    <c:v>DMSO</c:v>
                  </c:pt>
                  <c:pt idx="2">
                    <c:v>CK666</c:v>
                  </c:pt>
                  <c:pt idx="4">
                    <c:v>Blebbistatin</c:v>
                  </c:pt>
                </c:lvl>
              </c:multiLvlStrCache>
            </c:multiLvlStrRef>
          </c:cat>
          <c:val>
            <c:numRef>
              <c:f>Sheet1!$B$14:$G$14</c:f>
              <c:numCache>
                <c:formatCode>0</c:formatCode>
                <c:ptCount val="6"/>
                <c:pt idx="0">
                  <c:v>25.477707006369428</c:v>
                </c:pt>
                <c:pt idx="1">
                  <c:v>31.578947368421051</c:v>
                </c:pt>
                <c:pt idx="2">
                  <c:v>22.891566265060241</c:v>
                </c:pt>
                <c:pt idx="3">
                  <c:v>28.571428571428569</c:v>
                </c:pt>
                <c:pt idx="4">
                  <c:v>7.1794871794871788</c:v>
                </c:pt>
                <c:pt idx="5">
                  <c:v>12.121212121212121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3C-C740-B2D4-425798D83DAD}"/>
            </c:ext>
          </c:extLst>
        </c:ser>
        <c:ser>
          <c:idx val="2"/>
          <c:order val="2"/>
          <c:tx>
            <c:strRef>
              <c:f>Sheet1!$A$15</c:f>
              <c:strCache>
                <c:ptCount val="1"/>
                <c:pt idx="0">
                  <c:v>4-6 fibers/cell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Sheet1!$B$11:$G$12</c:f>
              <c:multiLvlStrCache>
                <c:ptCount val="6"/>
                <c:lvl>
                  <c:pt idx="0">
                    <c:v>U2OS</c:v>
                  </c:pt>
                  <c:pt idx="1">
                    <c:v>MEF</c:v>
                  </c:pt>
                  <c:pt idx="2">
                    <c:v>U2OS</c:v>
                  </c:pt>
                  <c:pt idx="3">
                    <c:v>MEF</c:v>
                  </c:pt>
                  <c:pt idx="4">
                    <c:v>U2OS</c:v>
                  </c:pt>
                  <c:pt idx="5">
                    <c:v>MEF</c:v>
                  </c:pt>
                </c:lvl>
                <c:lvl>
                  <c:pt idx="0">
                    <c:v>DMSO</c:v>
                  </c:pt>
                  <c:pt idx="2">
                    <c:v>CK666</c:v>
                  </c:pt>
                  <c:pt idx="4">
                    <c:v>Blebbistatin</c:v>
                  </c:pt>
                </c:lvl>
              </c:multiLvlStrCache>
            </c:multiLvlStrRef>
          </c:cat>
          <c:val>
            <c:numRef>
              <c:f>Sheet1!$B$15:$G$15</c:f>
              <c:numCache>
                <c:formatCode>0</c:formatCode>
                <c:ptCount val="6"/>
                <c:pt idx="0">
                  <c:v>8.9171974522292992</c:v>
                </c:pt>
                <c:pt idx="1">
                  <c:v>25.101214574898783</c:v>
                </c:pt>
                <c:pt idx="2">
                  <c:v>3.6144578313253009</c:v>
                </c:pt>
                <c:pt idx="3">
                  <c:v>21.428571428571427</c:v>
                </c:pt>
                <c:pt idx="4">
                  <c:v>0</c:v>
                </c:pt>
                <c:pt idx="5">
                  <c:v>1.0101010101010102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3C-C740-B2D4-425798D83DAD}"/>
            </c:ext>
          </c:extLst>
        </c:ser>
        <c:ser>
          <c:idx val="3"/>
          <c:order val="3"/>
          <c:tx>
            <c:strRef>
              <c:f>Sheet1!$A$16</c:f>
              <c:strCache>
                <c:ptCount val="1"/>
                <c:pt idx="0">
                  <c:v>7-10 fibers/cell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Sheet1!$B$11:$G$12</c:f>
              <c:multiLvlStrCache>
                <c:ptCount val="6"/>
                <c:lvl>
                  <c:pt idx="0">
                    <c:v>U2OS</c:v>
                  </c:pt>
                  <c:pt idx="1">
                    <c:v>MEF</c:v>
                  </c:pt>
                  <c:pt idx="2">
                    <c:v>U2OS</c:v>
                  </c:pt>
                  <c:pt idx="3">
                    <c:v>MEF</c:v>
                  </c:pt>
                  <c:pt idx="4">
                    <c:v>U2OS</c:v>
                  </c:pt>
                  <c:pt idx="5">
                    <c:v>MEF</c:v>
                  </c:pt>
                </c:lvl>
                <c:lvl>
                  <c:pt idx="0">
                    <c:v>DMSO</c:v>
                  </c:pt>
                  <c:pt idx="2">
                    <c:v>CK666</c:v>
                  </c:pt>
                  <c:pt idx="4">
                    <c:v>Blebbistatin</c:v>
                  </c:pt>
                </c:lvl>
              </c:multiLvlStrCache>
            </c:multiLvlStrRef>
          </c:cat>
          <c:val>
            <c:numRef>
              <c:f>Sheet1!$B$16:$G$16</c:f>
              <c:numCache>
                <c:formatCode>0</c:formatCode>
                <c:ptCount val="6"/>
                <c:pt idx="0">
                  <c:v>5.095541401273886</c:v>
                </c:pt>
                <c:pt idx="1">
                  <c:v>25.101214574898783</c:v>
                </c:pt>
                <c:pt idx="2">
                  <c:v>3.0120481927710845</c:v>
                </c:pt>
                <c:pt idx="3">
                  <c:v>14.835164835164836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3C-C740-B2D4-425798D83DAD}"/>
            </c:ext>
          </c:extLst>
        </c:ser>
        <c:ser>
          <c:idx val="4"/>
          <c:order val="4"/>
          <c:tx>
            <c:strRef>
              <c:f>Sheet1!$A$17</c:f>
              <c:strCache>
                <c:ptCount val="1"/>
                <c:pt idx="0">
                  <c:v>&lt;10 fibers/cell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Sheet1!$B$11:$G$12</c:f>
              <c:multiLvlStrCache>
                <c:ptCount val="6"/>
                <c:lvl>
                  <c:pt idx="0">
                    <c:v>U2OS</c:v>
                  </c:pt>
                  <c:pt idx="1">
                    <c:v>MEF</c:v>
                  </c:pt>
                  <c:pt idx="2">
                    <c:v>U2OS</c:v>
                  </c:pt>
                  <c:pt idx="3">
                    <c:v>MEF</c:v>
                  </c:pt>
                  <c:pt idx="4">
                    <c:v>U2OS</c:v>
                  </c:pt>
                  <c:pt idx="5">
                    <c:v>MEF</c:v>
                  </c:pt>
                </c:lvl>
                <c:lvl>
                  <c:pt idx="0">
                    <c:v>DMSO</c:v>
                  </c:pt>
                  <c:pt idx="2">
                    <c:v>CK666</c:v>
                  </c:pt>
                  <c:pt idx="4">
                    <c:v>Blebbistatin</c:v>
                  </c:pt>
                </c:lvl>
              </c:multiLvlStrCache>
            </c:multiLvlStrRef>
          </c:cat>
          <c:val>
            <c:numRef>
              <c:f>Sheet1!$B$17:$G$17</c:f>
              <c:numCache>
                <c:formatCode>0</c:formatCode>
                <c:ptCount val="6"/>
                <c:pt idx="0">
                  <c:v>0</c:v>
                </c:pt>
                <c:pt idx="1">
                  <c:v>10.931174089068826</c:v>
                </c:pt>
                <c:pt idx="2">
                  <c:v>0</c:v>
                </c:pt>
                <c:pt idx="3">
                  <c:v>18.131868131868131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3C-C740-B2D4-425798D83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1134939279"/>
        <c:axId val="811055103"/>
      </c:barChart>
      <c:catAx>
        <c:axId val="1134939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811055103"/>
        <c:crosses val="autoZero"/>
        <c:auto val="1"/>
        <c:lblAlgn val="ctr"/>
        <c:lblOffset val="100"/>
        <c:noMultiLvlLbl val="0"/>
      </c:catAx>
      <c:valAx>
        <c:axId val="811055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134939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995874</xdr:colOff>
      <xdr:row>21</xdr:row>
      <xdr:rowOff>70927</xdr:rowOff>
    </xdr:from>
    <xdr:to>
      <xdr:col>8</xdr:col>
      <xdr:colOff>677405</xdr:colOff>
      <xdr:row>42</xdr:row>
      <xdr:rowOff>169621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7E41AA8-D519-8E46-9953-F1EDD9497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tabSelected="1" zoomScale="59" workbookViewId="0">
      <selection activeCell="T17" sqref="T17"/>
    </sheetView>
  </sheetViews>
  <sheetFormatPr defaultColWidth="11" defaultRowHeight="15.75" x14ac:dyDescent="0.25"/>
  <cols>
    <col min="1" max="1" width="14.875" customWidth="1"/>
    <col min="2" max="2" width="11.625" bestFit="1" customWidth="1"/>
    <col min="3" max="3" width="11.625" style="5" bestFit="1" customWidth="1"/>
    <col min="4" max="9" width="11.625" bestFit="1" customWidth="1"/>
  </cols>
  <sheetData>
    <row r="1" spans="1:16" ht="23.25" x14ac:dyDescent="0.35">
      <c r="A1" s="14"/>
      <c r="B1" s="18" t="s">
        <v>5</v>
      </c>
      <c r="C1" s="19"/>
      <c r="D1" s="14"/>
      <c r="E1" s="14"/>
      <c r="F1" s="14"/>
      <c r="G1" s="14"/>
      <c r="H1" s="9"/>
      <c r="I1" s="9"/>
      <c r="J1" s="9"/>
      <c r="K1" s="36" t="s">
        <v>97</v>
      </c>
      <c r="L1" s="32"/>
      <c r="M1" s="32"/>
      <c r="N1" s="32"/>
      <c r="O1" s="32"/>
      <c r="P1" s="32"/>
    </row>
    <row r="2" spans="1:16" ht="18.75" x14ac:dyDescent="0.3">
      <c r="A2" s="1"/>
      <c r="B2" s="5" t="s">
        <v>3</v>
      </c>
      <c r="C2" s="6"/>
      <c r="D2" s="5" t="s">
        <v>1</v>
      </c>
      <c r="E2" s="6"/>
      <c r="F2" s="5" t="s">
        <v>2</v>
      </c>
      <c r="G2" s="31"/>
      <c r="H2" s="10"/>
      <c r="I2" s="10"/>
      <c r="J2" s="9"/>
      <c r="K2" s="33" t="s">
        <v>91</v>
      </c>
      <c r="L2" s="32"/>
      <c r="M2" s="32"/>
      <c r="N2" s="32"/>
      <c r="O2" s="32"/>
      <c r="P2" s="32"/>
    </row>
    <row r="3" spans="1:16" ht="32.25" x14ac:dyDescent="0.3">
      <c r="A3" s="4" t="s">
        <v>12</v>
      </c>
      <c r="B3" s="8" t="s">
        <v>0</v>
      </c>
      <c r="C3" s="7" t="s">
        <v>4</v>
      </c>
      <c r="D3" s="8" t="s">
        <v>0</v>
      </c>
      <c r="E3" s="7" t="s">
        <v>4</v>
      </c>
      <c r="F3" s="8" t="s">
        <v>0</v>
      </c>
      <c r="G3" s="7" t="s">
        <v>4</v>
      </c>
      <c r="H3" s="10"/>
      <c r="I3" s="10"/>
      <c r="J3" s="9"/>
      <c r="K3" s="33" t="s">
        <v>92</v>
      </c>
      <c r="L3" s="32"/>
      <c r="M3" s="32"/>
      <c r="N3" s="32"/>
      <c r="O3" s="32"/>
      <c r="P3" s="32"/>
    </row>
    <row r="4" spans="1:16" ht="18.75" x14ac:dyDescent="0.3">
      <c r="A4" s="1" t="s">
        <v>10</v>
      </c>
      <c r="B4">
        <f>10+14+9+16+15+7+10+10+4</f>
        <v>95</v>
      </c>
      <c r="C4" s="11">
        <f>(1+1+1+1+4+3+1+1+4+1)</f>
        <v>18</v>
      </c>
      <c r="D4" s="12">
        <f>9+12+9+9+9+10+13+8+18+15+5</f>
        <v>117</v>
      </c>
      <c r="E4" s="11">
        <f>3+1+6+1+3+2+2+3+1+1+3+2+3</f>
        <v>31</v>
      </c>
      <c r="F4" s="12">
        <f>20+20+25+37+25+22+18+14</f>
        <v>181</v>
      </c>
      <c r="G4" s="11">
        <f>15+16+17+14+4+18+16+11+16+12+17+16</f>
        <v>172</v>
      </c>
      <c r="H4" s="29"/>
      <c r="I4" s="29"/>
      <c r="J4" s="9"/>
      <c r="K4" s="33" t="s">
        <v>93</v>
      </c>
      <c r="L4" s="32"/>
      <c r="M4" s="32"/>
      <c r="N4" s="32"/>
      <c r="O4" s="32"/>
      <c r="P4" s="32"/>
    </row>
    <row r="5" spans="1:16" ht="18.75" x14ac:dyDescent="0.3">
      <c r="A5" s="1" t="s">
        <v>6</v>
      </c>
      <c r="B5">
        <f>(2+3+1+3+2+2+3)+(3+2+2+2+2+1+2)+(2+1+1+2+1+1+1+1)</f>
        <v>40</v>
      </c>
      <c r="C5" s="11">
        <f>(2+3+2+1+2+2+1+2+2+2)+(2+1+3+1+2+2+3+1+2+1+2)+(2+3+1+4+21+2+1+3+2)</f>
        <v>78</v>
      </c>
      <c r="D5" s="12">
        <f>(4+3+1+2+1+1+3+1+2+2)+(2+1+1+2+1+4+1+1)+(2+1+2)</f>
        <v>38</v>
      </c>
      <c r="E5" s="11">
        <f>(3+2+2+4+2+1+1+1+2+2)+(3+3+2+1+1+1+1+2+1+1)+(1+1+2+4+1+3+1+1+2)</f>
        <v>52</v>
      </c>
      <c r="F5" s="12">
        <f>(2+2+1+1+3+3)+(1+1)</f>
        <v>14</v>
      </c>
      <c r="G5" s="11">
        <f>(2+2+1+2+1+2+1)+(2+1+2+1+1+2)+(2+1+1)</f>
        <v>24</v>
      </c>
      <c r="H5" s="29"/>
      <c r="I5" s="29"/>
      <c r="J5" s="9"/>
      <c r="K5" s="34" t="s">
        <v>94</v>
      </c>
      <c r="L5" s="32"/>
      <c r="M5" s="32"/>
      <c r="N5" s="32"/>
      <c r="O5" s="32"/>
      <c r="P5" s="32"/>
    </row>
    <row r="6" spans="1:16" ht="18.75" x14ac:dyDescent="0.3">
      <c r="A6" s="1" t="s">
        <v>7</v>
      </c>
      <c r="B6">
        <f>(1+2+1+2)+(1+1+1+1+1)+(1+1+1)</f>
        <v>14</v>
      </c>
      <c r="C6" s="11">
        <f>(1+4+4+1+1+2+2+2+1+4+3)+(1+3+1+2+2+1+3+2+2+1)+(5+1+4+1+1+1+2+1+1+2)</f>
        <v>62</v>
      </c>
      <c r="D6" s="12">
        <f>(1+1+1)+(1+1)+(1)</f>
        <v>6</v>
      </c>
      <c r="E6" s="11">
        <f>(2+1+2+1+1+2+1+3+2)+(2+2+2+1+2)+(1+3+1+3+3+2+2)</f>
        <v>39</v>
      </c>
      <c r="F6" s="12">
        <v>0</v>
      </c>
      <c r="G6" s="11">
        <f>1+1</f>
        <v>2</v>
      </c>
      <c r="H6" s="29"/>
      <c r="I6" s="29"/>
      <c r="J6" s="9"/>
      <c r="K6" s="34" t="s">
        <v>95</v>
      </c>
      <c r="L6" s="32"/>
      <c r="M6" s="32"/>
      <c r="N6" s="32"/>
      <c r="O6" s="32"/>
      <c r="P6" s="32"/>
    </row>
    <row r="7" spans="1:16" ht="18.75" x14ac:dyDescent="0.3">
      <c r="A7" s="1" t="s">
        <v>9</v>
      </c>
      <c r="B7">
        <f>(1+1)+(1+1+1)+(2)+(1)</f>
        <v>8</v>
      </c>
      <c r="C7" s="11">
        <f>(2+2+4+1+2+2+3)+(1+3+1+2+2+2+2+2+1)+(3+1+4+2+2+1+3+3)+(1+3+1+2+1+2+1)</f>
        <v>62</v>
      </c>
      <c r="D7" s="12">
        <f>(1+1)+2+1</f>
        <v>5</v>
      </c>
      <c r="E7" s="11">
        <f>(1+1+2+1+1)+(1+3+1+1+2+1)+(1+3+1+1+1)+(1+1+1+2)</f>
        <v>27</v>
      </c>
      <c r="F7" s="12">
        <v>0</v>
      </c>
      <c r="G7" s="11">
        <v>0</v>
      </c>
      <c r="H7" s="29"/>
      <c r="I7" s="29"/>
      <c r="J7" s="9"/>
      <c r="K7" s="34" t="s">
        <v>96</v>
      </c>
      <c r="L7" s="32"/>
      <c r="M7" s="32"/>
      <c r="N7" s="32"/>
      <c r="O7" s="32"/>
      <c r="P7" s="32"/>
    </row>
    <row r="8" spans="1:16" ht="18.75" x14ac:dyDescent="0.3">
      <c r="A8" s="13" t="s">
        <v>8</v>
      </c>
      <c r="B8" s="14">
        <v>0</v>
      </c>
      <c r="C8" s="15">
        <f>(2+3+2+3+3+2+3+4+3+2)</f>
        <v>27</v>
      </c>
      <c r="D8" s="16">
        <v>0</v>
      </c>
      <c r="E8" s="15">
        <f>2+5+2+1+3+2+6+3+6+1+2</f>
        <v>33</v>
      </c>
      <c r="F8" s="16">
        <v>0</v>
      </c>
      <c r="G8" s="15">
        <v>0</v>
      </c>
      <c r="H8" s="29"/>
      <c r="I8" s="29"/>
      <c r="J8" s="9"/>
      <c r="K8" s="35" t="s">
        <v>19</v>
      </c>
      <c r="L8" s="32"/>
      <c r="M8" s="32"/>
      <c r="N8" s="32"/>
      <c r="O8" s="32"/>
      <c r="P8" s="32"/>
    </row>
    <row r="9" spans="1:16" ht="18.75" x14ac:dyDescent="0.3">
      <c r="A9" s="3" t="s">
        <v>11</v>
      </c>
      <c r="B9" s="2">
        <f t="shared" ref="B9:G9" si="0">SUM(B4:B8)</f>
        <v>157</v>
      </c>
      <c r="C9" s="17">
        <f t="shared" si="0"/>
        <v>247</v>
      </c>
      <c r="D9" s="17">
        <f t="shared" si="0"/>
        <v>166</v>
      </c>
      <c r="E9" s="17">
        <f t="shared" si="0"/>
        <v>182</v>
      </c>
      <c r="F9" s="17">
        <f t="shared" si="0"/>
        <v>195</v>
      </c>
      <c r="G9" s="17">
        <f t="shared" si="0"/>
        <v>198</v>
      </c>
      <c r="H9" s="29"/>
      <c r="I9" s="29"/>
      <c r="J9" s="9"/>
      <c r="K9" s="35">
        <v>1</v>
      </c>
      <c r="L9" s="35" t="s">
        <v>20</v>
      </c>
      <c r="M9" s="32"/>
      <c r="N9" s="32"/>
      <c r="O9" s="32"/>
      <c r="P9" s="32"/>
    </row>
    <row r="10" spans="1:16" ht="18.75" x14ac:dyDescent="0.3">
      <c r="A10" s="21" t="s">
        <v>13</v>
      </c>
      <c r="B10" s="9"/>
      <c r="C10" s="10"/>
      <c r="D10" s="9"/>
      <c r="E10" s="9"/>
      <c r="F10" s="9"/>
      <c r="G10" s="1"/>
      <c r="H10" s="9"/>
      <c r="I10" s="9"/>
      <c r="J10" s="9"/>
      <c r="K10" s="35">
        <v>2</v>
      </c>
      <c r="L10" s="35" t="s">
        <v>21</v>
      </c>
      <c r="M10" s="32"/>
      <c r="N10" s="32"/>
      <c r="O10" s="32"/>
      <c r="P10" s="32"/>
    </row>
    <row r="11" spans="1:16" ht="18.75" x14ac:dyDescent="0.3">
      <c r="B11" s="8" t="s">
        <v>3</v>
      </c>
      <c r="C11" s="7"/>
      <c r="D11" s="8" t="s">
        <v>1</v>
      </c>
      <c r="E11" s="7"/>
      <c r="F11" s="8" t="s">
        <v>2</v>
      </c>
      <c r="G11" s="7"/>
      <c r="H11" s="10"/>
      <c r="I11" s="10"/>
      <c r="J11" s="9"/>
      <c r="K11" s="35">
        <v>3</v>
      </c>
      <c r="L11" s="35" t="s">
        <v>22</v>
      </c>
      <c r="M11" s="32"/>
      <c r="N11" s="32"/>
      <c r="O11" s="32"/>
      <c r="P11" s="32"/>
    </row>
    <row r="12" spans="1:16" ht="18.75" x14ac:dyDescent="0.3">
      <c r="A12" s="20"/>
      <c r="B12" s="8" t="s">
        <v>0</v>
      </c>
      <c r="C12" s="7" t="s">
        <v>4</v>
      </c>
      <c r="D12" s="8" t="s">
        <v>0</v>
      </c>
      <c r="E12" s="7" t="s">
        <v>4</v>
      </c>
      <c r="F12" s="8" t="s">
        <v>0</v>
      </c>
      <c r="G12" s="7" t="s">
        <v>4</v>
      </c>
      <c r="H12" s="10"/>
      <c r="I12" s="10"/>
      <c r="J12" s="9"/>
      <c r="K12" s="35">
        <v>4</v>
      </c>
      <c r="L12" s="35" t="s">
        <v>23</v>
      </c>
      <c r="M12" s="32"/>
      <c r="N12" s="32"/>
      <c r="O12" s="32"/>
      <c r="P12" s="32"/>
    </row>
    <row r="13" spans="1:16" ht="18.75" x14ac:dyDescent="0.3">
      <c r="A13" s="1" t="s">
        <v>14</v>
      </c>
      <c r="B13" s="22">
        <f>(B4/B$9)*100</f>
        <v>60.509554140127385</v>
      </c>
      <c r="C13" s="23">
        <f>(C4/C$9)*100</f>
        <v>7.2874493927125501</v>
      </c>
      <c r="D13" s="22">
        <f t="shared" ref="D13:G13" si="1">(D4/D$9)*100</f>
        <v>70.481927710843379</v>
      </c>
      <c r="E13" s="23">
        <f t="shared" si="1"/>
        <v>17.032967032967033</v>
      </c>
      <c r="F13" s="22">
        <f t="shared" si="1"/>
        <v>92.820512820512818</v>
      </c>
      <c r="G13" s="23">
        <f t="shared" si="1"/>
        <v>86.868686868686879</v>
      </c>
      <c r="H13" s="30"/>
      <c r="I13" s="30"/>
      <c r="J13" s="9"/>
      <c r="K13" s="35">
        <v>5</v>
      </c>
      <c r="L13" s="35" t="s">
        <v>24</v>
      </c>
      <c r="M13" s="32"/>
      <c r="N13" s="32"/>
      <c r="O13" s="32"/>
      <c r="P13" s="32"/>
    </row>
    <row r="14" spans="1:16" ht="18.75" x14ac:dyDescent="0.3">
      <c r="A14" s="1" t="s">
        <v>15</v>
      </c>
      <c r="B14" s="24">
        <f t="shared" ref="B14:G18" si="2">(B5/B$9)*100</f>
        <v>25.477707006369428</v>
      </c>
      <c r="C14" s="25">
        <f t="shared" si="2"/>
        <v>31.578947368421051</v>
      </c>
      <c r="D14" s="24">
        <f t="shared" si="2"/>
        <v>22.891566265060241</v>
      </c>
      <c r="E14" s="25">
        <f t="shared" si="2"/>
        <v>28.571428571428569</v>
      </c>
      <c r="F14" s="24">
        <f t="shared" si="2"/>
        <v>7.1794871794871788</v>
      </c>
      <c r="G14" s="25">
        <f t="shared" si="2"/>
        <v>12.121212121212121</v>
      </c>
      <c r="H14" s="30"/>
      <c r="I14" s="30"/>
      <c r="J14" s="9"/>
      <c r="K14" s="35">
        <v>6</v>
      </c>
      <c r="L14" s="35" t="s">
        <v>25</v>
      </c>
      <c r="M14" s="32"/>
      <c r="N14" s="32"/>
      <c r="O14" s="32"/>
      <c r="P14" s="32"/>
    </row>
    <row r="15" spans="1:16" ht="18.75" x14ac:dyDescent="0.3">
      <c r="A15" s="1" t="s">
        <v>16</v>
      </c>
      <c r="B15" s="24">
        <f t="shared" si="2"/>
        <v>8.9171974522292992</v>
      </c>
      <c r="C15" s="25">
        <f t="shared" si="2"/>
        <v>25.101214574898783</v>
      </c>
      <c r="D15" s="24">
        <f t="shared" si="2"/>
        <v>3.6144578313253009</v>
      </c>
      <c r="E15" s="25">
        <f t="shared" si="2"/>
        <v>21.428571428571427</v>
      </c>
      <c r="F15" s="24">
        <f t="shared" si="2"/>
        <v>0</v>
      </c>
      <c r="G15" s="25">
        <f t="shared" si="2"/>
        <v>1.0101010101010102</v>
      </c>
      <c r="H15" s="30"/>
      <c r="I15" s="30"/>
      <c r="J15" s="9"/>
      <c r="K15" s="35">
        <v>7</v>
      </c>
      <c r="L15" s="35" t="s">
        <v>26</v>
      </c>
      <c r="M15" s="32"/>
      <c r="N15" s="32"/>
      <c r="O15" s="32"/>
      <c r="P15" s="32"/>
    </row>
    <row r="16" spans="1:16" ht="18.75" x14ac:dyDescent="0.3">
      <c r="A16" s="1" t="s">
        <v>17</v>
      </c>
      <c r="B16" s="24">
        <f t="shared" si="2"/>
        <v>5.095541401273886</v>
      </c>
      <c r="C16" s="25">
        <f t="shared" si="2"/>
        <v>25.101214574898783</v>
      </c>
      <c r="D16" s="24">
        <f t="shared" si="2"/>
        <v>3.0120481927710845</v>
      </c>
      <c r="E16" s="25">
        <f t="shared" si="2"/>
        <v>14.835164835164836</v>
      </c>
      <c r="F16" s="24">
        <f t="shared" si="2"/>
        <v>0</v>
      </c>
      <c r="G16" s="25">
        <f t="shared" si="2"/>
        <v>0</v>
      </c>
      <c r="H16" s="30"/>
      <c r="I16" s="30"/>
      <c r="J16" s="9"/>
      <c r="K16" s="35">
        <v>8</v>
      </c>
      <c r="L16" s="35" t="s">
        <v>27</v>
      </c>
      <c r="M16" s="32"/>
      <c r="N16" s="32"/>
      <c r="O16" s="32"/>
      <c r="P16" s="32"/>
    </row>
    <row r="17" spans="1:16" ht="18.75" x14ac:dyDescent="0.3">
      <c r="A17" s="13" t="s">
        <v>18</v>
      </c>
      <c r="B17" s="26">
        <f t="shared" si="2"/>
        <v>0</v>
      </c>
      <c r="C17" s="27">
        <f t="shared" si="2"/>
        <v>10.931174089068826</v>
      </c>
      <c r="D17" s="26">
        <f t="shared" si="2"/>
        <v>0</v>
      </c>
      <c r="E17" s="27">
        <f t="shared" si="2"/>
        <v>18.131868131868131</v>
      </c>
      <c r="F17" s="26">
        <f t="shared" si="2"/>
        <v>0</v>
      </c>
      <c r="G17" s="27">
        <f t="shared" si="2"/>
        <v>0</v>
      </c>
      <c r="H17" s="30"/>
      <c r="I17" s="30"/>
      <c r="J17" s="9"/>
      <c r="K17" s="35">
        <v>9</v>
      </c>
      <c r="L17" s="35" t="s">
        <v>28</v>
      </c>
      <c r="M17" s="32"/>
      <c r="N17" s="32"/>
      <c r="O17" s="32"/>
      <c r="P17" s="32"/>
    </row>
    <row r="18" spans="1:16" ht="18.75" x14ac:dyDescent="0.3">
      <c r="A18" s="3" t="s">
        <v>11</v>
      </c>
      <c r="B18" s="28">
        <f t="shared" si="2"/>
        <v>100</v>
      </c>
      <c r="C18" s="2">
        <f t="shared" si="2"/>
        <v>100</v>
      </c>
      <c r="D18" s="2">
        <f t="shared" si="2"/>
        <v>100</v>
      </c>
      <c r="E18" s="2">
        <f t="shared" si="2"/>
        <v>100</v>
      </c>
      <c r="F18" s="2">
        <f t="shared" si="2"/>
        <v>100</v>
      </c>
      <c r="G18" s="3">
        <f t="shared" si="2"/>
        <v>100</v>
      </c>
      <c r="H18" s="9"/>
      <c r="I18" s="9"/>
      <c r="J18" s="9"/>
      <c r="K18" s="35">
        <v>10</v>
      </c>
      <c r="L18" s="35" t="s">
        <v>29</v>
      </c>
      <c r="M18" s="32"/>
      <c r="N18" s="32"/>
      <c r="O18" s="32"/>
      <c r="P18" s="32"/>
    </row>
    <row r="19" spans="1:16" ht="18.75" x14ac:dyDescent="0.3">
      <c r="H19" s="9"/>
      <c r="I19" s="9"/>
      <c r="J19" s="9"/>
      <c r="K19" s="35">
        <v>11</v>
      </c>
      <c r="L19" s="35" t="s">
        <v>30</v>
      </c>
      <c r="M19" s="32"/>
      <c r="N19" s="32"/>
      <c r="O19" s="32"/>
      <c r="P19" s="32"/>
    </row>
    <row r="20" spans="1:16" ht="18.75" x14ac:dyDescent="0.3">
      <c r="H20" s="9"/>
      <c r="I20" s="9"/>
      <c r="J20" s="9"/>
      <c r="K20" s="35" t="s">
        <v>31</v>
      </c>
      <c r="L20" s="32"/>
      <c r="M20" s="32"/>
      <c r="N20" s="32"/>
      <c r="O20" s="32"/>
      <c r="P20" s="32"/>
    </row>
    <row r="21" spans="1:16" ht="18.75" x14ac:dyDescent="0.3">
      <c r="K21" s="35">
        <v>1</v>
      </c>
      <c r="L21" s="35" t="s">
        <v>32</v>
      </c>
      <c r="M21" s="32"/>
      <c r="N21" s="32"/>
      <c r="O21" s="32"/>
      <c r="P21" s="32"/>
    </row>
    <row r="22" spans="1:16" ht="18.75" x14ac:dyDescent="0.3">
      <c r="K22" s="35">
        <v>2</v>
      </c>
      <c r="L22" s="35" t="s">
        <v>33</v>
      </c>
      <c r="M22" s="32"/>
      <c r="N22" s="32"/>
      <c r="O22" s="32"/>
      <c r="P22" s="32"/>
    </row>
    <row r="23" spans="1:16" ht="18.75" x14ac:dyDescent="0.3">
      <c r="K23" s="35">
        <v>3</v>
      </c>
      <c r="L23" s="35" t="s">
        <v>34</v>
      </c>
      <c r="M23" s="32"/>
      <c r="N23" s="32"/>
      <c r="O23" s="32"/>
      <c r="P23" s="32"/>
    </row>
    <row r="24" spans="1:16" ht="18.75" x14ac:dyDescent="0.3">
      <c r="K24" s="35">
        <v>4</v>
      </c>
      <c r="L24" s="35" t="s">
        <v>35</v>
      </c>
      <c r="M24" s="32"/>
      <c r="N24" s="32"/>
      <c r="O24" s="32"/>
      <c r="P24" s="32"/>
    </row>
    <row r="25" spans="1:16" ht="18.75" x14ac:dyDescent="0.3">
      <c r="K25" s="35">
        <v>5</v>
      </c>
      <c r="L25" s="35" t="s">
        <v>36</v>
      </c>
      <c r="M25" s="32"/>
      <c r="N25" s="32"/>
      <c r="O25" s="32"/>
      <c r="P25" s="32"/>
    </row>
    <row r="26" spans="1:16" ht="18.75" x14ac:dyDescent="0.3">
      <c r="K26" s="35">
        <v>6</v>
      </c>
      <c r="L26" s="35" t="s">
        <v>37</v>
      </c>
      <c r="M26" s="32"/>
      <c r="N26" s="32"/>
      <c r="O26" s="32"/>
      <c r="P26" s="32"/>
    </row>
    <row r="27" spans="1:16" ht="18.75" x14ac:dyDescent="0.3">
      <c r="K27" s="35">
        <v>7</v>
      </c>
      <c r="L27" s="35" t="s">
        <v>38</v>
      </c>
      <c r="M27" s="32"/>
      <c r="N27" s="32"/>
      <c r="O27" s="32"/>
      <c r="P27" s="32"/>
    </row>
    <row r="28" spans="1:16" ht="18.75" x14ac:dyDescent="0.3">
      <c r="K28" s="35">
        <v>8</v>
      </c>
      <c r="L28" s="35" t="s">
        <v>39</v>
      </c>
      <c r="M28" s="32"/>
      <c r="N28" s="32"/>
      <c r="O28" s="32"/>
      <c r="P28" s="32"/>
    </row>
    <row r="29" spans="1:16" ht="18.75" x14ac:dyDescent="0.3">
      <c r="K29" s="35">
        <v>9</v>
      </c>
      <c r="L29" s="35" t="s">
        <v>40</v>
      </c>
      <c r="M29" s="32"/>
      <c r="N29" s="32"/>
      <c r="O29" s="32"/>
      <c r="P29" s="32"/>
    </row>
    <row r="30" spans="1:16" ht="18.75" x14ac:dyDescent="0.3">
      <c r="K30" s="35">
        <v>10</v>
      </c>
      <c r="L30" s="35" t="s">
        <v>41</v>
      </c>
      <c r="M30" s="32"/>
      <c r="N30" s="32"/>
      <c r="O30" s="32"/>
      <c r="P30" s="32"/>
    </row>
    <row r="31" spans="1:16" ht="18.75" x14ac:dyDescent="0.3">
      <c r="K31" s="35">
        <v>11</v>
      </c>
      <c r="L31" s="35" t="s">
        <v>42</v>
      </c>
      <c r="M31" s="32"/>
      <c r="N31" s="32"/>
      <c r="O31" s="32"/>
      <c r="P31" s="32"/>
    </row>
    <row r="32" spans="1:16" ht="18.75" x14ac:dyDescent="0.3">
      <c r="K32" s="35">
        <v>12</v>
      </c>
      <c r="L32" s="35" t="s">
        <v>43</v>
      </c>
      <c r="M32" s="32"/>
      <c r="N32" s="32"/>
      <c r="O32" s="32"/>
      <c r="P32" s="32"/>
    </row>
    <row r="33" spans="11:16" ht="18.75" x14ac:dyDescent="0.3">
      <c r="K33" s="35">
        <v>13</v>
      </c>
      <c r="L33" s="35" t="s">
        <v>44</v>
      </c>
      <c r="M33" s="32"/>
      <c r="N33" s="32"/>
      <c r="O33" s="32"/>
      <c r="P33" s="32"/>
    </row>
    <row r="34" spans="11:16" ht="18.75" x14ac:dyDescent="0.3">
      <c r="K34" s="35">
        <v>14</v>
      </c>
      <c r="L34" s="35" t="s">
        <v>45</v>
      </c>
      <c r="M34" s="32"/>
      <c r="N34" s="32"/>
      <c r="O34" s="32"/>
      <c r="P34" s="32"/>
    </row>
    <row r="35" spans="11:16" ht="18.75" x14ac:dyDescent="0.3">
      <c r="K35" s="35">
        <v>15</v>
      </c>
      <c r="L35" s="35" t="s">
        <v>46</v>
      </c>
      <c r="M35" s="32"/>
      <c r="N35" s="32"/>
      <c r="O35" s="32"/>
      <c r="P35" s="32"/>
    </row>
    <row r="36" spans="11:16" ht="18.75" x14ac:dyDescent="0.3">
      <c r="K36" s="35" t="s">
        <v>47</v>
      </c>
      <c r="L36" s="32"/>
      <c r="M36" s="32"/>
      <c r="N36" s="32"/>
      <c r="O36" s="32"/>
      <c r="P36" s="32"/>
    </row>
    <row r="37" spans="11:16" ht="18.75" x14ac:dyDescent="0.3">
      <c r="K37" s="35">
        <v>1</v>
      </c>
      <c r="L37" s="35" t="s">
        <v>48</v>
      </c>
      <c r="M37" s="32"/>
      <c r="N37" s="32"/>
      <c r="O37" s="32"/>
      <c r="P37" s="32"/>
    </row>
    <row r="38" spans="11:16" ht="18.75" x14ac:dyDescent="0.3">
      <c r="K38" s="35">
        <v>2</v>
      </c>
      <c r="L38" s="35" t="s">
        <v>49</v>
      </c>
      <c r="M38" s="32"/>
      <c r="N38" s="32"/>
      <c r="O38" s="32"/>
      <c r="P38" s="32"/>
    </row>
    <row r="39" spans="11:16" ht="18.75" x14ac:dyDescent="0.3">
      <c r="K39" s="35">
        <v>3</v>
      </c>
      <c r="L39" s="35" t="s">
        <v>50</v>
      </c>
      <c r="M39" s="32"/>
      <c r="N39" s="32"/>
      <c r="O39" s="32"/>
      <c r="P39" s="32"/>
    </row>
    <row r="40" spans="11:16" ht="18.75" x14ac:dyDescent="0.3">
      <c r="K40" s="35">
        <v>4</v>
      </c>
      <c r="L40" s="35" t="s">
        <v>51</v>
      </c>
      <c r="M40" s="32"/>
      <c r="N40" s="32"/>
      <c r="O40" s="32"/>
      <c r="P40" s="32"/>
    </row>
    <row r="41" spans="11:16" ht="18.75" x14ac:dyDescent="0.3">
      <c r="K41" s="35">
        <v>5</v>
      </c>
      <c r="L41" s="35" t="s">
        <v>52</v>
      </c>
      <c r="M41" s="32"/>
      <c r="N41" s="32"/>
      <c r="O41" s="32"/>
      <c r="P41" s="32"/>
    </row>
    <row r="42" spans="11:16" ht="18.75" x14ac:dyDescent="0.3">
      <c r="K42" s="35">
        <v>6</v>
      </c>
      <c r="L42" s="35" t="s">
        <v>53</v>
      </c>
      <c r="M42" s="32"/>
      <c r="N42" s="32"/>
      <c r="O42" s="32"/>
      <c r="P42" s="32"/>
    </row>
    <row r="43" spans="11:16" ht="18.75" x14ac:dyDescent="0.3">
      <c r="K43" s="35">
        <v>7</v>
      </c>
      <c r="L43" s="35" t="s">
        <v>54</v>
      </c>
      <c r="M43" s="32"/>
      <c r="N43" s="32"/>
      <c r="O43" s="32"/>
      <c r="P43" s="32"/>
    </row>
    <row r="44" spans="11:16" ht="18.75" x14ac:dyDescent="0.3">
      <c r="K44" s="35">
        <v>8</v>
      </c>
      <c r="L44" s="35" t="s">
        <v>55</v>
      </c>
      <c r="M44" s="32"/>
      <c r="N44" s="32"/>
      <c r="O44" s="32"/>
      <c r="P44" s="32"/>
    </row>
    <row r="45" spans="11:16" ht="18.75" x14ac:dyDescent="0.3">
      <c r="K45" s="35">
        <v>9</v>
      </c>
      <c r="L45" s="35" t="s">
        <v>49</v>
      </c>
      <c r="M45" s="32"/>
      <c r="N45" s="32"/>
      <c r="O45" s="32"/>
      <c r="P45" s="32"/>
    </row>
    <row r="46" spans="11:16" ht="18.75" x14ac:dyDescent="0.3">
      <c r="K46" s="35">
        <v>10</v>
      </c>
      <c r="L46" s="35" t="s">
        <v>56</v>
      </c>
      <c r="M46" s="32"/>
      <c r="N46" s="32"/>
      <c r="O46" s="32"/>
      <c r="P46" s="32"/>
    </row>
    <row r="47" spans="11:16" ht="18.75" x14ac:dyDescent="0.3">
      <c r="K47" s="35">
        <v>11</v>
      </c>
      <c r="L47" s="35" t="s">
        <v>57</v>
      </c>
      <c r="M47" s="32"/>
      <c r="N47" s="32"/>
      <c r="O47" s="32"/>
      <c r="P47" s="32"/>
    </row>
    <row r="48" spans="11:16" ht="18.75" x14ac:dyDescent="0.3">
      <c r="K48" s="35">
        <v>12</v>
      </c>
      <c r="L48" s="35" t="s">
        <v>58</v>
      </c>
      <c r="M48" s="32"/>
      <c r="N48" s="32"/>
      <c r="O48" s="32"/>
      <c r="P48" s="32"/>
    </row>
    <row r="49" spans="11:16" ht="18.75" x14ac:dyDescent="0.3">
      <c r="K49" s="35" t="s">
        <v>59</v>
      </c>
      <c r="L49" s="32"/>
      <c r="M49" s="32"/>
      <c r="N49" s="32"/>
      <c r="O49" s="32"/>
      <c r="P49" s="32"/>
    </row>
    <row r="50" spans="11:16" ht="18.75" x14ac:dyDescent="0.3">
      <c r="K50" s="35">
        <v>1</v>
      </c>
      <c r="L50" s="35" t="s">
        <v>60</v>
      </c>
      <c r="M50" s="32"/>
      <c r="N50" s="32"/>
      <c r="O50" s="32"/>
      <c r="P50" s="32"/>
    </row>
    <row r="51" spans="11:16" ht="18.75" x14ac:dyDescent="0.3">
      <c r="K51" s="35">
        <v>2</v>
      </c>
      <c r="L51" s="35" t="s">
        <v>61</v>
      </c>
      <c r="M51" s="32"/>
      <c r="N51" s="32"/>
      <c r="O51" s="32"/>
      <c r="P51" s="32"/>
    </row>
    <row r="52" spans="11:16" ht="18.75" x14ac:dyDescent="0.3">
      <c r="K52" s="35">
        <v>3</v>
      </c>
      <c r="L52" s="35" t="s">
        <v>62</v>
      </c>
      <c r="M52" s="32"/>
      <c r="N52" s="32"/>
      <c r="O52" s="32"/>
      <c r="P52" s="32"/>
    </row>
    <row r="53" spans="11:16" ht="18.75" x14ac:dyDescent="0.3">
      <c r="K53" s="35">
        <v>4</v>
      </c>
      <c r="L53" s="35" t="s">
        <v>63</v>
      </c>
      <c r="M53" s="32"/>
      <c r="N53" s="32"/>
      <c r="O53" s="32"/>
      <c r="P53" s="32"/>
    </row>
    <row r="54" spans="11:16" ht="18.75" x14ac:dyDescent="0.3">
      <c r="K54" s="35">
        <v>5</v>
      </c>
      <c r="L54" s="35" t="s">
        <v>64</v>
      </c>
      <c r="M54" s="32"/>
      <c r="N54" s="32"/>
      <c r="O54" s="32"/>
      <c r="P54" s="32"/>
    </row>
    <row r="55" spans="11:16" ht="18.75" x14ac:dyDescent="0.3">
      <c r="K55" s="35">
        <v>6</v>
      </c>
      <c r="L55" s="35" t="s">
        <v>65</v>
      </c>
      <c r="M55" s="32"/>
      <c r="N55" s="32"/>
      <c r="O55" s="32"/>
      <c r="P55" s="32"/>
    </row>
    <row r="56" spans="11:16" ht="18.75" x14ac:dyDescent="0.3">
      <c r="K56" s="35">
        <v>7</v>
      </c>
      <c r="L56" s="35" t="s">
        <v>66</v>
      </c>
      <c r="M56" s="32"/>
      <c r="N56" s="32"/>
      <c r="O56" s="32"/>
      <c r="P56" s="32"/>
    </row>
    <row r="57" spans="11:16" ht="18.75" x14ac:dyDescent="0.3">
      <c r="K57" s="35">
        <v>8</v>
      </c>
      <c r="L57" s="35" t="s">
        <v>67</v>
      </c>
      <c r="M57" s="32"/>
      <c r="N57" s="32"/>
      <c r="O57" s="32"/>
      <c r="P57" s="32"/>
    </row>
    <row r="58" spans="11:16" ht="18.75" x14ac:dyDescent="0.3">
      <c r="K58" s="35">
        <v>9</v>
      </c>
      <c r="L58" s="35" t="s">
        <v>68</v>
      </c>
      <c r="M58" s="32"/>
      <c r="N58" s="32"/>
      <c r="O58" s="32"/>
      <c r="P58" s="32"/>
    </row>
    <row r="59" spans="11:16" ht="18.75" x14ac:dyDescent="0.3">
      <c r="K59" s="35">
        <v>10</v>
      </c>
      <c r="L59" s="35" t="s">
        <v>69</v>
      </c>
      <c r="M59" s="32"/>
      <c r="N59" s="32"/>
      <c r="O59" s="32"/>
      <c r="P59" s="32"/>
    </row>
    <row r="60" spans="11:16" ht="18.75" x14ac:dyDescent="0.3">
      <c r="K60" s="35">
        <v>11</v>
      </c>
      <c r="L60" s="35" t="s">
        <v>70</v>
      </c>
      <c r="M60" s="32"/>
      <c r="N60" s="32"/>
      <c r="O60" s="32"/>
      <c r="P60" s="32"/>
    </row>
    <row r="61" spans="11:16" ht="18.75" x14ac:dyDescent="0.3">
      <c r="K61" s="35" t="s">
        <v>71</v>
      </c>
      <c r="L61" s="32"/>
      <c r="M61" s="32"/>
      <c r="N61" s="32"/>
      <c r="O61" s="32"/>
      <c r="P61" s="32"/>
    </row>
    <row r="62" spans="11:16" ht="18.75" x14ac:dyDescent="0.3">
      <c r="K62" s="35">
        <v>1</v>
      </c>
      <c r="L62" s="35" t="s">
        <v>72</v>
      </c>
      <c r="M62" s="32"/>
      <c r="N62" s="32"/>
      <c r="O62" s="32"/>
      <c r="P62" s="32"/>
    </row>
    <row r="63" spans="11:16" ht="18.75" x14ac:dyDescent="0.3">
      <c r="K63" s="35">
        <v>2</v>
      </c>
      <c r="L63" s="35" t="s">
        <v>73</v>
      </c>
      <c r="M63" s="32"/>
      <c r="N63" s="32"/>
      <c r="O63" s="32"/>
      <c r="P63" s="32"/>
    </row>
    <row r="64" spans="11:16" ht="18.75" x14ac:dyDescent="0.3">
      <c r="K64" s="35">
        <v>3</v>
      </c>
      <c r="L64" s="35" t="s">
        <v>74</v>
      </c>
      <c r="M64" s="32"/>
      <c r="N64" s="32"/>
      <c r="O64" s="32"/>
      <c r="P64" s="32"/>
    </row>
    <row r="65" spans="11:16" ht="18.75" x14ac:dyDescent="0.3">
      <c r="K65" s="35">
        <v>4</v>
      </c>
      <c r="L65" s="35" t="s">
        <v>75</v>
      </c>
      <c r="M65" s="32"/>
      <c r="N65" s="32"/>
      <c r="O65" s="32"/>
      <c r="P65" s="32"/>
    </row>
    <row r="66" spans="11:16" ht="18.75" x14ac:dyDescent="0.3">
      <c r="K66" s="35">
        <v>5</v>
      </c>
      <c r="L66" s="35" t="s">
        <v>76</v>
      </c>
      <c r="M66" s="32"/>
      <c r="N66" s="32"/>
      <c r="O66" s="32"/>
      <c r="P66" s="32"/>
    </row>
    <row r="67" spans="11:16" ht="18.75" x14ac:dyDescent="0.3">
      <c r="K67" s="35">
        <v>6</v>
      </c>
      <c r="L67" s="35" t="s">
        <v>77</v>
      </c>
      <c r="M67" s="32"/>
      <c r="N67" s="32"/>
      <c r="O67" s="32"/>
      <c r="P67" s="32"/>
    </row>
    <row r="68" spans="11:16" ht="18.75" x14ac:dyDescent="0.3">
      <c r="K68" s="35">
        <v>7</v>
      </c>
      <c r="L68" s="35" t="s">
        <v>78</v>
      </c>
      <c r="M68" s="32"/>
      <c r="N68" s="32"/>
      <c r="O68" s="32"/>
      <c r="P68" s="32"/>
    </row>
    <row r="69" spans="11:16" ht="18.75" x14ac:dyDescent="0.3">
      <c r="K69" s="35">
        <v>8</v>
      </c>
      <c r="L69" s="35" t="s">
        <v>78</v>
      </c>
      <c r="M69" s="32"/>
      <c r="N69" s="32"/>
      <c r="O69" s="32"/>
      <c r="P69" s="32"/>
    </row>
    <row r="70" spans="11:16" ht="18.75" x14ac:dyDescent="0.3">
      <c r="K70" s="35">
        <v>9</v>
      </c>
      <c r="L70" s="35" t="s">
        <v>79</v>
      </c>
      <c r="M70" s="32"/>
      <c r="N70" s="32"/>
      <c r="O70" s="32"/>
      <c r="P70" s="32"/>
    </row>
    <row r="71" spans="11:16" ht="18.75" x14ac:dyDescent="0.3">
      <c r="K71" s="35">
        <v>10</v>
      </c>
      <c r="L71" s="35" t="s">
        <v>80</v>
      </c>
      <c r="M71" s="32"/>
      <c r="N71" s="32"/>
      <c r="O71" s="32"/>
      <c r="P71" s="32"/>
    </row>
    <row r="72" spans="11:16" ht="18.75" x14ac:dyDescent="0.3">
      <c r="K72" s="35" t="s">
        <v>81</v>
      </c>
      <c r="L72" s="32"/>
      <c r="M72" s="32"/>
      <c r="N72" s="32"/>
      <c r="O72" s="32"/>
      <c r="P72" s="32"/>
    </row>
    <row r="73" spans="11:16" ht="18.75" x14ac:dyDescent="0.3">
      <c r="K73" s="35">
        <v>1</v>
      </c>
      <c r="L73" s="35" t="s">
        <v>82</v>
      </c>
      <c r="M73" s="32"/>
      <c r="N73" s="32"/>
      <c r="O73" s="32"/>
      <c r="P73" s="32"/>
    </row>
    <row r="74" spans="11:16" ht="18.75" x14ac:dyDescent="0.3">
      <c r="K74" s="35">
        <v>2</v>
      </c>
      <c r="L74" s="35" t="s">
        <v>83</v>
      </c>
      <c r="M74" s="32"/>
      <c r="N74" s="32"/>
      <c r="O74" s="32"/>
      <c r="P74" s="32"/>
    </row>
    <row r="75" spans="11:16" ht="18.75" x14ac:dyDescent="0.3">
      <c r="K75" s="35">
        <v>3</v>
      </c>
      <c r="L75" s="35" t="s">
        <v>84</v>
      </c>
      <c r="M75" s="32"/>
      <c r="N75" s="32"/>
      <c r="O75" s="32"/>
      <c r="P75" s="32"/>
    </row>
    <row r="76" spans="11:16" ht="18.75" x14ac:dyDescent="0.3">
      <c r="K76" s="35">
        <v>4</v>
      </c>
      <c r="L76" s="35" t="s">
        <v>78</v>
      </c>
      <c r="M76" s="32"/>
      <c r="N76" s="32"/>
      <c r="O76" s="32"/>
      <c r="P76" s="32"/>
    </row>
    <row r="77" spans="11:16" ht="18.75" x14ac:dyDescent="0.3">
      <c r="K77" s="35">
        <v>5</v>
      </c>
      <c r="L77" s="35" t="s">
        <v>85</v>
      </c>
      <c r="M77" s="32"/>
      <c r="N77" s="32"/>
      <c r="O77" s="32"/>
      <c r="P77" s="32"/>
    </row>
    <row r="78" spans="11:16" ht="18.75" x14ac:dyDescent="0.3">
      <c r="K78" s="35">
        <v>6</v>
      </c>
      <c r="L78" s="35" t="s">
        <v>86</v>
      </c>
      <c r="M78" s="32"/>
      <c r="N78" s="32"/>
      <c r="O78" s="32"/>
      <c r="P78" s="32"/>
    </row>
    <row r="79" spans="11:16" ht="18.75" x14ac:dyDescent="0.3">
      <c r="K79" s="35">
        <v>7</v>
      </c>
      <c r="L79" s="35" t="s">
        <v>87</v>
      </c>
      <c r="M79" s="32"/>
      <c r="N79" s="32"/>
      <c r="O79" s="32"/>
      <c r="P79" s="32"/>
    </row>
    <row r="80" spans="11:16" ht="18.75" x14ac:dyDescent="0.3">
      <c r="K80" s="35">
        <v>8</v>
      </c>
      <c r="L80" s="35" t="s">
        <v>88</v>
      </c>
      <c r="M80" s="32"/>
      <c r="N80" s="32"/>
      <c r="O80" s="32"/>
      <c r="P80" s="32"/>
    </row>
    <row r="81" spans="11:16" ht="18.75" x14ac:dyDescent="0.3">
      <c r="K81" s="35">
        <v>9</v>
      </c>
      <c r="L81" s="35" t="s">
        <v>89</v>
      </c>
      <c r="M81" s="32"/>
      <c r="N81" s="32"/>
      <c r="O81" s="32"/>
      <c r="P81" s="32"/>
    </row>
    <row r="82" spans="11:16" ht="18.75" x14ac:dyDescent="0.3">
      <c r="K82" s="35">
        <v>10</v>
      </c>
      <c r="L82" s="35" t="s">
        <v>90</v>
      </c>
      <c r="M82" s="32"/>
      <c r="N82" s="32"/>
      <c r="O82" s="32"/>
      <c r="P82" s="32"/>
    </row>
    <row r="83" spans="11:16" ht="18.75" x14ac:dyDescent="0.3">
      <c r="K83" s="35">
        <v>10</v>
      </c>
      <c r="L83" s="35" t="s">
        <v>90</v>
      </c>
      <c r="M83" s="32"/>
      <c r="N83" s="32"/>
      <c r="O83" s="32"/>
      <c r="P83" s="32"/>
    </row>
    <row r="84" spans="11:16" ht="18.75" x14ac:dyDescent="0.3">
      <c r="K84" s="32"/>
      <c r="L84" s="32"/>
      <c r="M84" s="32"/>
      <c r="N84" s="32"/>
      <c r="O84" s="32"/>
      <c r="P84" s="32"/>
    </row>
    <row r="85" spans="11:16" ht="18.75" x14ac:dyDescent="0.3">
      <c r="K85" s="32"/>
      <c r="L85" s="32"/>
      <c r="M85" s="32"/>
      <c r="N85" s="32"/>
      <c r="O85" s="32"/>
      <c r="P85" s="3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Lehtimäki, Jaakko I</cp:lastModifiedBy>
  <dcterms:created xsi:type="dcterms:W3CDTF">2020-04-21T10:07:10Z</dcterms:created>
  <dcterms:modified xsi:type="dcterms:W3CDTF">2020-07-06T07:16:29Z</dcterms:modified>
</cp:coreProperties>
</file>