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ame002\Desktop\Final2eLife\"/>
    </mc:Choice>
  </mc:AlternateContent>
  <bookViews>
    <workbookView xWindow="0" yWindow="0" windowWidth="20520" windowHeight="10418" tabRatio="856" activeTab="1"/>
  </bookViews>
  <sheets>
    <sheet name="summary" sheetId="34" r:id="rId1"/>
    <sheet name="Fig 3 Data" sheetId="37" r:id="rId2"/>
    <sheet name="115" sheetId="1" r:id="rId3"/>
    <sheet name="116" sheetId="2" r:id="rId4"/>
    <sheet name="117" sheetId="3" r:id="rId5"/>
    <sheet name="118" sheetId="4" r:id="rId6"/>
    <sheet name="119" sheetId="35" r:id="rId7"/>
    <sheet name="120" sheetId="36" r:id="rId8"/>
    <sheet name="121" sheetId="5" r:id="rId9"/>
    <sheet name="122" sheetId="7" r:id="rId10"/>
    <sheet name="123" sheetId="8" r:id="rId11"/>
    <sheet name="140" sheetId="26" r:id="rId12"/>
    <sheet name="141" sheetId="27" r:id="rId13"/>
    <sheet name="142" sheetId="28" r:id="rId14"/>
    <sheet name="143" sheetId="23" r:id="rId15"/>
    <sheet name="144" sheetId="24" r:id="rId16"/>
    <sheet name="145" sheetId="25" r:id="rId17"/>
    <sheet name="150" sheetId="33" r:id="rId1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7" i="23" l="1"/>
  <c r="F25" i="8"/>
  <c r="T34" i="7"/>
  <c r="T14" i="36"/>
  <c r="M20" i="36"/>
  <c r="F33" i="36"/>
  <c r="T19" i="3"/>
  <c r="T7" i="8" l="1"/>
  <c r="T8" i="8"/>
  <c r="T13" i="8"/>
  <c r="T14" i="8"/>
  <c r="T15" i="8"/>
  <c r="T16" i="8"/>
  <c r="T17" i="8"/>
  <c r="T21" i="8"/>
  <c r="T22" i="8"/>
  <c r="T23" i="8"/>
  <c r="T24" i="8"/>
  <c r="T6" i="8"/>
  <c r="T10" i="8" s="1"/>
  <c r="M7" i="8"/>
  <c r="M8" i="8"/>
  <c r="M9" i="8"/>
  <c r="M10" i="8"/>
  <c r="M11" i="8"/>
  <c r="M15" i="8"/>
  <c r="M16" i="8"/>
  <c r="M17" i="8"/>
  <c r="M18" i="8"/>
  <c r="M19" i="8" s="1"/>
  <c r="M23" i="8"/>
  <c r="M27" i="8" s="1"/>
  <c r="M24" i="8"/>
  <c r="M25" i="8"/>
  <c r="M26" i="8"/>
  <c r="M6" i="8"/>
  <c r="M12" i="8" s="1"/>
  <c r="F7" i="8"/>
  <c r="F8" i="8"/>
  <c r="F9" i="8"/>
  <c r="F10" i="8" s="1"/>
  <c r="F13" i="8"/>
  <c r="F14" i="8"/>
  <c r="F15" i="8"/>
  <c r="F16" i="8"/>
  <c r="F20" i="8"/>
  <c r="F21" i="8"/>
  <c r="F22" i="8"/>
  <c r="F23" i="8"/>
  <c r="F6" i="8"/>
  <c r="T7" i="7"/>
  <c r="T8" i="7"/>
  <c r="T9" i="7"/>
  <c r="T10" i="7"/>
  <c r="T11" i="7"/>
  <c r="T12" i="7"/>
  <c r="T13" i="7"/>
  <c r="T22" i="7"/>
  <c r="T23" i="7"/>
  <c r="T24" i="7"/>
  <c r="T25" i="7"/>
  <c r="T31" i="7"/>
  <c r="T32" i="7"/>
  <c r="T6" i="7"/>
  <c r="M7" i="7"/>
  <c r="M8" i="7"/>
  <c r="M9" i="7"/>
  <c r="M10" i="7"/>
  <c r="M11" i="7"/>
  <c r="M17" i="7"/>
  <c r="M18" i="7"/>
  <c r="M19" i="7"/>
  <c r="M20" i="7"/>
  <c r="M25" i="7"/>
  <c r="M26" i="7"/>
  <c r="M27" i="7"/>
  <c r="M28" i="7"/>
  <c r="M6" i="7"/>
  <c r="F7" i="7"/>
  <c r="F8" i="7"/>
  <c r="F9" i="7"/>
  <c r="F14" i="7"/>
  <c r="F15" i="7"/>
  <c r="F16" i="7"/>
  <c r="F21" i="7"/>
  <c r="F22" i="7"/>
  <c r="F23" i="7"/>
  <c r="F24" i="7"/>
  <c r="F6" i="7"/>
  <c r="T8" i="5"/>
  <c r="T12" i="5"/>
  <c r="T15" i="5" s="1"/>
  <c r="T13" i="5"/>
  <c r="T14" i="5"/>
  <c r="T7" i="5"/>
  <c r="T9" i="5" s="1"/>
  <c r="M7" i="5"/>
  <c r="M8" i="5"/>
  <c r="M9" i="5"/>
  <c r="M10" i="5"/>
  <c r="M11" i="5"/>
  <c r="M16" i="5"/>
  <c r="M20" i="5" s="1"/>
  <c r="M17" i="5"/>
  <c r="M18" i="5"/>
  <c r="M19" i="5"/>
  <c r="M23" i="5"/>
  <c r="M24" i="5"/>
  <c r="M28" i="5" s="1"/>
  <c r="M25" i="5"/>
  <c r="M26" i="5"/>
  <c r="M27" i="5"/>
  <c r="M6" i="5"/>
  <c r="M12" i="5" s="1"/>
  <c r="F7" i="5"/>
  <c r="F8" i="5"/>
  <c r="F9" i="5"/>
  <c r="F14" i="5"/>
  <c r="F15" i="5"/>
  <c r="F16" i="5"/>
  <c r="F17" i="5"/>
  <c r="F18" i="5"/>
  <c r="F19" i="5"/>
  <c r="F23" i="5"/>
  <c r="F24" i="5"/>
  <c r="F25" i="5"/>
  <c r="F26" i="5"/>
  <c r="F27" i="5"/>
  <c r="F6" i="5"/>
  <c r="F10" i="5" s="1"/>
  <c r="T7" i="36"/>
  <c r="T8" i="36"/>
  <c r="T9" i="36"/>
  <c r="T10" i="36"/>
  <c r="T13" i="36" s="1"/>
  <c r="T11" i="36"/>
  <c r="T12" i="36"/>
  <c r="T16" i="36"/>
  <c r="T20" i="36" s="1"/>
  <c r="T17" i="36"/>
  <c r="T18" i="36"/>
  <c r="T19" i="36"/>
  <c r="T23" i="36"/>
  <c r="T27" i="36" s="1"/>
  <c r="T24" i="36"/>
  <c r="T25" i="36"/>
  <c r="T26" i="36"/>
  <c r="T6" i="36"/>
  <c r="M7" i="36"/>
  <c r="M8" i="36"/>
  <c r="M9" i="36"/>
  <c r="M14" i="36"/>
  <c r="M19" i="36" s="1"/>
  <c r="M15" i="36"/>
  <c r="M16" i="36"/>
  <c r="M17" i="36"/>
  <c r="M18" i="36"/>
  <c r="M23" i="36"/>
  <c r="M28" i="36" s="1"/>
  <c r="M24" i="36"/>
  <c r="M25" i="36"/>
  <c r="M26" i="36"/>
  <c r="M27" i="36"/>
  <c r="M6" i="36"/>
  <c r="M10" i="36" s="1"/>
  <c r="F7" i="36"/>
  <c r="F8" i="36"/>
  <c r="F9" i="36"/>
  <c r="F10" i="36"/>
  <c r="F11" i="36"/>
  <c r="F12" i="36"/>
  <c r="F17" i="36"/>
  <c r="F18" i="36"/>
  <c r="F19" i="36"/>
  <c r="F20" i="36"/>
  <c r="F21" i="36"/>
  <c r="F27" i="36"/>
  <c r="F28" i="36"/>
  <c r="F29" i="36"/>
  <c r="F30" i="36"/>
  <c r="F31" i="36"/>
  <c r="F32" i="36"/>
  <c r="F6" i="36"/>
  <c r="T7" i="35"/>
  <c r="T8" i="35"/>
  <c r="T9" i="35"/>
  <c r="T13" i="35"/>
  <c r="T14" i="35"/>
  <c r="T17" i="35" s="1"/>
  <c r="T15" i="35"/>
  <c r="T20" i="35"/>
  <c r="T24" i="35" s="1"/>
  <c r="T21" i="35"/>
  <c r="T22" i="35"/>
  <c r="T6" i="35"/>
  <c r="T11" i="35" s="1"/>
  <c r="M8" i="35"/>
  <c r="M9" i="35"/>
  <c r="M13" i="35" s="1"/>
  <c r="M10" i="35"/>
  <c r="M11" i="35"/>
  <c r="M17" i="35"/>
  <c r="M18" i="35"/>
  <c r="M19" i="35"/>
  <c r="M20" i="35"/>
  <c r="M25" i="35"/>
  <c r="M26" i="35"/>
  <c r="M27" i="35"/>
  <c r="M6" i="35"/>
  <c r="F7" i="35"/>
  <c r="F8" i="35"/>
  <c r="F9" i="35"/>
  <c r="F16" i="35"/>
  <c r="F18" i="35" s="1"/>
  <c r="F26" i="35"/>
  <c r="F30" i="35" s="1"/>
  <c r="F27" i="35"/>
  <c r="F28" i="35"/>
  <c r="F6" i="35"/>
  <c r="F12" i="35" s="1"/>
  <c r="T7" i="4"/>
  <c r="T8" i="4"/>
  <c r="T9" i="4"/>
  <c r="T10" i="4"/>
  <c r="T15" i="4"/>
  <c r="T19" i="4" s="1"/>
  <c r="T16" i="4"/>
  <c r="T17" i="4"/>
  <c r="T22" i="4"/>
  <c r="T23" i="4"/>
  <c r="T24" i="4"/>
  <c r="T26" i="4" s="1"/>
  <c r="T6" i="4"/>
  <c r="T12" i="4" s="1"/>
  <c r="M7" i="4"/>
  <c r="M8" i="4"/>
  <c r="M9" i="4"/>
  <c r="M10" i="4"/>
  <c r="M15" i="4"/>
  <c r="M21" i="4" s="1"/>
  <c r="M16" i="4"/>
  <c r="M17" i="4"/>
  <c r="M18" i="4"/>
  <c r="M19" i="4"/>
  <c r="M24" i="4"/>
  <c r="M30" i="4" s="1"/>
  <c r="M25" i="4"/>
  <c r="M26" i="4"/>
  <c r="M27" i="4"/>
  <c r="M28" i="4"/>
  <c r="M6" i="4"/>
  <c r="M12" i="4" s="1"/>
  <c r="F7" i="4"/>
  <c r="F8" i="4"/>
  <c r="F9" i="4"/>
  <c r="F15" i="4"/>
  <c r="F21" i="4" s="1"/>
  <c r="F16" i="4"/>
  <c r="F17" i="4"/>
  <c r="F18" i="4"/>
  <c r="F19" i="4"/>
  <c r="F24" i="4"/>
  <c r="F31" i="4" s="1"/>
  <c r="F25" i="4"/>
  <c r="F26" i="4"/>
  <c r="F27" i="4"/>
  <c r="F28" i="4"/>
  <c r="F29" i="4"/>
  <c r="F6" i="4"/>
  <c r="F11" i="4" s="1"/>
  <c r="T7" i="3"/>
  <c r="T8" i="3"/>
  <c r="T9" i="3"/>
  <c r="T11" i="3" s="1"/>
  <c r="T14" i="3"/>
  <c r="T15" i="3"/>
  <c r="T16" i="3"/>
  <c r="T17" i="3"/>
  <c r="T22" i="3"/>
  <c r="T26" i="3" s="1"/>
  <c r="T23" i="3"/>
  <c r="T24" i="3"/>
  <c r="T6" i="3"/>
  <c r="M7" i="3"/>
  <c r="M8" i="3"/>
  <c r="M9" i="3"/>
  <c r="M10" i="3"/>
  <c r="M15" i="3"/>
  <c r="M17" i="3" s="1"/>
  <c r="M16" i="3"/>
  <c r="M20" i="3"/>
  <c r="M25" i="3" s="1"/>
  <c r="M21" i="3"/>
  <c r="M22" i="3"/>
  <c r="M23" i="3"/>
  <c r="M6" i="3"/>
  <c r="M12" i="3" s="1"/>
  <c r="F7" i="3"/>
  <c r="F8" i="3"/>
  <c r="F13" i="3"/>
  <c r="F20" i="3" s="1"/>
  <c r="F14" i="3"/>
  <c r="F15" i="3"/>
  <c r="F16" i="3"/>
  <c r="F17" i="3"/>
  <c r="F18" i="3"/>
  <c r="F6" i="3"/>
  <c r="F10" i="3" s="1"/>
  <c r="T7" i="2"/>
  <c r="T9" i="2" s="1"/>
  <c r="T14" i="2"/>
  <c r="T15" i="2"/>
  <c r="T16" i="2"/>
  <c r="T17" i="2"/>
  <c r="T22" i="2"/>
  <c r="T23" i="2"/>
  <c r="T24" i="2"/>
  <c r="T25" i="2"/>
  <c r="T26" i="2"/>
  <c r="T6" i="2"/>
  <c r="M7" i="2"/>
  <c r="M8" i="2"/>
  <c r="M9" i="2"/>
  <c r="M14" i="2"/>
  <c r="M21" i="2" s="1"/>
  <c r="M15" i="2"/>
  <c r="M16" i="2"/>
  <c r="M17" i="2"/>
  <c r="M18" i="2"/>
  <c r="M19" i="2"/>
  <c r="M26" i="2"/>
  <c r="M31" i="2" s="1"/>
  <c r="M27" i="2"/>
  <c r="M28" i="2"/>
  <c r="M29" i="2"/>
  <c r="M6" i="2"/>
  <c r="M11" i="2" s="1"/>
  <c r="F7" i="2"/>
  <c r="F8" i="2"/>
  <c r="F9" i="2"/>
  <c r="F10" i="2"/>
  <c r="F11" i="2"/>
  <c r="F12" i="2"/>
  <c r="F13" i="2"/>
  <c r="F14" i="2"/>
  <c r="F19" i="2"/>
  <c r="F27" i="2" s="1"/>
  <c r="F20" i="2"/>
  <c r="F21" i="2"/>
  <c r="F22" i="2"/>
  <c r="F23" i="2"/>
  <c r="F24" i="2"/>
  <c r="F25" i="2"/>
  <c r="F30" i="2"/>
  <c r="F38" i="2" s="1"/>
  <c r="F31" i="2"/>
  <c r="F32" i="2"/>
  <c r="F34" i="2"/>
  <c r="F35" i="2"/>
  <c r="F36" i="2"/>
  <c r="F6" i="2"/>
  <c r="F16" i="2" s="1"/>
  <c r="T7" i="1"/>
  <c r="T8" i="1"/>
  <c r="T9" i="1"/>
  <c r="T14" i="1"/>
  <c r="T19" i="1" s="1"/>
  <c r="T15" i="1"/>
  <c r="T16" i="1"/>
  <c r="T17" i="1"/>
  <c r="T22" i="1"/>
  <c r="T27" i="1" s="1"/>
  <c r="T23" i="1"/>
  <c r="T24" i="1"/>
  <c r="T25" i="1"/>
  <c r="T6" i="1"/>
  <c r="T11" i="1" s="1"/>
  <c r="M7" i="1"/>
  <c r="M8" i="1"/>
  <c r="M9" i="1"/>
  <c r="M10" i="1"/>
  <c r="M11" i="1"/>
  <c r="M17" i="1"/>
  <c r="M22" i="1" s="1"/>
  <c r="M18" i="1"/>
  <c r="M19" i="1"/>
  <c r="M20" i="1"/>
  <c r="M26" i="1"/>
  <c r="M32" i="1" s="1"/>
  <c r="M27" i="1"/>
  <c r="M28" i="1"/>
  <c r="M29" i="1"/>
  <c r="M30" i="1"/>
  <c r="M6" i="1"/>
  <c r="M13" i="1" s="1"/>
  <c r="F7" i="1"/>
  <c r="F8" i="1"/>
  <c r="F14" i="1"/>
  <c r="F19" i="1" s="1"/>
  <c r="F15" i="1"/>
  <c r="F16" i="1"/>
  <c r="F17" i="1"/>
  <c r="F22" i="1"/>
  <c r="F25" i="1" s="1"/>
  <c r="F23" i="1"/>
  <c r="F6" i="1"/>
  <c r="T18" i="8" l="1"/>
  <c r="T25" i="8"/>
  <c r="F17" i="8"/>
  <c r="F10" i="7"/>
  <c r="T14" i="7"/>
  <c r="M21" i="7"/>
  <c r="M12" i="7"/>
  <c r="M29" i="7"/>
  <c r="F18" i="7"/>
  <c r="F25" i="7"/>
  <c r="F20" i="5"/>
  <c r="F29" i="5"/>
  <c r="F14" i="36"/>
  <c r="F23" i="36"/>
  <c r="F34" i="36"/>
  <c r="C39" i="36" s="1"/>
  <c r="M22" i="35"/>
  <c r="C37" i="35" s="1"/>
  <c r="M29" i="35"/>
  <c r="T28" i="2"/>
  <c r="T19" i="2"/>
  <c r="F10" i="1"/>
  <c r="C35" i="8"/>
  <c r="C36" i="8"/>
  <c r="C38" i="36"/>
  <c r="C35" i="4"/>
  <c r="C36" i="4"/>
  <c r="C38" i="35"/>
  <c r="C37" i="5"/>
  <c r="C38" i="5"/>
  <c r="C33" i="1"/>
  <c r="C34" i="1"/>
  <c r="C30" i="3"/>
  <c r="C31" i="3"/>
  <c r="J37" i="2"/>
  <c r="J38" i="2"/>
  <c r="T26" i="7"/>
  <c r="T7" i="33"/>
  <c r="T8" i="33"/>
  <c r="T12" i="33"/>
  <c r="T13" i="33"/>
  <c r="T14" i="33"/>
  <c r="T15" i="33"/>
  <c r="T16" i="33"/>
  <c r="T20" i="33"/>
  <c r="T21" i="33"/>
  <c r="T22" i="33"/>
  <c r="T23" i="33"/>
  <c r="T24" i="33"/>
  <c r="T6" i="33"/>
  <c r="M18" i="33"/>
  <c r="M7" i="33"/>
  <c r="M8" i="33"/>
  <c r="M9" i="33" s="1"/>
  <c r="M12" i="33"/>
  <c r="M13" i="33"/>
  <c r="M14" i="33"/>
  <c r="M19" i="33"/>
  <c r="M20" i="33"/>
  <c r="M21" i="33"/>
  <c r="M6" i="33"/>
  <c r="F7" i="33"/>
  <c r="F8" i="33"/>
  <c r="F9" i="33"/>
  <c r="F14" i="33"/>
  <c r="F15" i="33"/>
  <c r="F16" i="33"/>
  <c r="F6" i="33"/>
  <c r="T7" i="25"/>
  <c r="T8" i="25"/>
  <c r="T9" i="25"/>
  <c r="T10" i="25"/>
  <c r="T14" i="25"/>
  <c r="T19" i="25" s="1"/>
  <c r="T15" i="25"/>
  <c r="T16" i="25"/>
  <c r="T17" i="25"/>
  <c r="T18" i="25"/>
  <c r="T23" i="25"/>
  <c r="T24" i="25"/>
  <c r="T25" i="25"/>
  <c r="T26" i="25"/>
  <c r="T6" i="25"/>
  <c r="T11" i="25" s="1"/>
  <c r="M7" i="25"/>
  <c r="M8" i="25"/>
  <c r="M9" i="25"/>
  <c r="M13" i="25" s="1"/>
  <c r="M10" i="25"/>
  <c r="M11" i="25"/>
  <c r="M12" i="25"/>
  <c r="M18" i="25"/>
  <c r="M22" i="25" s="1"/>
  <c r="M19" i="25"/>
  <c r="M20" i="25"/>
  <c r="M21" i="25"/>
  <c r="M25" i="25"/>
  <c r="M30" i="25" s="1"/>
  <c r="M26" i="25"/>
  <c r="M27" i="25"/>
  <c r="M28" i="25"/>
  <c r="M29" i="25"/>
  <c r="M6" i="25"/>
  <c r="F7" i="25"/>
  <c r="F8" i="25"/>
  <c r="F9" i="25"/>
  <c r="F13" i="25"/>
  <c r="F14" i="25"/>
  <c r="F15" i="25"/>
  <c r="F20" i="25"/>
  <c r="F24" i="25" s="1"/>
  <c r="F21" i="25"/>
  <c r="F22" i="25"/>
  <c r="F23" i="25"/>
  <c r="F6" i="25"/>
  <c r="T7" i="24"/>
  <c r="T8" i="24"/>
  <c r="T9" i="24"/>
  <c r="T10" i="24"/>
  <c r="T15" i="24"/>
  <c r="T16" i="24"/>
  <c r="T17" i="24"/>
  <c r="T18" i="24"/>
  <c r="T19" i="24"/>
  <c r="T24" i="24"/>
  <c r="T28" i="24" s="1"/>
  <c r="T25" i="24"/>
  <c r="T26" i="24"/>
  <c r="T27" i="24"/>
  <c r="T6" i="24"/>
  <c r="T11" i="24" s="1"/>
  <c r="M7" i="24"/>
  <c r="M8" i="24"/>
  <c r="M9" i="24"/>
  <c r="M13" i="24"/>
  <c r="M14" i="24"/>
  <c r="M20" i="24"/>
  <c r="M26" i="24" s="1"/>
  <c r="M21" i="24"/>
  <c r="M22" i="24"/>
  <c r="M23" i="24"/>
  <c r="M24" i="24"/>
  <c r="M25" i="24"/>
  <c r="M6" i="24"/>
  <c r="M10" i="24" s="1"/>
  <c r="F7" i="24"/>
  <c r="F8" i="24"/>
  <c r="F9" i="24"/>
  <c r="F10" i="24"/>
  <c r="F14" i="24"/>
  <c r="F19" i="24" s="1"/>
  <c r="F15" i="24"/>
  <c r="F16" i="24"/>
  <c r="F17" i="24"/>
  <c r="F18" i="24"/>
  <c r="F22" i="24"/>
  <c r="F25" i="24" s="1"/>
  <c r="F23" i="24"/>
  <c r="F24" i="24"/>
  <c r="F6" i="24"/>
  <c r="F11" i="24" s="1"/>
  <c r="T7" i="23"/>
  <c r="T8" i="23"/>
  <c r="T12" i="23"/>
  <c r="T13" i="23"/>
  <c r="T14" i="23"/>
  <c r="T15" i="23"/>
  <c r="T20" i="23"/>
  <c r="T21" i="23"/>
  <c r="T22" i="23"/>
  <c r="T6" i="23"/>
  <c r="M7" i="23"/>
  <c r="M8" i="23"/>
  <c r="M9" i="23"/>
  <c r="M10" i="23"/>
  <c r="M11" i="23"/>
  <c r="M12" i="23"/>
  <c r="M16" i="23"/>
  <c r="M17" i="23"/>
  <c r="M23" i="23"/>
  <c r="M24" i="23"/>
  <c r="M25" i="23"/>
  <c r="M6" i="23"/>
  <c r="F8" i="23"/>
  <c r="F9" i="23"/>
  <c r="F10" i="23"/>
  <c r="F11" i="23"/>
  <c r="F15" i="23"/>
  <c r="F16" i="23"/>
  <c r="F17" i="23"/>
  <c r="F18" i="23"/>
  <c r="F22" i="23"/>
  <c r="F23" i="23"/>
  <c r="F24" i="23"/>
  <c r="F7" i="23"/>
  <c r="T7" i="28"/>
  <c r="T8" i="28"/>
  <c r="T9" i="28"/>
  <c r="T10" i="28"/>
  <c r="T11" i="28"/>
  <c r="T15" i="28"/>
  <c r="T20" i="28" s="1"/>
  <c r="T16" i="28"/>
  <c r="T17" i="28"/>
  <c r="T18" i="28"/>
  <c r="T19" i="28"/>
  <c r="T23" i="28"/>
  <c r="T24" i="28"/>
  <c r="T25" i="28"/>
  <c r="T28" i="28" s="1"/>
  <c r="T26" i="28"/>
  <c r="T27" i="28"/>
  <c r="T6" i="28"/>
  <c r="T12" i="28" s="1"/>
  <c r="M7" i="28"/>
  <c r="M10" i="28" s="1"/>
  <c r="M8" i="28"/>
  <c r="M9" i="28"/>
  <c r="M13" i="28"/>
  <c r="M16" i="28" s="1"/>
  <c r="M14" i="28"/>
  <c r="M15" i="28"/>
  <c r="M19" i="28"/>
  <c r="M25" i="28" s="1"/>
  <c r="M20" i="28"/>
  <c r="M21" i="28"/>
  <c r="M22" i="28"/>
  <c r="M23" i="28"/>
  <c r="M6" i="28"/>
  <c r="F7" i="28"/>
  <c r="F8" i="28"/>
  <c r="F13" i="28"/>
  <c r="F17" i="28" s="1"/>
  <c r="F14" i="28"/>
  <c r="F15" i="28"/>
  <c r="F16" i="28"/>
  <c r="F21" i="28"/>
  <c r="F22" i="28"/>
  <c r="F23" i="28"/>
  <c r="F24" i="28"/>
  <c r="F6" i="28"/>
  <c r="T7" i="27"/>
  <c r="T8" i="27"/>
  <c r="T9" i="27"/>
  <c r="T13" i="27"/>
  <c r="T17" i="27" s="1"/>
  <c r="T14" i="27"/>
  <c r="T15" i="27"/>
  <c r="T16" i="27"/>
  <c r="T21" i="27"/>
  <c r="T24" i="27" s="1"/>
  <c r="T22" i="27"/>
  <c r="T23" i="27"/>
  <c r="T6" i="27"/>
  <c r="T10" i="27" s="1"/>
  <c r="M7" i="27"/>
  <c r="M8" i="27"/>
  <c r="M9" i="27"/>
  <c r="M10" i="27"/>
  <c r="M15" i="27"/>
  <c r="M20" i="27" s="1"/>
  <c r="M16" i="27"/>
  <c r="M17" i="27"/>
  <c r="M18" i="27"/>
  <c r="M19" i="27"/>
  <c r="M23" i="27"/>
  <c r="M24" i="27"/>
  <c r="M25" i="27"/>
  <c r="M26" i="27"/>
  <c r="M27" i="27"/>
  <c r="M6" i="27"/>
  <c r="F7" i="27"/>
  <c r="F8" i="27"/>
  <c r="F9" i="27"/>
  <c r="F10" i="27"/>
  <c r="F11" i="27"/>
  <c r="F12" i="27"/>
  <c r="F16" i="27"/>
  <c r="F17" i="27"/>
  <c r="F18" i="27"/>
  <c r="F19" i="27"/>
  <c r="F22" i="27" s="1"/>
  <c r="F20" i="27"/>
  <c r="F21" i="27"/>
  <c r="F25" i="27"/>
  <c r="F34" i="27" s="1"/>
  <c r="F26" i="27"/>
  <c r="F27" i="27"/>
  <c r="F28" i="27"/>
  <c r="F29" i="27"/>
  <c r="F30" i="27"/>
  <c r="F31" i="27"/>
  <c r="F32" i="27"/>
  <c r="F33" i="27"/>
  <c r="F6" i="27"/>
  <c r="T7" i="26"/>
  <c r="T8" i="26"/>
  <c r="T9" i="26"/>
  <c r="T10" i="26"/>
  <c r="T11" i="26"/>
  <c r="T15" i="26"/>
  <c r="T16" i="26"/>
  <c r="T17" i="26"/>
  <c r="T18" i="26"/>
  <c r="T19" i="26" s="1"/>
  <c r="T22" i="26"/>
  <c r="T30" i="26" s="1"/>
  <c r="T23" i="26"/>
  <c r="T24" i="26"/>
  <c r="T25" i="26"/>
  <c r="T26" i="26"/>
  <c r="T27" i="26"/>
  <c r="T28" i="26"/>
  <c r="T29" i="26"/>
  <c r="T6" i="26"/>
  <c r="T12" i="26" s="1"/>
  <c r="M7" i="26"/>
  <c r="M8" i="26"/>
  <c r="M9" i="26"/>
  <c r="M11" i="26" s="1"/>
  <c r="M10" i="26"/>
  <c r="M14" i="26"/>
  <c r="M18" i="26" s="1"/>
  <c r="M15" i="26"/>
  <c r="M16" i="26"/>
  <c r="M17" i="26"/>
  <c r="M21" i="26"/>
  <c r="M25" i="26" s="1"/>
  <c r="M22" i="26"/>
  <c r="M23" i="26"/>
  <c r="M24" i="26"/>
  <c r="M6" i="26"/>
  <c r="F7" i="26"/>
  <c r="F8" i="26"/>
  <c r="F9" i="26"/>
  <c r="F10" i="26"/>
  <c r="F14" i="26"/>
  <c r="F18" i="26" s="1"/>
  <c r="F15" i="26"/>
  <c r="F16" i="26"/>
  <c r="F17" i="26"/>
  <c r="F21" i="26"/>
  <c r="F26" i="26" s="1"/>
  <c r="F22" i="26"/>
  <c r="F23" i="26"/>
  <c r="F24" i="26"/>
  <c r="F25" i="26"/>
  <c r="F6" i="26"/>
  <c r="F11" i="26" s="1"/>
  <c r="T17" i="33" l="1"/>
  <c r="T25" i="33"/>
  <c r="F17" i="33"/>
  <c r="T27" i="25"/>
  <c r="F16" i="25"/>
  <c r="F10" i="25"/>
  <c r="T20" i="24"/>
  <c r="M15" i="24"/>
  <c r="M18" i="23"/>
  <c r="F19" i="23"/>
  <c r="M26" i="23"/>
  <c r="T9" i="23"/>
  <c r="F12" i="23"/>
  <c r="T23" i="23"/>
  <c r="F25" i="23"/>
  <c r="M13" i="23"/>
  <c r="F10" i="28"/>
  <c r="F25" i="28"/>
  <c r="M28" i="27"/>
  <c r="M12" i="27"/>
  <c r="F13" i="27"/>
  <c r="C33" i="25"/>
  <c r="C34" i="25"/>
  <c r="C32" i="24"/>
  <c r="C33" i="24"/>
  <c r="C32" i="28"/>
  <c r="C33" i="28"/>
  <c r="C33" i="26"/>
  <c r="C34" i="26"/>
  <c r="C37" i="27"/>
  <c r="C38" i="27"/>
  <c r="T9" i="33"/>
  <c r="M15" i="33"/>
  <c r="F10" i="33"/>
  <c r="M22" i="33"/>
  <c r="C37" i="7"/>
  <c r="C29" i="33" l="1"/>
  <c r="C33" i="23"/>
  <c r="C34" i="23"/>
  <c r="C36" i="7"/>
  <c r="C28" i="33"/>
</calcChain>
</file>

<file path=xl/sharedStrings.xml><?xml version="1.0" encoding="utf-8"?>
<sst xmlns="http://schemas.openxmlformats.org/spreadsheetml/2006/main" count="1029" uniqueCount="658">
  <si>
    <t>Section 1 (up)</t>
  </si>
  <si>
    <t>Section 1 (down)</t>
  </si>
  <si>
    <t>Section 1 (side)</t>
  </si>
  <si>
    <t>Quadrant_1 (01/04/2018)</t>
  </si>
  <si>
    <t>Quadrant_2 (01/04/2018)</t>
  </si>
  <si>
    <t>Quadrant_3  (01/04/2018)</t>
  </si>
  <si>
    <t>X115_S11_1_1</t>
  </si>
  <si>
    <t>X115_S11_1_2</t>
  </si>
  <si>
    <t>X115_S11_1_3</t>
  </si>
  <si>
    <t>X115_S11_1_4</t>
  </si>
  <si>
    <t>X115_S11_1_5</t>
  </si>
  <si>
    <t>X115_S11_1_6</t>
  </si>
  <si>
    <t>X115_S11_2_1</t>
  </si>
  <si>
    <t>X115_S11_2_2</t>
  </si>
  <si>
    <t>X115_S11_2_3</t>
  </si>
  <si>
    <t>X115_S11_3_1</t>
  </si>
  <si>
    <t>X115_S11_3_2</t>
  </si>
  <si>
    <t>X115_S11_3_3</t>
  </si>
  <si>
    <t>X115_S11_3_4</t>
  </si>
  <si>
    <t>X115_S11_4_1</t>
  </si>
  <si>
    <t>X115_S11_4_2</t>
  </si>
  <si>
    <t>X115_S11_4_3</t>
  </si>
  <si>
    <t>X115_S11_4_4</t>
  </si>
  <si>
    <t>X115_S11_5_1</t>
  </si>
  <si>
    <t>X115_S11_5_2</t>
  </si>
  <si>
    <t>X115_S11_5_3</t>
  </si>
  <si>
    <t>X115_S11_5_4</t>
  </si>
  <si>
    <t>X115_S11_5_5</t>
  </si>
  <si>
    <t>X115_S11_6_1</t>
  </si>
  <si>
    <t>X115_S11_6_3</t>
  </si>
  <si>
    <t>X115_S11_7_1</t>
  </si>
  <si>
    <t>X115_S11_7_2</t>
  </si>
  <si>
    <t>X115_S11_7_3</t>
  </si>
  <si>
    <t>X115_S11_7_4</t>
  </si>
  <si>
    <t>X115_S11_8_1</t>
  </si>
  <si>
    <t>X115_S11_8_2</t>
  </si>
  <si>
    <t>X115_S11_8_3</t>
  </si>
  <si>
    <t>X115_S11_8_4</t>
  </si>
  <si>
    <t>X115_S11_9_1</t>
  </si>
  <si>
    <t>X115_S11_9_2</t>
  </si>
  <si>
    <t>X115_S11_9_3</t>
  </si>
  <si>
    <t>X115_S11_9_4</t>
  </si>
  <si>
    <t>X116_S11_1_1</t>
  </si>
  <si>
    <t>X116_S11_1_2</t>
  </si>
  <si>
    <t>X116_S11_1_3</t>
  </si>
  <si>
    <t>X116_S11_1_4</t>
  </si>
  <si>
    <t>X116_S11_1_5</t>
  </si>
  <si>
    <t>X116_S11_1_6</t>
  </si>
  <si>
    <t>X116_S11_1_7</t>
  </si>
  <si>
    <t>X116_S11_1_8</t>
  </si>
  <si>
    <t>X116_S11_1_9</t>
  </si>
  <si>
    <t>X116_S11_2_1</t>
  </si>
  <si>
    <t>X116_S11_2_2</t>
  </si>
  <si>
    <t>X116_S11_2_3</t>
  </si>
  <si>
    <t>X116_S11_2_4</t>
  </si>
  <si>
    <t>X116_S11_3_1</t>
  </si>
  <si>
    <t>X116_S11_3_2</t>
  </si>
  <si>
    <t>X116_S11_3_3</t>
  </si>
  <si>
    <t>X116_S11_3_4</t>
  </si>
  <si>
    <t>X116_S11_3_5</t>
  </si>
  <si>
    <t>X116_S11_3_6</t>
  </si>
  <si>
    <t>X116_S11_4_1</t>
  </si>
  <si>
    <t>X116_S11_4_2</t>
  </si>
  <si>
    <t>X116_S11_4_3</t>
  </si>
  <si>
    <t>X116_S11_4_4</t>
  </si>
  <si>
    <t>X116_S11_4_5</t>
  </si>
  <si>
    <t>X116_S11_4_6</t>
  </si>
  <si>
    <t>X116_S11_4_7</t>
  </si>
  <si>
    <t>X116_S11_5_1</t>
  </si>
  <si>
    <t>X116_S11_5_2</t>
  </si>
  <si>
    <t>X116_S11_5_3</t>
  </si>
  <si>
    <t>X116_S11_5_4</t>
  </si>
  <si>
    <t>X116_S11_5_5</t>
  </si>
  <si>
    <t>X116_S11_5_6</t>
  </si>
  <si>
    <t>X116_S11_5_7</t>
  </si>
  <si>
    <t>X116_S11_6_1</t>
  </si>
  <si>
    <t>X116_S11_6_2</t>
  </si>
  <si>
    <t>X116_S11_6_3</t>
  </si>
  <si>
    <t>X116_S11_6_4</t>
  </si>
  <si>
    <t>X116_S11_6_5</t>
  </si>
  <si>
    <t>Quadrant_3  (01/10/2018)</t>
  </si>
  <si>
    <t>Quadrant_1 (01/10/2018)</t>
  </si>
  <si>
    <t>Quadrant_2 (01/10/2018)</t>
  </si>
  <si>
    <t>X117_S11_1_1</t>
  </si>
  <si>
    <t>X117_S11_1_2</t>
  </si>
  <si>
    <t>X117_S11_1_3</t>
  </si>
  <si>
    <t>X117_S11_1_4</t>
  </si>
  <si>
    <t>X117_S11_1_5</t>
  </si>
  <si>
    <t>X117_S11_3_1</t>
  </si>
  <si>
    <t>X117_S11_3_2</t>
  </si>
  <si>
    <t>X117_S11_3_3</t>
  </si>
  <si>
    <t>X117_S11_4_1</t>
  </si>
  <si>
    <t>X117_S11_4_2</t>
  </si>
  <si>
    <t>X117_S11_5_1</t>
  </si>
  <si>
    <t>X117_S11_5_2</t>
  </si>
  <si>
    <t>X117_S11_5_3</t>
  </si>
  <si>
    <t>X117_S11_5_4</t>
  </si>
  <si>
    <t>X117_S11_6_1</t>
  </si>
  <si>
    <t>X117_S11_6_2</t>
  </si>
  <si>
    <t>X117_S11_6_3</t>
  </si>
  <si>
    <t>X117_S11_6_4</t>
  </si>
  <si>
    <t>X117_S11_6_5</t>
  </si>
  <si>
    <t>X117_S11_6_6</t>
  </si>
  <si>
    <t>X117_S12_1_1</t>
  </si>
  <si>
    <t>X117_S12_1_2</t>
  </si>
  <si>
    <t>X117_S12_1_3</t>
  </si>
  <si>
    <t>X117_S12_1_4</t>
  </si>
  <si>
    <t>X117_S12_2_1</t>
  </si>
  <si>
    <t>X117_S12_2_2</t>
  </si>
  <si>
    <t>X117_S12_2_3</t>
  </si>
  <si>
    <t>X117_S12_2_4</t>
  </si>
  <si>
    <t>X117_S12_3_1</t>
  </si>
  <si>
    <t>X117_S12_3_2</t>
  </si>
  <si>
    <t>X117_S12_3_3</t>
  </si>
  <si>
    <t>X118_S11_1_1</t>
  </si>
  <si>
    <t>X118_S11_1_2</t>
  </si>
  <si>
    <t>X118_S11_1_3</t>
  </si>
  <si>
    <t>X118_S11_1_4</t>
  </si>
  <si>
    <t>X118_S11_1_5</t>
  </si>
  <si>
    <t>X118_S11_2_1</t>
  </si>
  <si>
    <t>X118_S11_2_2</t>
  </si>
  <si>
    <t>X118_S11_2_3</t>
  </si>
  <si>
    <t>X118_S11_2_4</t>
  </si>
  <si>
    <t>X118_S11_2_5</t>
  </si>
  <si>
    <t>X118_S11_3_1</t>
  </si>
  <si>
    <t>X118_S11_3_2</t>
  </si>
  <si>
    <t>X118_S11_3_3</t>
  </si>
  <si>
    <t>X118_S11_3_4</t>
  </si>
  <si>
    <t>X118_S11_3_5</t>
  </si>
  <si>
    <t>X118_S11_4_1</t>
  </si>
  <si>
    <t>X118_S11_4_2</t>
  </si>
  <si>
    <t>X118_S11_4_3</t>
  </si>
  <si>
    <t>X118_S11_4_4</t>
  </si>
  <si>
    <t>X118_S11_4_5</t>
  </si>
  <si>
    <t>X118_S11_5_1</t>
  </si>
  <si>
    <t>X118_S11_5_2</t>
  </si>
  <si>
    <t>X118_S11_5_3</t>
  </si>
  <si>
    <t>X118_S11_5_4</t>
  </si>
  <si>
    <t>X118_S11_5_5</t>
  </si>
  <si>
    <t>X118_S11_5_6</t>
  </si>
  <si>
    <t>X118_S11_6_1</t>
  </si>
  <si>
    <t>X118_S11_6_2</t>
  </si>
  <si>
    <t>X118_S11_6_3</t>
  </si>
  <si>
    <t>X118_S11_6_4</t>
  </si>
  <si>
    <t>X118_S11_6_5</t>
  </si>
  <si>
    <t>Quadrant_1 (01/24/2018)</t>
  </si>
  <si>
    <t>Quadrant_2 (01/24/2018)</t>
  </si>
  <si>
    <t>Quadrant_3  (01/24/2018)</t>
  </si>
  <si>
    <t>X121_S11_1_1</t>
  </si>
  <si>
    <t>X121_S11_1_2</t>
  </si>
  <si>
    <t>X121_S11_1_3</t>
  </si>
  <si>
    <t>X121_S11_1_4</t>
  </si>
  <si>
    <t>X121_S11_1_5</t>
  </si>
  <si>
    <t>X121_S11_1_6</t>
  </si>
  <si>
    <t>X121_S11_2_1</t>
  </si>
  <si>
    <t>X121_S11_2_2</t>
  </si>
  <si>
    <t>X121_S11_2_3</t>
  </si>
  <si>
    <t>X121_S11_2_4</t>
  </si>
  <si>
    <t>X121_S11_3_1</t>
  </si>
  <si>
    <t>X121_S11_3_2</t>
  </si>
  <si>
    <t>X121_S11_3_3</t>
  </si>
  <si>
    <t>X121_S11_3_4</t>
  </si>
  <si>
    <t>X121_S11_3_5</t>
  </si>
  <si>
    <t>X121_S11_3_6</t>
  </si>
  <si>
    <t>X121_S11_4_1</t>
  </si>
  <si>
    <t>X121_S11_4_2</t>
  </si>
  <si>
    <t>X121_S11_4_3</t>
  </si>
  <si>
    <t>X121_S11_4_4</t>
  </si>
  <si>
    <t>X121_S11_5_1</t>
  </si>
  <si>
    <t>X121_S11_5_2</t>
  </si>
  <si>
    <t>X121_S11_5_3</t>
  </si>
  <si>
    <t>X121_S11_5_4</t>
  </si>
  <si>
    <t>X121_S11_5_5</t>
  </si>
  <si>
    <t>X121_S11_6_1</t>
  </si>
  <si>
    <t>X121_S11_6_2</t>
  </si>
  <si>
    <t>X121_S11_6_3</t>
  </si>
  <si>
    <t>X121_S11_6_4</t>
  </si>
  <si>
    <t>X121_S11_6_5</t>
  </si>
  <si>
    <t>X121_S12_1_1</t>
  </si>
  <si>
    <t>X121_S12_1_2</t>
  </si>
  <si>
    <t>X121_S12_1_3</t>
  </si>
  <si>
    <t>X121_S12_2_1</t>
  </si>
  <si>
    <t>X121_S12_2_2</t>
  </si>
  <si>
    <t>X121_S12_2_3</t>
  </si>
  <si>
    <t>Quadrant_3  (01/29/2018)</t>
  </si>
  <si>
    <t>X122_S11_1_1</t>
  </si>
  <si>
    <t>X122_S11_1_2</t>
  </si>
  <si>
    <t>X122_S11_1_3</t>
  </si>
  <si>
    <t>X122_S11_1_4</t>
  </si>
  <si>
    <t>X122_S11_1_5</t>
  </si>
  <si>
    <t>X122_S11_1_6</t>
  </si>
  <si>
    <t>X122_S11_1_7</t>
  </si>
  <si>
    <t>X122_S11_1_8</t>
  </si>
  <si>
    <t>X122_S11_2_1</t>
  </si>
  <si>
    <t>X122_S11_2_2</t>
  </si>
  <si>
    <t>X122_S11_2_3</t>
  </si>
  <si>
    <t>X122_S11_2_4</t>
  </si>
  <si>
    <t>X122_S11_2_5</t>
  </si>
  <si>
    <t>X122_S11_2_7</t>
  </si>
  <si>
    <t>X122_S11_2_9</t>
  </si>
  <si>
    <t>X122_S11_2_11</t>
  </si>
  <si>
    <t>X122_S11_3_1</t>
  </si>
  <si>
    <t>X122_S11_3_2</t>
  </si>
  <si>
    <t>X122_S11_3_3</t>
  </si>
  <si>
    <t>X122_S11_3_4</t>
  </si>
  <si>
    <t>X123_S11_1_1</t>
  </si>
  <si>
    <t>X123_S11_1_2</t>
  </si>
  <si>
    <t>X123_S11_1_3</t>
  </si>
  <si>
    <t>X123_S11_1_4</t>
  </si>
  <si>
    <t>X123_S11_2_1</t>
  </si>
  <si>
    <t>X123_S11_2_2</t>
  </si>
  <si>
    <t>X123_S11_2_3</t>
  </si>
  <si>
    <t>X123_S11_2_4</t>
  </si>
  <si>
    <t>X123_S11_2_5</t>
  </si>
  <si>
    <t>X123_S11_3_1</t>
  </si>
  <si>
    <t>X123_S11_3_2</t>
  </si>
  <si>
    <t>X123_S11_3_3</t>
  </si>
  <si>
    <t>X123_S11_3_4</t>
  </si>
  <si>
    <t>X122_S11_3_5</t>
  </si>
  <si>
    <t>X122_S11_3_6</t>
  </si>
  <si>
    <t>X122_S11_4_1</t>
  </si>
  <si>
    <t>X122_S11_4_2</t>
  </si>
  <si>
    <t>X122_S11_4_4</t>
  </si>
  <si>
    <t>X122_S11_5_1</t>
  </si>
  <si>
    <t>X122_S11_5_2</t>
  </si>
  <si>
    <t>X122_S11_5_3</t>
  </si>
  <si>
    <t>X122_S11_5_4</t>
  </si>
  <si>
    <t>X122_S11_6_1</t>
  </si>
  <si>
    <t>X122_S11_6_2</t>
  </si>
  <si>
    <t>X122_S11_6_3</t>
  </si>
  <si>
    <t>X122_S11_6_4</t>
  </si>
  <si>
    <t>X123_S11_1_5</t>
  </si>
  <si>
    <t>X123_S11_1_6</t>
  </si>
  <si>
    <t>X123_S11_4_1</t>
  </si>
  <si>
    <t>X123_S11_4_2</t>
  </si>
  <si>
    <t>X123_S11_4_3</t>
  </si>
  <si>
    <t>X123_S11_4_4</t>
  </si>
  <si>
    <t>X123_S11_5_1</t>
  </si>
  <si>
    <t>X123_S11_5_2</t>
  </si>
  <si>
    <t>X123_S11_5_3</t>
  </si>
  <si>
    <t>X123_S11_5_4</t>
  </si>
  <si>
    <t>X123_S11_6_1</t>
  </si>
  <si>
    <t>X123_S11_6_2</t>
  </si>
  <si>
    <t>X123_S11_6_4</t>
  </si>
  <si>
    <t>X123_S11_6_5</t>
  </si>
  <si>
    <t>average</t>
  </si>
  <si>
    <t>mean</t>
  </si>
  <si>
    <t>SD</t>
  </si>
  <si>
    <t>Quadrant_1 (03/21/2018)</t>
  </si>
  <si>
    <t>Quadrant_2 (03/21/2018)</t>
  </si>
  <si>
    <t>Quadrant_3  (03/26/2018)</t>
  </si>
  <si>
    <t>Quadrant_1 (03/26/2018)</t>
  </si>
  <si>
    <t>Quadrant_2 (03/26/2018)</t>
  </si>
  <si>
    <t>X143_S11_1_1</t>
  </si>
  <si>
    <t>X143_S11_1_2</t>
  </si>
  <si>
    <t>X143_S11_1_3</t>
  </si>
  <si>
    <t>X143_S11_2_1</t>
  </si>
  <si>
    <t>X143_S11_2_2</t>
  </si>
  <si>
    <t>X143_S11_2_3</t>
  </si>
  <si>
    <t>X143_S11_2_4</t>
  </si>
  <si>
    <t>X143_S11_2_5</t>
  </si>
  <si>
    <t>X143_S11_3_1</t>
  </si>
  <si>
    <t>X143_S11_3_2</t>
  </si>
  <si>
    <t>X143_S11_3_3</t>
  </si>
  <si>
    <t>X143_S11_3_4</t>
  </si>
  <si>
    <t>X144_S11_1_1</t>
  </si>
  <si>
    <t>X144_S11_1_2</t>
  </si>
  <si>
    <t>X144_S11_1_3</t>
  </si>
  <si>
    <t>X144_S11_1_4</t>
  </si>
  <si>
    <t>X144_S11_2_1</t>
  </si>
  <si>
    <t>X144_S11_2_2</t>
  </si>
  <si>
    <t>X144_S11_2_3</t>
  </si>
  <si>
    <t>X144_S11_2_4</t>
  </si>
  <si>
    <t>X144_S11_2_5</t>
  </si>
  <si>
    <t>X144_S11_3_1</t>
  </si>
  <si>
    <t>X144_S11_3_2</t>
  </si>
  <si>
    <t>X144_S11_3_3</t>
  </si>
  <si>
    <t>X144_S11_3_4</t>
  </si>
  <si>
    <t>X144_S11_3_5</t>
  </si>
  <si>
    <t>X144_S11_4_1</t>
  </si>
  <si>
    <t>X144_S11_4_4</t>
  </si>
  <si>
    <t>X144_S11_5_1</t>
  </si>
  <si>
    <t>X144_S11_5_2</t>
  </si>
  <si>
    <t>X144_S11_5_3</t>
  </si>
  <si>
    <t>X144_S11_5_4</t>
  </si>
  <si>
    <t>X144_S11_5_5</t>
  </si>
  <si>
    <t>X144_S11_5_6</t>
  </si>
  <si>
    <t>X144_S11_6_1</t>
  </si>
  <si>
    <t>X144_S11_6_2</t>
  </si>
  <si>
    <t>X144_S11_6_3</t>
  </si>
  <si>
    <t>X144_S12_1_2</t>
  </si>
  <si>
    <t>X144_S12_1_3</t>
  </si>
  <si>
    <t>X144_S12_1_4</t>
  </si>
  <si>
    <t>X144_S12_1_5</t>
  </si>
  <si>
    <t>X144_S12_1_6</t>
  </si>
  <si>
    <t>X144_S12_2_1</t>
  </si>
  <si>
    <t>X144_S12_2_2</t>
  </si>
  <si>
    <t>X144_S12_2_3</t>
  </si>
  <si>
    <t>X144_S12_2_4</t>
  </si>
  <si>
    <t>X144_S12_2_5</t>
  </si>
  <si>
    <t>X144_S12_3_1</t>
  </si>
  <si>
    <t>X144_S12_3_2</t>
  </si>
  <si>
    <t>X144_S12_3_3</t>
  </si>
  <si>
    <t>X144_S12_3_4</t>
  </si>
  <si>
    <t>X145_S11_1_1</t>
  </si>
  <si>
    <t>X145_S11_1_2</t>
  </si>
  <si>
    <t>X145_S11_1_3</t>
  </si>
  <si>
    <t>X145_S11_1_4</t>
  </si>
  <si>
    <t>X145_S11_2_1</t>
  </si>
  <si>
    <t>X145_S11_2_2</t>
  </si>
  <si>
    <t>X145_S11_2_3</t>
  </si>
  <si>
    <t>X145_S11_2_4</t>
  </si>
  <si>
    <t>X145_S11_2_5</t>
  </si>
  <si>
    <t>X145_S11_2_6</t>
  </si>
  <si>
    <t>X145_S11_2_7</t>
  </si>
  <si>
    <t>X145_S11_3_3</t>
  </si>
  <si>
    <t>X145_S11_3_4</t>
  </si>
  <si>
    <t>X145_S11_3_5</t>
  </si>
  <si>
    <t>X145_S11_3_6</t>
  </si>
  <si>
    <t>X145_S11_4_1</t>
  </si>
  <si>
    <t>X145_S11_4_3</t>
  </si>
  <si>
    <t>X145_S11_4_4</t>
  </si>
  <si>
    <t>X145_S11_5_1</t>
  </si>
  <si>
    <t>X145_S11_5_2</t>
  </si>
  <si>
    <t>X145_S11_5_3</t>
  </si>
  <si>
    <t>X145_S11_5_4</t>
  </si>
  <si>
    <t>X145_S11_5_5</t>
  </si>
  <si>
    <t>X145_S11_6_1</t>
  </si>
  <si>
    <t>X145_S11_6_2</t>
  </si>
  <si>
    <t>X145_S11_6_3</t>
  </si>
  <si>
    <t>X145_S11_6_4</t>
  </si>
  <si>
    <t>X145_S12_1_2</t>
  </si>
  <si>
    <t>X145_S12_1_3</t>
  </si>
  <si>
    <t>X145_S12_1_4</t>
  </si>
  <si>
    <t>X145_S12_1_5</t>
  </si>
  <si>
    <t>X145_S12_1_6</t>
  </si>
  <si>
    <t>X145_S12_2_1</t>
  </si>
  <si>
    <t>X145_S12_2_2</t>
  </si>
  <si>
    <t>X145_S12_2_4</t>
  </si>
  <si>
    <t>X145_S12_2_5</t>
  </si>
  <si>
    <t>X145_S12_2_6</t>
  </si>
  <si>
    <t>X145_S12_3_1</t>
  </si>
  <si>
    <t>X145_S12_3_2</t>
  </si>
  <si>
    <t>X145_S12_3_3</t>
  </si>
  <si>
    <t>X145_S12_3_4</t>
  </si>
  <si>
    <t>Quadrant_1 (03/19/2018)</t>
  </si>
  <si>
    <t>Quadrant_2 (03/19/2018)</t>
  </si>
  <si>
    <t>Quadrant_3  (03/19/2018)</t>
  </si>
  <si>
    <t>X140_S11_1_1</t>
  </si>
  <si>
    <t>X140_S11_1_2</t>
  </si>
  <si>
    <t>X140_S11_1_3</t>
  </si>
  <si>
    <t>X140_S11_1_4</t>
  </si>
  <si>
    <t>X140_S11_1_5</t>
  </si>
  <si>
    <t>X140_S11_2_1</t>
  </si>
  <si>
    <t>X140_S11_2_2</t>
  </si>
  <si>
    <t>X140_S11_2_3</t>
  </si>
  <si>
    <t>X140_S11_2_4</t>
  </si>
  <si>
    <t>X140_S11_3_1</t>
  </si>
  <si>
    <t>X140_S11_3_2</t>
  </si>
  <si>
    <t>X140_S11_3_3</t>
  </si>
  <si>
    <t>X140_S11_3_4</t>
  </si>
  <si>
    <t>X140_S11_3_5</t>
  </si>
  <si>
    <t>X140_S11_4_1</t>
  </si>
  <si>
    <t>X140_S11_4_2</t>
  </si>
  <si>
    <t>X140_S11_4_3</t>
  </si>
  <si>
    <t>X140_S11_4_4</t>
  </si>
  <si>
    <t>X140_S11_4_5</t>
  </si>
  <si>
    <t>X140_S11_5_1</t>
  </si>
  <si>
    <t>X140_S11_5_2</t>
  </si>
  <si>
    <t>X140_S11_5_3</t>
  </si>
  <si>
    <t>X140_S11_5_4</t>
  </si>
  <si>
    <t>X140_S11_6_1</t>
  </si>
  <si>
    <t>X140_S11_6_2</t>
  </si>
  <si>
    <t>X140_S11_6_3</t>
  </si>
  <si>
    <t>X140_S11_6_4</t>
  </si>
  <si>
    <t>X140_S12_1_1</t>
  </si>
  <si>
    <t>X140_S12_1_2</t>
  </si>
  <si>
    <t>X140_S12_1_3</t>
  </si>
  <si>
    <t>X140_S12_1_4</t>
  </si>
  <si>
    <t>X140_S12_1_5</t>
  </si>
  <si>
    <t>X140_S12_1_6</t>
  </si>
  <si>
    <t>X140_S12_2_1</t>
  </si>
  <si>
    <t>X140_S12_2_2</t>
  </si>
  <si>
    <t>X140_S12_2_3</t>
  </si>
  <si>
    <t>X140_S12_2_4</t>
  </si>
  <si>
    <t>X140_S12_3_1</t>
  </si>
  <si>
    <t>X140_S12_3_2</t>
  </si>
  <si>
    <t>X140_S12_3_3</t>
  </si>
  <si>
    <t>X140_S12_3_4</t>
  </si>
  <si>
    <t>X140_S12_3_5</t>
  </si>
  <si>
    <t>X140_S12_3_6</t>
  </si>
  <si>
    <t>X140_S12_3_7</t>
  </si>
  <si>
    <t>X140_S12_3_8</t>
  </si>
  <si>
    <t>X141_S11_1_1</t>
  </si>
  <si>
    <t>X141_S11_1_2</t>
  </si>
  <si>
    <t>X141_S11_1_3</t>
  </si>
  <si>
    <t>X141_S11_1_4</t>
  </si>
  <si>
    <t>X141_S11_1_5</t>
  </si>
  <si>
    <t>X141_S11_1_6</t>
  </si>
  <si>
    <t>X141_S11_1_7</t>
  </si>
  <si>
    <t>X141_S11_2_1</t>
  </si>
  <si>
    <t>X141_S11_2_2</t>
  </si>
  <si>
    <t>X141_S11_2_4</t>
  </si>
  <si>
    <t>X141_S11_2_5</t>
  </si>
  <si>
    <t>X141_S11_2_6</t>
  </si>
  <si>
    <t>X141_S11_3_1</t>
  </si>
  <si>
    <t>X141_S11_3_2</t>
  </si>
  <si>
    <t>X141_S11_3_3</t>
  </si>
  <si>
    <t>X141_S11_3_4</t>
  </si>
  <si>
    <t>X141_S11_3_5</t>
  </si>
  <si>
    <t>X141_S11_4_1</t>
  </si>
  <si>
    <t>X141_S11_4_2</t>
  </si>
  <si>
    <t>X141_S11_4_3</t>
  </si>
  <si>
    <t>X141_S11_4_4</t>
  </si>
  <si>
    <t>X141_S11_4_5</t>
  </si>
  <si>
    <t>X141_S11_4_6</t>
  </si>
  <si>
    <t>X141_S11_5_1</t>
  </si>
  <si>
    <t>X141_S11_5_2</t>
  </si>
  <si>
    <t>X141_S11_5_3</t>
  </si>
  <si>
    <t>X141_S11_5_5</t>
  </si>
  <si>
    <t>X141_S11_5_6</t>
  </si>
  <si>
    <t>X141_S11_5_7</t>
  </si>
  <si>
    <t>X141_S11_5_8</t>
  </si>
  <si>
    <t>X141_S11_5_9</t>
  </si>
  <si>
    <t>X141_S11_5_10</t>
  </si>
  <si>
    <t>X141_S11_6_1</t>
  </si>
  <si>
    <t>X141_S11_6_2</t>
  </si>
  <si>
    <t>X141_S11_6_3</t>
  </si>
  <si>
    <t>X141_S11_6_4</t>
  </si>
  <si>
    <t>X141_S11_6_5</t>
  </si>
  <si>
    <t>X141_S12_1_1</t>
  </si>
  <si>
    <t>X141_S12_1_2</t>
  </si>
  <si>
    <t>X141_S12_1_3</t>
  </si>
  <si>
    <t>X141_S12_1_4</t>
  </si>
  <si>
    <t>X141_S12_2_1</t>
  </si>
  <si>
    <t>X141_S12_2_2</t>
  </si>
  <si>
    <t>X141_S12_2_3</t>
  </si>
  <si>
    <t>X141_S12_2_4</t>
  </si>
  <si>
    <t>X141_S12_3_1</t>
  </si>
  <si>
    <t>X141_S12_3_2</t>
  </si>
  <si>
    <t>X141_S12_3_3</t>
  </si>
  <si>
    <t>X141_S12_3_4</t>
  </si>
  <si>
    <t>Quadrant_3  (03/21/2018)</t>
  </si>
  <si>
    <t>X142_S11_1_2</t>
  </si>
  <si>
    <t>X142_S11_1_3</t>
  </si>
  <si>
    <t>X142_S11_1_4</t>
  </si>
  <si>
    <t>X142_S11_2_1</t>
  </si>
  <si>
    <t>X142_S11_2_2</t>
  </si>
  <si>
    <t>X142_S11_2_3</t>
  </si>
  <si>
    <t>X142_S11_2_4</t>
  </si>
  <si>
    <t>X142_S11_3_1</t>
  </si>
  <si>
    <t>X142_S11_3_2</t>
  </si>
  <si>
    <t>X142_S11_3_3</t>
  </si>
  <si>
    <t>X142_S11_3_4</t>
  </si>
  <si>
    <t>X142_S11_4_1</t>
  </si>
  <si>
    <t>X142_S11_4_2</t>
  </si>
  <si>
    <t>X142_S11_4_3</t>
  </si>
  <si>
    <t>X142_S11_4_4</t>
  </si>
  <si>
    <t>X142_S11_5_1</t>
  </si>
  <si>
    <t>X142_S11_5_2</t>
  </si>
  <si>
    <t>X142_S11_5_3</t>
  </si>
  <si>
    <t>X142_S11_6_1</t>
  </si>
  <si>
    <t>X142_S11_6_2</t>
  </si>
  <si>
    <t>X142_S11_6_3</t>
  </si>
  <si>
    <t>X142_S11_6_5</t>
  </si>
  <si>
    <t>X142_S11_6_6</t>
  </si>
  <si>
    <t>X142_S12_1_1</t>
  </si>
  <si>
    <t>X142_S12_1_2</t>
  </si>
  <si>
    <t>X142_S12_1_3</t>
  </si>
  <si>
    <t>X142_S12_1_4</t>
  </si>
  <si>
    <t>X142_S12_1_5</t>
  </si>
  <si>
    <t>X142_S12_1_6</t>
  </si>
  <si>
    <t>X142_S12_2_1</t>
  </si>
  <si>
    <t>X142_S12_2_2</t>
  </si>
  <si>
    <t>X142_S12_2_3</t>
  </si>
  <si>
    <t>X142_S12_2_4</t>
  </si>
  <si>
    <t>X142_S12_2_5</t>
  </si>
  <si>
    <t>X142_S12_3_1</t>
  </si>
  <si>
    <t>X142_S12_3_2</t>
  </si>
  <si>
    <t>X142_S12_3_3</t>
  </si>
  <si>
    <t>X142_S12_3_4</t>
  </si>
  <si>
    <t>X142_S12_3_5</t>
  </si>
  <si>
    <t>X143_S11_1_4</t>
  </si>
  <si>
    <t>X143_S11_1_5</t>
  </si>
  <si>
    <t>X143_S11_1_6</t>
  </si>
  <si>
    <t>X143_S11_1_7</t>
  </si>
  <si>
    <t>X143_S11_2_6</t>
  </si>
  <si>
    <t>X143_S11_4_1</t>
  </si>
  <si>
    <t>X143_S11_4_4</t>
  </si>
  <si>
    <t>X143_S11_5_1</t>
  </si>
  <si>
    <t>X143_S11_5_2</t>
  </si>
  <si>
    <t>X143_S11_5_3</t>
  </si>
  <si>
    <t>X143_S11_6_1</t>
  </si>
  <si>
    <t>X143_S11_6_2</t>
  </si>
  <si>
    <t>X143_S11_6_3</t>
  </si>
  <si>
    <t>Quadrant_1 (4/4/2018)</t>
  </si>
  <si>
    <t>Quadrant_2 (4/4/2018)</t>
  </si>
  <si>
    <t>Quadrant_3  (04/4/2018)</t>
  </si>
  <si>
    <t>X150_S11_1_2</t>
  </si>
  <si>
    <t>X150_S11_1_3</t>
  </si>
  <si>
    <t>X150_S11_1_4</t>
  </si>
  <si>
    <t>X150_S11_1_5</t>
  </si>
  <si>
    <t>X150_S11_2_1</t>
  </si>
  <si>
    <t>X150_S11_2_2</t>
  </si>
  <si>
    <t>X150_S11_2_3</t>
  </si>
  <si>
    <t>X150_S11_3_1</t>
  </si>
  <si>
    <t>X150_S11_3_2</t>
  </si>
  <si>
    <t>X150_S11_3_3</t>
  </si>
  <si>
    <t>X150_S11_4_1</t>
  </si>
  <si>
    <t>X150_S11_4_2</t>
  </si>
  <si>
    <t>X150_S11_4_4</t>
  </si>
  <si>
    <t>X150_S11_5_1</t>
  </si>
  <si>
    <t>X150_S11_5_2</t>
  </si>
  <si>
    <t>X150_S11_5_3</t>
  </si>
  <si>
    <t>X150_S11_5_5</t>
  </si>
  <si>
    <t>X150_S12_1_1</t>
  </si>
  <si>
    <t>X150_S12_1_2</t>
  </si>
  <si>
    <t>X150_S12_1_3</t>
  </si>
  <si>
    <t>X150_S12_2_1</t>
  </si>
  <si>
    <t>X150_S12_2_2</t>
  </si>
  <si>
    <t>X150_S12_2_3</t>
  </si>
  <si>
    <t>X150_S12_2_4</t>
  </si>
  <si>
    <t>X150_S12_2_5</t>
  </si>
  <si>
    <t>X150_S12_3_1</t>
  </si>
  <si>
    <t>X150_S12_3_2</t>
  </si>
  <si>
    <t>X150_S12_3_3</t>
  </si>
  <si>
    <t>X150_S12_3_5</t>
  </si>
  <si>
    <t>X150_S12_3_6</t>
  </si>
  <si>
    <t xml:space="preserve">Mouse </t>
  </si>
  <si>
    <t>Treatment</t>
  </si>
  <si>
    <t>Notes</t>
  </si>
  <si>
    <t>refrozen to find the orientation of the eye</t>
  </si>
  <si>
    <t>weird orientation</t>
  </si>
  <si>
    <t>Quadrant_3  (01/22/2018)</t>
  </si>
  <si>
    <t>Quadrant_1 (01/22/2018)</t>
  </si>
  <si>
    <t>Quadrant_2 (01/22/2018)</t>
  </si>
  <si>
    <t>X119_S11_1_1</t>
  </si>
  <si>
    <t>X119_S11_1_2</t>
  </si>
  <si>
    <t>X119_S11_1_3</t>
  </si>
  <si>
    <t>X119_S11_1_4</t>
  </si>
  <si>
    <t>X119_S11_1_5</t>
  </si>
  <si>
    <t>X119_S11_1_6</t>
  </si>
  <si>
    <t>X119_S11_2_1</t>
  </si>
  <si>
    <t>X119_S11_2_2</t>
  </si>
  <si>
    <t>X119_S11_2_3</t>
  </si>
  <si>
    <t>X119_S11_2_4</t>
  </si>
  <si>
    <t>X119_S11_2_5</t>
  </si>
  <si>
    <t>X119_S11_3_1</t>
  </si>
  <si>
    <t>X119_S11_4_1</t>
  </si>
  <si>
    <t>X119_S11_4_2</t>
  </si>
  <si>
    <t>X119_S11_4_3</t>
  </si>
  <si>
    <t>X119_S11_4_4</t>
  </si>
  <si>
    <t>X119_S11_4_5</t>
  </si>
  <si>
    <t>X119_S11_5_1</t>
  </si>
  <si>
    <t>X119_S11_5_3</t>
  </si>
  <si>
    <t>X119_S11_5_5</t>
  </si>
  <si>
    <t>X119_S11_6_1</t>
  </si>
  <si>
    <t>X119_S11_6_2</t>
  </si>
  <si>
    <t>X119_S11_6_3</t>
  </si>
  <si>
    <t>X119_S12_1_1</t>
  </si>
  <si>
    <t>X119_S12_1_2</t>
  </si>
  <si>
    <t>X119_S12_1_3</t>
  </si>
  <si>
    <t>X119_S12_1_4</t>
  </si>
  <si>
    <t>X119_S12_2_1</t>
  </si>
  <si>
    <t>X119_S12_2_2</t>
  </si>
  <si>
    <t>X119_S12_2_3</t>
  </si>
  <si>
    <t>X119_S12_3_1</t>
  </si>
  <si>
    <t>X119_S12_3_2</t>
  </si>
  <si>
    <t>X119_S12_3_3</t>
  </si>
  <si>
    <t>X120_S11_1_1</t>
  </si>
  <si>
    <t>X120_S11_1_2</t>
  </si>
  <si>
    <t>X120_S11_1_3</t>
  </si>
  <si>
    <t>X120_S11_1_4</t>
  </si>
  <si>
    <t>X120_S11_1_5</t>
  </si>
  <si>
    <t>X120_S11_1_6</t>
  </si>
  <si>
    <t>X120_S11_1_7</t>
  </si>
  <si>
    <t>X120_S11_2_1</t>
  </si>
  <si>
    <t>X120_S11_2_2</t>
  </si>
  <si>
    <t>X120_S11_2_3</t>
  </si>
  <si>
    <t>X120_S11_2_4</t>
  </si>
  <si>
    <t>X120_S11_3_1</t>
  </si>
  <si>
    <t>X120_S11_3_2</t>
  </si>
  <si>
    <t>X120_S11_3_3</t>
  </si>
  <si>
    <t>X120_S11_3_4</t>
  </si>
  <si>
    <t>X120_S11_3_5</t>
  </si>
  <si>
    <t>X120_S11_4_1</t>
  </si>
  <si>
    <t>X120_S11_4_3</t>
  </si>
  <si>
    <t>X120_S11_4_4</t>
  </si>
  <si>
    <t>X120_S11_4_5</t>
  </si>
  <si>
    <t>X120_S11_4_6</t>
  </si>
  <si>
    <t>X120_S11_5_1</t>
  </si>
  <si>
    <t>X120_S11_5_2</t>
  </si>
  <si>
    <t>X120_S11_5_3</t>
  </si>
  <si>
    <t>X120_S11_5_4</t>
  </si>
  <si>
    <t>X120_S11_5_5</t>
  </si>
  <si>
    <t>X120_S11_5_6</t>
  </si>
  <si>
    <t>X120_S11_5_7</t>
  </si>
  <si>
    <t>X120_S11_6_1</t>
  </si>
  <si>
    <t>X120_S11_6_2</t>
  </si>
  <si>
    <t>X120_S11_6_3</t>
  </si>
  <si>
    <t>X120_S11_6_4</t>
  </si>
  <si>
    <t>X120_S11_6_5</t>
  </si>
  <si>
    <t>X120_S12_1_1</t>
  </si>
  <si>
    <t>X120_S12_1_2</t>
  </si>
  <si>
    <t>X120_S12_1_3</t>
  </si>
  <si>
    <t>X120_S12_1_4</t>
  </si>
  <si>
    <t>X120_S12_1_5</t>
  </si>
  <si>
    <t>X120_S12_1_6</t>
  </si>
  <si>
    <t>X120_S12_1_7</t>
  </si>
  <si>
    <t>X120_S12_2_1</t>
  </si>
  <si>
    <t>X120_S12_2_2</t>
  </si>
  <si>
    <t>X120_S12_2_3</t>
  </si>
  <si>
    <t>X120_S12_2_4</t>
  </si>
  <si>
    <t>X120_S12_3_1</t>
  </si>
  <si>
    <t>X120_S12_3_2</t>
  </si>
  <si>
    <t>X120_S12_3_3</t>
  </si>
  <si>
    <t>X120_S12_3_4</t>
  </si>
  <si>
    <t>NT7 OD</t>
  </si>
  <si>
    <t>NT7 OS</t>
  </si>
  <si>
    <t>NT5 OS</t>
  </si>
  <si>
    <t>NT9 OD</t>
  </si>
  <si>
    <t>NT10 OD</t>
  </si>
  <si>
    <t>NT10 OS</t>
  </si>
  <si>
    <t>NT9 OS</t>
  </si>
  <si>
    <t>NT8 OD</t>
  </si>
  <si>
    <t>NT8 OS</t>
  </si>
  <si>
    <t>NT5 OD</t>
  </si>
  <si>
    <t>NT6 OS</t>
  </si>
  <si>
    <t>NT4 OS</t>
  </si>
  <si>
    <t>NT3 OD</t>
  </si>
  <si>
    <t>NT4 OD</t>
  </si>
  <si>
    <t>NT6 OD</t>
  </si>
  <si>
    <t>NT2 OS</t>
  </si>
  <si>
    <t>NT1 OS</t>
  </si>
  <si>
    <t>NT1 OD</t>
  </si>
  <si>
    <t>NT2 OD</t>
  </si>
  <si>
    <t>NT3 OS</t>
  </si>
  <si>
    <t>Control</t>
  </si>
  <si>
    <t>PL</t>
  </si>
  <si>
    <t>NT</t>
  </si>
  <si>
    <t>TM_E (kPa)</t>
  </si>
  <si>
    <t>TM_Emax (kPa)</t>
  </si>
  <si>
    <t>TM_Emin (kPa)</t>
  </si>
  <si>
    <t>PL = placebo</t>
  </si>
  <si>
    <t>NT = netarsudil</t>
  </si>
  <si>
    <t>anterior eye not fully covered by O.C.T.</t>
  </si>
  <si>
    <t>Eye number</t>
  </si>
  <si>
    <t>TM_E = modulus of TM</t>
  </si>
  <si>
    <t>TM_Emax = maximum measured modulus of TM</t>
  </si>
  <si>
    <t>TM_Emin = minimum measured modulus of TM</t>
  </si>
  <si>
    <t>All modulus values on susequent sheets in kPa</t>
  </si>
  <si>
    <t>Measurement number</t>
  </si>
  <si>
    <t>Mouse  Eye</t>
  </si>
  <si>
    <t>PL_CON Stiffness (KPa)</t>
  </si>
  <si>
    <t>PL Stiffness (KPa)</t>
  </si>
  <si>
    <t>NT_CON Stiffness (KPa)</t>
  </si>
  <si>
    <t>NT Stiffness (KPa)</t>
  </si>
  <si>
    <t>Data used to construct Fig 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</si>
</sst>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sz val="12"/>
      <color theme="1"/>
      <name val="Calibri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/>
    <xf numFmtId="0" fontId="3" fillId="0" borderId="0" xfId="0" applyFont="1" applyBorder="1"/>
    <xf numFmtId="0" fontId="3" fillId="0" borderId="0" xfId="0" applyFont="1"/>
    <xf numFmtId="0" fontId="2" fillId="3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9768</xdr:colOff>
      <xdr:row>13</xdr:row>
      <xdr:rowOff>19539</xdr:rowOff>
    </xdr:from>
    <xdr:to>
      <xdr:col>3</xdr:col>
      <xdr:colOff>0</xdr:colOff>
      <xdr:row>20</xdr:row>
      <xdr:rowOff>76200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AFD311-F4AB-4D2D-88E3-02B7C29D65B1}"/>
            </a:ext>
          </a:extLst>
        </xdr:cNvPr>
        <xdr:cNvSpPr txBox="1"/>
      </xdr:nvSpPr>
      <xdr:spPr>
        <a:xfrm>
          <a:off x="524118" y="3613639"/>
          <a:ext cx="2263532" cy="121236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Abbreviations</a:t>
          </a:r>
          <a:r>
            <a:rPr lang="en-US" sz="1100"/>
            <a:t>:</a:t>
          </a:r>
        </a:p>
        <a:p>
          <a:endParaRPr lang="en-US" sz="1100"/>
        </a:p>
        <a:p>
          <a:r>
            <a:rPr lang="en-US" sz="1100"/>
            <a:t>PL =</a:t>
          </a:r>
          <a:r>
            <a:rPr lang="en-US" sz="1100" baseline="0"/>
            <a:t> </a:t>
          </a:r>
          <a:r>
            <a:rPr lang="en-US" sz="1100"/>
            <a:t>Placebo</a:t>
          </a:r>
        </a:p>
        <a:p>
          <a:r>
            <a:rPr lang="en-US" sz="1100"/>
            <a:t>PL_CON = Placebo Control</a:t>
          </a:r>
        </a:p>
        <a:p>
          <a:r>
            <a:rPr lang="en-US" sz="1100"/>
            <a:t>NT = Netarsudil</a:t>
          </a:r>
        </a:p>
        <a:p>
          <a:r>
            <a:rPr lang="en-US" sz="1100"/>
            <a:t>NT_CON =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Netarsudil Control</a:t>
          </a:r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F29" sqref="F29"/>
    </sheetView>
  </sheetViews>
  <sheetFormatPr defaultRowHeight="14.25" x14ac:dyDescent="0.45"/>
  <cols>
    <col min="1" max="1" width="15.33203125" customWidth="1"/>
    <col min="2" max="3" width="12.46484375" customWidth="1"/>
    <col min="4" max="4" width="13.59765625" bestFit="1" customWidth="1"/>
    <col min="5" max="5" width="13.19921875" bestFit="1" customWidth="1"/>
    <col min="6" max="6" width="12.46484375" customWidth="1"/>
    <col min="7" max="7" width="40" customWidth="1"/>
  </cols>
  <sheetData>
    <row r="1" spans="1:7" x14ac:dyDescent="0.45">
      <c r="A1" s="2" t="s">
        <v>646</v>
      </c>
      <c r="B1" s="2" t="s">
        <v>528</v>
      </c>
      <c r="C1" s="2" t="s">
        <v>640</v>
      </c>
      <c r="D1" s="2" t="s">
        <v>641</v>
      </c>
      <c r="E1" s="2" t="s">
        <v>642</v>
      </c>
      <c r="F1" s="2" t="s">
        <v>529</v>
      </c>
      <c r="G1" s="2" t="s">
        <v>530</v>
      </c>
    </row>
    <row r="2" spans="1:7" x14ac:dyDescent="0.45">
      <c r="A2">
        <v>115</v>
      </c>
      <c r="B2" s="3" t="s">
        <v>617</v>
      </c>
      <c r="C2">
        <v>1.3</v>
      </c>
      <c r="D2">
        <v>2.13</v>
      </c>
      <c r="E2">
        <v>0.52</v>
      </c>
      <c r="F2" s="3" t="s">
        <v>637</v>
      </c>
      <c r="G2" s="3"/>
    </row>
    <row r="3" spans="1:7" x14ac:dyDescent="0.45">
      <c r="A3">
        <v>116</v>
      </c>
      <c r="B3" s="3" t="s">
        <v>618</v>
      </c>
      <c r="C3">
        <v>2.2400000000000002</v>
      </c>
      <c r="D3">
        <v>5.52</v>
      </c>
      <c r="E3">
        <v>0.93</v>
      </c>
      <c r="F3" s="3" t="s">
        <v>638</v>
      </c>
      <c r="G3" s="3"/>
    </row>
    <row r="4" spans="1:7" x14ac:dyDescent="0.45">
      <c r="A4">
        <v>117</v>
      </c>
      <c r="B4" s="3" t="s">
        <v>619</v>
      </c>
      <c r="C4">
        <v>1.86</v>
      </c>
      <c r="D4">
        <v>2.5299999999999998</v>
      </c>
      <c r="E4">
        <v>0.96</v>
      </c>
      <c r="F4" s="3" t="s">
        <v>637</v>
      </c>
      <c r="G4" s="3"/>
    </row>
    <row r="5" spans="1:7" x14ac:dyDescent="0.45">
      <c r="A5">
        <v>118</v>
      </c>
      <c r="B5" s="3" t="s">
        <v>620</v>
      </c>
      <c r="C5">
        <v>2.37</v>
      </c>
      <c r="D5">
        <v>3.69</v>
      </c>
      <c r="E5">
        <v>1</v>
      </c>
      <c r="F5" s="3" t="s">
        <v>637</v>
      </c>
      <c r="G5" s="3"/>
    </row>
    <row r="6" spans="1:7" x14ac:dyDescent="0.45">
      <c r="A6">
        <v>119</v>
      </c>
      <c r="B6" s="3" t="s">
        <v>621</v>
      </c>
      <c r="C6">
        <v>1.19</v>
      </c>
      <c r="D6">
        <v>2.21</v>
      </c>
      <c r="E6">
        <v>0.57999999999999996</v>
      </c>
      <c r="F6" s="3" t="s">
        <v>638</v>
      </c>
      <c r="G6" s="3"/>
    </row>
    <row r="7" spans="1:7" x14ac:dyDescent="0.45">
      <c r="A7">
        <v>120</v>
      </c>
      <c r="B7" s="3" t="s">
        <v>622</v>
      </c>
      <c r="C7">
        <v>1.73</v>
      </c>
      <c r="D7">
        <v>2.73</v>
      </c>
      <c r="E7">
        <v>1.1200000000000001</v>
      </c>
      <c r="F7" s="3" t="s">
        <v>637</v>
      </c>
      <c r="G7" s="3"/>
    </row>
    <row r="8" spans="1:7" x14ac:dyDescent="0.45">
      <c r="A8">
        <v>121</v>
      </c>
      <c r="B8" s="3" t="s">
        <v>623</v>
      </c>
      <c r="C8">
        <v>2.08</v>
      </c>
      <c r="D8">
        <v>2.66</v>
      </c>
      <c r="E8">
        <v>1.33</v>
      </c>
      <c r="F8" s="3" t="s">
        <v>639</v>
      </c>
      <c r="G8" s="3"/>
    </row>
    <row r="9" spans="1:7" x14ac:dyDescent="0.45">
      <c r="A9">
        <v>122</v>
      </c>
      <c r="B9" s="3" t="s">
        <v>624</v>
      </c>
      <c r="C9">
        <v>1.3</v>
      </c>
      <c r="D9">
        <v>2.0299999999999998</v>
      </c>
      <c r="E9">
        <v>0.62</v>
      </c>
      <c r="F9" s="3" t="s">
        <v>639</v>
      </c>
      <c r="G9" s="3"/>
    </row>
    <row r="10" spans="1:7" x14ac:dyDescent="0.45">
      <c r="A10">
        <v>123</v>
      </c>
      <c r="B10" s="3" t="s">
        <v>625</v>
      </c>
      <c r="C10">
        <v>1.8</v>
      </c>
      <c r="D10">
        <v>3.73</v>
      </c>
      <c r="E10">
        <v>0.95</v>
      </c>
      <c r="F10" s="3" t="s">
        <v>637</v>
      </c>
      <c r="G10" s="3"/>
    </row>
    <row r="11" spans="1:7" x14ac:dyDescent="0.45">
      <c r="A11">
        <v>140</v>
      </c>
      <c r="B11" s="3" t="s">
        <v>626</v>
      </c>
      <c r="C11">
        <v>1.23</v>
      </c>
      <c r="D11">
        <v>2.06</v>
      </c>
      <c r="E11">
        <v>0.6</v>
      </c>
      <c r="F11" s="3" t="s">
        <v>639</v>
      </c>
      <c r="G11" s="3"/>
    </row>
    <row r="12" spans="1:7" x14ac:dyDescent="0.45">
      <c r="A12">
        <v>141</v>
      </c>
      <c r="B12" s="3" t="s">
        <v>627</v>
      </c>
      <c r="C12">
        <v>1.4</v>
      </c>
      <c r="D12">
        <v>2.08</v>
      </c>
      <c r="E12">
        <v>0.62</v>
      </c>
      <c r="F12" s="3" t="s">
        <v>637</v>
      </c>
      <c r="G12" s="3"/>
    </row>
    <row r="13" spans="1:7" x14ac:dyDescent="0.45">
      <c r="A13">
        <v>142</v>
      </c>
      <c r="B13" s="3" t="s">
        <v>628</v>
      </c>
      <c r="C13">
        <v>1.1399999999999999</v>
      </c>
      <c r="D13">
        <v>2.41</v>
      </c>
      <c r="E13">
        <v>0.83</v>
      </c>
      <c r="F13" s="3" t="s">
        <v>637</v>
      </c>
      <c r="G13" s="3"/>
    </row>
    <row r="14" spans="1:7" x14ac:dyDescent="0.45">
      <c r="A14">
        <v>143</v>
      </c>
      <c r="B14" s="3" t="s">
        <v>629</v>
      </c>
      <c r="C14">
        <v>1.55</v>
      </c>
      <c r="D14">
        <v>3.27</v>
      </c>
      <c r="E14">
        <v>0.62</v>
      </c>
      <c r="F14" s="3" t="s">
        <v>639</v>
      </c>
      <c r="G14" s="3"/>
    </row>
    <row r="15" spans="1:7" x14ac:dyDescent="0.45">
      <c r="A15">
        <v>144</v>
      </c>
      <c r="B15" s="3" t="s">
        <v>630</v>
      </c>
      <c r="C15">
        <v>1.87</v>
      </c>
      <c r="D15">
        <v>3.27</v>
      </c>
      <c r="E15">
        <v>0.77</v>
      </c>
      <c r="F15" s="3" t="s">
        <v>638</v>
      </c>
      <c r="G15" s="3"/>
    </row>
    <row r="16" spans="1:7" x14ac:dyDescent="0.45">
      <c r="A16">
        <v>145</v>
      </c>
      <c r="B16" s="3" t="s">
        <v>631</v>
      </c>
      <c r="C16">
        <v>1.6</v>
      </c>
      <c r="D16">
        <v>3.62</v>
      </c>
      <c r="E16">
        <v>0.56000000000000005</v>
      </c>
      <c r="F16" s="3" t="s">
        <v>638</v>
      </c>
      <c r="G16" s="3"/>
    </row>
    <row r="17" spans="1:7" x14ac:dyDescent="0.45">
      <c r="A17">
        <v>146</v>
      </c>
      <c r="B17" s="3" t="s">
        <v>632</v>
      </c>
      <c r="C17">
        <v>4.1500000000000004</v>
      </c>
      <c r="D17">
        <v>6.01</v>
      </c>
      <c r="E17">
        <v>2.65</v>
      </c>
      <c r="F17" s="3" t="s">
        <v>637</v>
      </c>
      <c r="G17" s="3" t="s">
        <v>645</v>
      </c>
    </row>
    <row r="18" spans="1:7" x14ac:dyDescent="0.45">
      <c r="A18">
        <v>147</v>
      </c>
      <c r="B18" s="3" t="s">
        <v>633</v>
      </c>
      <c r="C18">
        <v>2.0299999999999998</v>
      </c>
      <c r="D18">
        <v>5.99</v>
      </c>
      <c r="E18">
        <v>0.56000000000000005</v>
      </c>
      <c r="F18" s="3" t="s">
        <v>637</v>
      </c>
      <c r="G18" s="3"/>
    </row>
    <row r="19" spans="1:7" x14ac:dyDescent="0.45">
      <c r="A19">
        <v>148</v>
      </c>
      <c r="B19" s="3" t="s">
        <v>634</v>
      </c>
      <c r="C19">
        <v>3.74</v>
      </c>
      <c r="D19">
        <v>5.39</v>
      </c>
      <c r="E19">
        <v>2.6</v>
      </c>
      <c r="F19" s="3" t="s">
        <v>639</v>
      </c>
      <c r="G19" s="3" t="s">
        <v>532</v>
      </c>
    </row>
    <row r="20" spans="1:7" x14ac:dyDescent="0.45">
      <c r="A20">
        <v>149</v>
      </c>
      <c r="B20" s="3" t="s">
        <v>635</v>
      </c>
      <c r="C20">
        <v>1.18</v>
      </c>
      <c r="D20">
        <v>3.1</v>
      </c>
      <c r="E20">
        <v>0.36</v>
      </c>
      <c r="F20" s="3" t="s">
        <v>638</v>
      </c>
      <c r="G20" s="3"/>
    </row>
    <row r="21" spans="1:7" x14ac:dyDescent="0.45">
      <c r="A21">
        <v>150</v>
      </c>
      <c r="B21" s="3" t="s">
        <v>636</v>
      </c>
      <c r="C21">
        <v>1.98</v>
      </c>
      <c r="D21">
        <v>3.45</v>
      </c>
      <c r="E21">
        <v>1.1200000000000001</v>
      </c>
      <c r="F21" s="3" t="s">
        <v>637</v>
      </c>
      <c r="G21" s="3" t="s">
        <v>531</v>
      </c>
    </row>
    <row r="22" spans="1:7" x14ac:dyDescent="0.45">
      <c r="F22" s="3"/>
    </row>
    <row r="23" spans="1:7" x14ac:dyDescent="0.45">
      <c r="F23" s="3" t="s">
        <v>643</v>
      </c>
    </row>
    <row r="24" spans="1:7" x14ac:dyDescent="0.45">
      <c r="F24" s="3" t="s">
        <v>644</v>
      </c>
    </row>
    <row r="25" spans="1:7" x14ac:dyDescent="0.45">
      <c r="F25" s="3" t="s">
        <v>647</v>
      </c>
    </row>
    <row r="26" spans="1:7" x14ac:dyDescent="0.45">
      <c r="F26" s="3" t="s">
        <v>648</v>
      </c>
    </row>
    <row r="27" spans="1:7" x14ac:dyDescent="0.45">
      <c r="F27" s="3" t="s">
        <v>649</v>
      </c>
    </row>
    <row r="28" spans="1:7" x14ac:dyDescent="0.45">
      <c r="F28" s="3" t="s">
        <v>650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7"/>
  <sheetViews>
    <sheetView topLeftCell="E19" workbookViewId="0">
      <selection activeCell="S37" sqref="S37"/>
    </sheetView>
  </sheetViews>
  <sheetFormatPr defaultRowHeight="14.25" x14ac:dyDescent="0.45"/>
  <cols>
    <col min="2" max="2" width="21.46484375" customWidth="1"/>
    <col min="9" max="9" width="21.06640625" customWidth="1"/>
    <col min="16" max="16" width="21.06640625" customWidth="1"/>
  </cols>
  <sheetData>
    <row r="4" spans="2:20" x14ac:dyDescent="0.45">
      <c r="B4" t="s">
        <v>145</v>
      </c>
      <c r="I4" t="s">
        <v>146</v>
      </c>
      <c r="P4" t="s">
        <v>184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185</v>
      </c>
      <c r="C6">
        <v>0.71</v>
      </c>
      <c r="D6">
        <v>0.8</v>
      </c>
      <c r="E6">
        <v>0.84</v>
      </c>
      <c r="F6">
        <f>AVERAGE(C6:E6)</f>
        <v>0.78333333333333333</v>
      </c>
      <c r="I6" t="s">
        <v>193</v>
      </c>
      <c r="J6">
        <v>1.31</v>
      </c>
      <c r="K6">
        <v>1.22</v>
      </c>
      <c r="L6">
        <v>1.49</v>
      </c>
      <c r="M6">
        <f>AVERAGE(J6:L6)</f>
        <v>1.34</v>
      </c>
      <c r="P6" t="s">
        <v>185</v>
      </c>
      <c r="Q6">
        <v>0.85</v>
      </c>
      <c r="R6">
        <v>0.94</v>
      </c>
      <c r="S6">
        <v>0.96</v>
      </c>
      <c r="T6">
        <f>AVERAGE(Q6:S6)</f>
        <v>0.91666666666666663</v>
      </c>
    </row>
    <row r="7" spans="2:20" x14ac:dyDescent="0.45">
      <c r="B7" t="s">
        <v>187</v>
      </c>
      <c r="C7">
        <v>1.08</v>
      </c>
      <c r="D7">
        <v>1.01</v>
      </c>
      <c r="E7">
        <v>0.99</v>
      </c>
      <c r="F7">
        <f>AVERAGE(C7:E7)</f>
        <v>1.0266666666666666</v>
      </c>
      <c r="I7" t="s">
        <v>194</v>
      </c>
      <c r="J7">
        <v>0.9</v>
      </c>
      <c r="K7">
        <v>0.71</v>
      </c>
      <c r="L7">
        <v>0.69</v>
      </c>
      <c r="M7">
        <f t="shared" ref="M7:M28" si="0">AVERAGE(J7:L7)</f>
        <v>0.76666666666666661</v>
      </c>
      <c r="P7" t="s">
        <v>186</v>
      </c>
      <c r="R7">
        <v>0.76</v>
      </c>
      <c r="S7">
        <v>0.89</v>
      </c>
      <c r="T7">
        <f t="shared" ref="T7:T22" si="1">AVERAGE(Q7:S7)</f>
        <v>0.82499999999999996</v>
      </c>
    </row>
    <row r="8" spans="2:20" x14ac:dyDescent="0.45">
      <c r="B8" t="s">
        <v>188</v>
      </c>
      <c r="C8">
        <v>0.77</v>
      </c>
      <c r="D8">
        <v>0.87</v>
      </c>
      <c r="E8">
        <v>0.78</v>
      </c>
      <c r="F8">
        <f>AVERAGE(C8:E8)</f>
        <v>0.80666666666666664</v>
      </c>
      <c r="I8" t="s">
        <v>195</v>
      </c>
      <c r="J8">
        <v>0.83</v>
      </c>
      <c r="K8">
        <v>0.84</v>
      </c>
      <c r="L8">
        <v>0.76</v>
      </c>
      <c r="M8">
        <f t="shared" si="0"/>
        <v>0.80999999999999994</v>
      </c>
      <c r="P8" t="s">
        <v>187</v>
      </c>
      <c r="Q8">
        <v>0.38</v>
      </c>
      <c r="R8">
        <v>0.39</v>
      </c>
      <c r="S8">
        <v>0.43</v>
      </c>
      <c r="T8">
        <f t="shared" si="1"/>
        <v>0.39999999999999997</v>
      </c>
    </row>
    <row r="9" spans="2:20" x14ac:dyDescent="0.45">
      <c r="B9" t="s">
        <v>189</v>
      </c>
      <c r="D9">
        <v>0.57999999999999996</v>
      </c>
      <c r="E9">
        <v>0.56999999999999995</v>
      </c>
      <c r="F9">
        <f>AVERAGE(C9:E9)</f>
        <v>0.57499999999999996</v>
      </c>
      <c r="I9" t="s">
        <v>196</v>
      </c>
      <c r="J9">
        <v>2.4700000000000002</v>
      </c>
      <c r="K9">
        <v>2.4700000000000002</v>
      </c>
      <c r="L9">
        <v>2.42</v>
      </c>
      <c r="M9">
        <f t="shared" si="0"/>
        <v>2.4533333333333336</v>
      </c>
      <c r="P9" t="s">
        <v>188</v>
      </c>
      <c r="Q9">
        <v>0.23</v>
      </c>
      <c r="R9">
        <v>0.22</v>
      </c>
      <c r="S9">
        <v>0.24</v>
      </c>
      <c r="T9">
        <f t="shared" si="1"/>
        <v>0.22999999999999998</v>
      </c>
    </row>
    <row r="10" spans="2:20" x14ac:dyDescent="0.45">
      <c r="B10" t="s">
        <v>246</v>
      </c>
      <c r="F10">
        <f>AVERAGE(F6:F9)</f>
        <v>0.79791666666666661</v>
      </c>
      <c r="I10" t="s">
        <v>197</v>
      </c>
      <c r="J10">
        <v>0.78</v>
      </c>
      <c r="K10">
        <v>0.77</v>
      </c>
      <c r="M10">
        <f t="shared" si="0"/>
        <v>0.77500000000000002</v>
      </c>
      <c r="P10" t="s">
        <v>189</v>
      </c>
      <c r="R10">
        <v>0.73</v>
      </c>
      <c r="S10">
        <v>0.75</v>
      </c>
      <c r="T10">
        <f t="shared" si="1"/>
        <v>0.74</v>
      </c>
    </row>
    <row r="11" spans="2:20" x14ac:dyDescent="0.45">
      <c r="I11" t="s">
        <v>198</v>
      </c>
      <c r="J11">
        <v>1.21</v>
      </c>
      <c r="K11">
        <v>1.33</v>
      </c>
      <c r="L11">
        <v>1.26</v>
      </c>
      <c r="M11">
        <f>AVERAGE(J11:L11)</f>
        <v>1.2666666666666666</v>
      </c>
      <c r="P11" t="s">
        <v>190</v>
      </c>
      <c r="Q11">
        <v>0.56000000000000005</v>
      </c>
      <c r="R11">
        <v>0.61</v>
      </c>
      <c r="S11">
        <v>0.61</v>
      </c>
      <c r="T11">
        <f t="shared" si="1"/>
        <v>0.59333333333333327</v>
      </c>
    </row>
    <row r="12" spans="2:20" x14ac:dyDescent="0.45">
      <c r="I12" t="s">
        <v>246</v>
      </c>
      <c r="M12">
        <f>AVERAGE(M6:M11)</f>
        <v>1.2352777777777779</v>
      </c>
      <c r="P12" t="s">
        <v>191</v>
      </c>
      <c r="Q12">
        <v>0.59</v>
      </c>
      <c r="R12">
        <v>0.56999999999999995</v>
      </c>
      <c r="S12">
        <v>0.53</v>
      </c>
      <c r="T12">
        <f t="shared" si="1"/>
        <v>0.56333333333333335</v>
      </c>
    </row>
    <row r="13" spans="2:20" x14ac:dyDescent="0.45">
      <c r="P13" t="s">
        <v>192</v>
      </c>
      <c r="R13">
        <v>0.68</v>
      </c>
      <c r="S13">
        <v>0.75</v>
      </c>
      <c r="T13">
        <f t="shared" si="1"/>
        <v>0.71500000000000008</v>
      </c>
    </row>
    <row r="14" spans="2:20" x14ac:dyDescent="0.45">
      <c r="B14" t="s">
        <v>220</v>
      </c>
      <c r="C14">
        <v>1.6</v>
      </c>
      <c r="D14">
        <v>1.8</v>
      </c>
      <c r="E14">
        <v>1.79</v>
      </c>
      <c r="F14">
        <f t="shared" ref="F14:F24" si="2">AVERAGE(C14:E14)</f>
        <v>1.7300000000000002</v>
      </c>
      <c r="P14" t="s">
        <v>246</v>
      </c>
      <c r="T14">
        <f>AVERAGE(T6:T13)</f>
        <v>0.62291666666666656</v>
      </c>
    </row>
    <row r="15" spans="2:20" x14ac:dyDescent="0.45">
      <c r="B15" t="s">
        <v>221</v>
      </c>
      <c r="C15">
        <v>2.15</v>
      </c>
      <c r="D15">
        <v>2.09</v>
      </c>
      <c r="E15">
        <v>1.98</v>
      </c>
      <c r="F15">
        <f t="shared" si="2"/>
        <v>2.0733333333333337</v>
      </c>
    </row>
    <row r="16" spans="2:20" x14ac:dyDescent="0.45">
      <c r="B16" t="s">
        <v>222</v>
      </c>
      <c r="C16">
        <v>2.59</v>
      </c>
      <c r="D16">
        <v>1.97</v>
      </c>
      <c r="E16">
        <v>1.97</v>
      </c>
      <c r="F16">
        <f>AVERAGE(C16:E16)</f>
        <v>2.1766666666666663</v>
      </c>
      <c r="I16" t="s">
        <v>201</v>
      </c>
    </row>
    <row r="17" spans="2:20" x14ac:dyDescent="0.45">
      <c r="I17" t="s">
        <v>202</v>
      </c>
      <c r="J17">
        <v>0.85</v>
      </c>
      <c r="K17">
        <v>0.76</v>
      </c>
      <c r="L17">
        <v>0.8</v>
      </c>
      <c r="M17">
        <f t="shared" si="0"/>
        <v>0.80333333333333334</v>
      </c>
    </row>
    <row r="18" spans="2:20" x14ac:dyDescent="0.45">
      <c r="B18" t="s">
        <v>246</v>
      </c>
      <c r="F18">
        <f>AVERAGE(F14:F16)</f>
        <v>1.9933333333333334</v>
      </c>
      <c r="I18" t="s">
        <v>203</v>
      </c>
      <c r="J18">
        <v>0.27</v>
      </c>
      <c r="K18">
        <v>0.26</v>
      </c>
      <c r="L18">
        <v>0.27</v>
      </c>
      <c r="M18">
        <f t="shared" si="0"/>
        <v>0.26666666666666666</v>
      </c>
    </row>
    <row r="19" spans="2:20" x14ac:dyDescent="0.45">
      <c r="I19" t="s">
        <v>218</v>
      </c>
      <c r="J19">
        <v>1.0900000000000001</v>
      </c>
      <c r="K19">
        <v>0.99</v>
      </c>
      <c r="L19">
        <v>1.07</v>
      </c>
      <c r="M19">
        <f>AVERAGE(J19:L19)</f>
        <v>1.05</v>
      </c>
    </row>
    <row r="20" spans="2:20" x14ac:dyDescent="0.45">
      <c r="I20" t="s">
        <v>219</v>
      </c>
      <c r="J20">
        <v>0.63</v>
      </c>
      <c r="K20">
        <v>0.59</v>
      </c>
      <c r="L20">
        <v>0.61</v>
      </c>
      <c r="M20">
        <f>AVERAGE(J20:L20)</f>
        <v>0.61</v>
      </c>
    </row>
    <row r="21" spans="2:20" x14ac:dyDescent="0.45">
      <c r="B21" t="s">
        <v>223</v>
      </c>
      <c r="C21">
        <v>1.47</v>
      </c>
      <c r="D21">
        <v>1.59</v>
      </c>
      <c r="E21">
        <v>1.67</v>
      </c>
      <c r="F21">
        <f t="shared" si="2"/>
        <v>1.5766666666666669</v>
      </c>
      <c r="I21" t="s">
        <v>246</v>
      </c>
      <c r="M21">
        <f>AVERAGE(M17:M20)</f>
        <v>0.6825</v>
      </c>
    </row>
    <row r="22" spans="2:20" x14ac:dyDescent="0.45">
      <c r="B22" t="s">
        <v>224</v>
      </c>
      <c r="C22">
        <v>2.33</v>
      </c>
      <c r="D22">
        <v>2.21</v>
      </c>
      <c r="E22">
        <v>2.1</v>
      </c>
      <c r="F22">
        <f t="shared" si="2"/>
        <v>2.2133333333333334</v>
      </c>
      <c r="P22" t="s">
        <v>197</v>
      </c>
      <c r="Q22">
        <v>1.74</v>
      </c>
      <c r="R22">
        <v>1.77</v>
      </c>
      <c r="S22">
        <v>1.78</v>
      </c>
      <c r="T22">
        <f t="shared" si="1"/>
        <v>1.7633333333333334</v>
      </c>
    </row>
    <row r="23" spans="2:20" x14ac:dyDescent="0.45">
      <c r="B23" t="s">
        <v>225</v>
      </c>
      <c r="C23">
        <v>1.74</v>
      </c>
      <c r="D23">
        <v>2</v>
      </c>
      <c r="E23">
        <v>1.98</v>
      </c>
      <c r="F23">
        <f t="shared" si="2"/>
        <v>1.906666666666667</v>
      </c>
      <c r="P23" t="s">
        <v>198</v>
      </c>
      <c r="Q23">
        <v>1.38</v>
      </c>
      <c r="R23">
        <v>1.35</v>
      </c>
      <c r="S23">
        <v>1.35</v>
      </c>
      <c r="T23">
        <f>AVERAGE(Q23:S23)</f>
        <v>1.36</v>
      </c>
    </row>
    <row r="24" spans="2:20" x14ac:dyDescent="0.45">
      <c r="B24" t="s">
        <v>226</v>
      </c>
      <c r="C24">
        <v>1.1499999999999999</v>
      </c>
      <c r="D24">
        <v>1.45</v>
      </c>
      <c r="E24">
        <v>1.62</v>
      </c>
      <c r="F24">
        <f t="shared" si="2"/>
        <v>1.4066666666666665</v>
      </c>
      <c r="P24" t="s">
        <v>199</v>
      </c>
      <c r="Q24">
        <v>2.52</v>
      </c>
      <c r="R24">
        <v>2.52</v>
      </c>
      <c r="T24">
        <f>AVERAGE(Q24:S24)</f>
        <v>2.52</v>
      </c>
    </row>
    <row r="25" spans="2:20" x14ac:dyDescent="0.45">
      <c r="B25" t="s">
        <v>246</v>
      </c>
      <c r="F25">
        <f>AVERAGE(F21:F24)</f>
        <v>1.7758333333333334</v>
      </c>
      <c r="I25" t="s">
        <v>227</v>
      </c>
      <c r="J25">
        <v>0.88</v>
      </c>
      <c r="K25">
        <v>0.87</v>
      </c>
      <c r="L25">
        <v>0.86</v>
      </c>
      <c r="M25">
        <f t="shared" si="0"/>
        <v>0.87</v>
      </c>
      <c r="P25" t="s">
        <v>200</v>
      </c>
      <c r="Q25">
        <v>2.38</v>
      </c>
      <c r="R25">
        <v>2.44</v>
      </c>
      <c r="S25">
        <v>2.57</v>
      </c>
      <c r="T25">
        <f>AVERAGE(Q25:S25)</f>
        <v>2.4633333333333334</v>
      </c>
    </row>
    <row r="26" spans="2:20" x14ac:dyDescent="0.45">
      <c r="I26" t="s">
        <v>228</v>
      </c>
      <c r="J26">
        <v>0.91</v>
      </c>
      <c r="K26">
        <v>0.86</v>
      </c>
      <c r="L26">
        <v>0.88</v>
      </c>
      <c r="M26">
        <f t="shared" si="0"/>
        <v>0.8833333333333333</v>
      </c>
      <c r="P26" t="s">
        <v>246</v>
      </c>
      <c r="T26">
        <f>AVERAGE(T22:T25)</f>
        <v>2.0266666666666668</v>
      </c>
    </row>
    <row r="27" spans="2:20" x14ac:dyDescent="0.45">
      <c r="I27" t="s">
        <v>229</v>
      </c>
      <c r="J27">
        <v>0.77</v>
      </c>
      <c r="K27">
        <v>0.72</v>
      </c>
      <c r="L27">
        <v>0.77</v>
      </c>
      <c r="M27">
        <f t="shared" si="0"/>
        <v>0.7533333333333333</v>
      </c>
    </row>
    <row r="28" spans="2:20" x14ac:dyDescent="0.45">
      <c r="I28" t="s">
        <v>230</v>
      </c>
      <c r="J28">
        <v>1.03</v>
      </c>
      <c r="K28">
        <v>1.04</v>
      </c>
      <c r="L28">
        <v>1.01</v>
      </c>
      <c r="M28">
        <f t="shared" si="0"/>
        <v>1.0266666666666666</v>
      </c>
    </row>
    <row r="29" spans="2:20" x14ac:dyDescent="0.45">
      <c r="I29" t="s">
        <v>246</v>
      </c>
      <c r="M29">
        <f>AVERAGE(M25:M28)</f>
        <v>0.8833333333333333</v>
      </c>
    </row>
    <row r="31" spans="2:20" x14ac:dyDescent="0.45">
      <c r="P31" t="s">
        <v>202</v>
      </c>
      <c r="Q31">
        <v>0.71</v>
      </c>
      <c r="R31">
        <v>0.68</v>
      </c>
      <c r="S31">
        <v>0.63</v>
      </c>
      <c r="T31">
        <f>AVERAGE(Q31:S31)</f>
        <v>0.67333333333333334</v>
      </c>
    </row>
    <row r="32" spans="2:20" x14ac:dyDescent="0.45">
      <c r="P32" t="s">
        <v>204</v>
      </c>
      <c r="Q32">
        <v>0.83</v>
      </c>
      <c r="R32">
        <v>0.91</v>
      </c>
      <c r="S32">
        <v>0.85</v>
      </c>
      <c r="T32">
        <f>AVERAGE(Q32:S32)</f>
        <v>0.86333333333333329</v>
      </c>
    </row>
    <row r="34" spans="2:20" x14ac:dyDescent="0.45">
      <c r="P34" t="s">
        <v>246</v>
      </c>
      <c r="T34">
        <f>AVERAGE(T31:T32)</f>
        <v>0.76833333333333331</v>
      </c>
    </row>
    <row r="36" spans="2:20" x14ac:dyDescent="0.45">
      <c r="B36" t="s">
        <v>246</v>
      </c>
      <c r="C36" t="e">
        <f>AVERAGE(F10,F18,F25,M12,M21,M29,T14,T26,#REF!)</f>
        <v>#REF!</v>
      </c>
    </row>
    <row r="37" spans="2:20" x14ac:dyDescent="0.45">
      <c r="B37" t="s">
        <v>247</v>
      </c>
      <c r="C37" t="e">
        <f>STDEV(F10,F18,F25,M12,M21,M29,T14,T26,#REF!)</f>
        <v>#REF!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6"/>
  <sheetViews>
    <sheetView topLeftCell="E13" workbookViewId="0">
      <selection activeCell="T21" sqref="T21:T24"/>
    </sheetView>
  </sheetViews>
  <sheetFormatPr defaultRowHeight="14.25" x14ac:dyDescent="0.45"/>
  <cols>
    <col min="2" max="2" width="20.33203125" customWidth="1"/>
    <col min="9" max="9" width="20.33203125" customWidth="1"/>
    <col min="16" max="16" width="19.53125" customWidth="1"/>
  </cols>
  <sheetData>
    <row r="4" spans="2:20" x14ac:dyDescent="0.45">
      <c r="B4" t="s">
        <v>145</v>
      </c>
      <c r="I4" t="s">
        <v>146</v>
      </c>
      <c r="P4" t="s">
        <v>184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209</v>
      </c>
      <c r="C6">
        <v>2.87</v>
      </c>
      <c r="D6">
        <v>2.62</v>
      </c>
      <c r="E6">
        <v>2.35</v>
      </c>
      <c r="F6">
        <f>AVERAGE(C6:E6)</f>
        <v>2.6133333333333333</v>
      </c>
      <c r="I6" t="s">
        <v>205</v>
      </c>
      <c r="J6">
        <v>0.78</v>
      </c>
      <c r="K6">
        <v>0.85</v>
      </c>
      <c r="L6">
        <v>0.83</v>
      </c>
      <c r="M6">
        <f>AVERAGE(J6:L6)</f>
        <v>0.82</v>
      </c>
      <c r="P6" t="s">
        <v>205</v>
      </c>
      <c r="Q6">
        <v>0.96</v>
      </c>
      <c r="R6">
        <v>0.96</v>
      </c>
      <c r="S6">
        <v>0.96</v>
      </c>
      <c r="T6">
        <f>AVERAGE(Q6:S6)</f>
        <v>0.96</v>
      </c>
    </row>
    <row r="7" spans="2:20" x14ac:dyDescent="0.45">
      <c r="B7" t="s">
        <v>210</v>
      </c>
      <c r="C7">
        <v>3.5</v>
      </c>
      <c r="D7">
        <v>2.79</v>
      </c>
      <c r="E7">
        <v>3.18</v>
      </c>
      <c r="F7">
        <f t="shared" ref="F7:F21" si="0">AVERAGE(C7:E7)</f>
        <v>3.1566666666666667</v>
      </c>
      <c r="I7" t="s">
        <v>206</v>
      </c>
      <c r="J7">
        <v>1.1299999999999999</v>
      </c>
      <c r="K7">
        <v>1.1100000000000001</v>
      </c>
      <c r="L7">
        <v>1.1299999999999999</v>
      </c>
      <c r="M7">
        <f t="shared" ref="M7:M26" si="1">AVERAGE(J7:L7)</f>
        <v>1.1233333333333333</v>
      </c>
      <c r="P7" t="s">
        <v>206</v>
      </c>
      <c r="Q7">
        <v>0.53</v>
      </c>
      <c r="R7">
        <v>0.47</v>
      </c>
      <c r="S7">
        <v>0.55000000000000004</v>
      </c>
      <c r="T7">
        <f t="shared" ref="T7:T24" si="2">AVERAGE(Q7:S7)</f>
        <v>0.51666666666666672</v>
      </c>
    </row>
    <row r="8" spans="2:20" x14ac:dyDescent="0.45">
      <c r="B8" t="s">
        <v>211</v>
      </c>
      <c r="C8">
        <v>1</v>
      </c>
      <c r="D8">
        <v>1.22</v>
      </c>
      <c r="E8">
        <v>1.19</v>
      </c>
      <c r="F8">
        <f t="shared" si="0"/>
        <v>1.1366666666666665</v>
      </c>
      <c r="I8" t="s">
        <v>207</v>
      </c>
      <c r="J8">
        <v>0.62</v>
      </c>
      <c r="K8">
        <v>0.56000000000000005</v>
      </c>
      <c r="L8">
        <v>0.6</v>
      </c>
      <c r="M8">
        <f t="shared" si="1"/>
        <v>0.59333333333333338</v>
      </c>
      <c r="P8" t="s">
        <v>208</v>
      </c>
      <c r="Q8">
        <v>2.91</v>
      </c>
      <c r="R8">
        <v>3.08</v>
      </c>
      <c r="S8">
        <v>3.13</v>
      </c>
      <c r="T8">
        <f>AVERAGE(Q8:S8)</f>
        <v>3.0400000000000005</v>
      </c>
    </row>
    <row r="9" spans="2:20" x14ac:dyDescent="0.45">
      <c r="B9" t="s">
        <v>212</v>
      </c>
      <c r="C9">
        <v>2.38</v>
      </c>
      <c r="D9">
        <v>2.29</v>
      </c>
      <c r="E9">
        <v>2.2200000000000002</v>
      </c>
      <c r="F9">
        <f t="shared" si="0"/>
        <v>2.2966666666666669</v>
      </c>
      <c r="I9" t="s">
        <v>208</v>
      </c>
      <c r="J9">
        <v>2.5</v>
      </c>
      <c r="K9">
        <v>2.4</v>
      </c>
      <c r="M9">
        <f t="shared" si="1"/>
        <v>2.4500000000000002</v>
      </c>
    </row>
    <row r="10" spans="2:20" x14ac:dyDescent="0.45">
      <c r="B10" t="s">
        <v>246</v>
      </c>
      <c r="F10">
        <f>AVERAGE(F6:F9)</f>
        <v>2.3008333333333333</v>
      </c>
      <c r="I10" t="s">
        <v>231</v>
      </c>
      <c r="J10">
        <v>1.19</v>
      </c>
      <c r="K10">
        <v>1.07</v>
      </c>
      <c r="L10">
        <v>1.19</v>
      </c>
      <c r="M10">
        <f t="shared" si="1"/>
        <v>1.1499999999999999</v>
      </c>
      <c r="P10" t="s">
        <v>246</v>
      </c>
      <c r="T10">
        <f>AVERAGE(T6:T8)</f>
        <v>1.5055555555555558</v>
      </c>
    </row>
    <row r="11" spans="2:20" x14ac:dyDescent="0.45">
      <c r="I11" t="s">
        <v>232</v>
      </c>
      <c r="J11">
        <v>0.71</v>
      </c>
      <c r="K11">
        <v>0.7</v>
      </c>
      <c r="L11">
        <v>0.77</v>
      </c>
      <c r="M11">
        <f t="shared" si="1"/>
        <v>0.72666666666666657</v>
      </c>
    </row>
    <row r="12" spans="2:20" x14ac:dyDescent="0.45">
      <c r="I12" t="s">
        <v>246</v>
      </c>
      <c r="M12">
        <f>AVERAGE(M6:M11)</f>
        <v>1.143888888888889</v>
      </c>
    </row>
    <row r="13" spans="2:20" x14ac:dyDescent="0.45">
      <c r="B13" t="s">
        <v>214</v>
      </c>
      <c r="D13">
        <v>3.9</v>
      </c>
      <c r="E13">
        <v>4.2300000000000004</v>
      </c>
      <c r="F13">
        <f t="shared" si="0"/>
        <v>4.0650000000000004</v>
      </c>
      <c r="P13" t="s">
        <v>209</v>
      </c>
      <c r="Q13">
        <v>0.88</v>
      </c>
      <c r="R13">
        <v>0.96</v>
      </c>
      <c r="S13">
        <v>0.96</v>
      </c>
      <c r="T13">
        <f t="shared" si="2"/>
        <v>0.93333333333333324</v>
      </c>
    </row>
    <row r="14" spans="2:20" x14ac:dyDescent="0.45">
      <c r="B14" t="s">
        <v>215</v>
      </c>
      <c r="C14">
        <v>4.45</v>
      </c>
      <c r="D14">
        <v>4.6399999999999997</v>
      </c>
      <c r="E14">
        <v>4.7699999999999996</v>
      </c>
      <c r="F14">
        <f t="shared" si="0"/>
        <v>4.62</v>
      </c>
      <c r="P14" t="s">
        <v>210</v>
      </c>
      <c r="R14">
        <v>0.43</v>
      </c>
      <c r="S14">
        <v>0.44</v>
      </c>
      <c r="T14">
        <f t="shared" si="2"/>
        <v>0.435</v>
      </c>
    </row>
    <row r="15" spans="2:20" x14ac:dyDescent="0.45">
      <c r="B15" t="s">
        <v>216</v>
      </c>
      <c r="C15">
        <v>2.73</v>
      </c>
      <c r="D15">
        <v>3.1</v>
      </c>
      <c r="E15">
        <v>3.13</v>
      </c>
      <c r="F15">
        <f t="shared" si="0"/>
        <v>2.9866666666666668</v>
      </c>
      <c r="I15" t="s">
        <v>233</v>
      </c>
      <c r="J15">
        <v>2.7</v>
      </c>
      <c r="K15">
        <v>2.7</v>
      </c>
      <c r="L15">
        <v>2.62</v>
      </c>
      <c r="M15">
        <f t="shared" si="1"/>
        <v>2.6733333333333333</v>
      </c>
      <c r="P15" t="s">
        <v>211</v>
      </c>
      <c r="Q15">
        <v>0.5</v>
      </c>
      <c r="R15">
        <v>0.47</v>
      </c>
      <c r="S15">
        <v>0.48</v>
      </c>
      <c r="T15">
        <f t="shared" si="2"/>
        <v>0.48333333333333334</v>
      </c>
    </row>
    <row r="16" spans="2:20" x14ac:dyDescent="0.45">
      <c r="B16" t="s">
        <v>217</v>
      </c>
      <c r="C16">
        <v>3.12</v>
      </c>
      <c r="D16">
        <v>3.19</v>
      </c>
      <c r="E16">
        <v>3.38</v>
      </c>
      <c r="F16">
        <f t="shared" si="0"/>
        <v>3.2300000000000004</v>
      </c>
      <c r="I16" t="s">
        <v>234</v>
      </c>
      <c r="K16">
        <v>0.43</v>
      </c>
      <c r="L16">
        <v>0.41</v>
      </c>
      <c r="M16">
        <f t="shared" si="1"/>
        <v>0.42</v>
      </c>
      <c r="P16" t="s">
        <v>212</v>
      </c>
      <c r="Q16">
        <v>3.46</v>
      </c>
      <c r="R16">
        <v>3.44</v>
      </c>
      <c r="S16">
        <v>3.55</v>
      </c>
      <c r="T16">
        <f t="shared" si="2"/>
        <v>3.4833333333333329</v>
      </c>
    </row>
    <row r="17" spans="2:20" x14ac:dyDescent="0.45">
      <c r="B17" t="s">
        <v>246</v>
      </c>
      <c r="F17">
        <f>AVERAGE(F13:F16)</f>
        <v>3.7254166666666668</v>
      </c>
      <c r="I17" t="s">
        <v>235</v>
      </c>
      <c r="J17">
        <v>0.56999999999999995</v>
      </c>
      <c r="K17">
        <v>0.51</v>
      </c>
      <c r="L17">
        <v>0.56999999999999995</v>
      </c>
      <c r="M17">
        <f t="shared" si="1"/>
        <v>0.54999999999999993</v>
      </c>
      <c r="P17" t="s">
        <v>213</v>
      </c>
      <c r="Q17">
        <v>1.6</v>
      </c>
      <c r="R17">
        <v>1.76</v>
      </c>
      <c r="S17">
        <v>1.66</v>
      </c>
      <c r="T17">
        <f t="shared" si="2"/>
        <v>1.6733333333333336</v>
      </c>
    </row>
    <row r="18" spans="2:20" x14ac:dyDescent="0.45">
      <c r="I18" t="s">
        <v>236</v>
      </c>
      <c r="K18">
        <v>0.41</v>
      </c>
      <c r="L18">
        <v>0.47</v>
      </c>
      <c r="M18">
        <f t="shared" si="1"/>
        <v>0.43999999999999995</v>
      </c>
      <c r="P18" t="s">
        <v>246</v>
      </c>
      <c r="T18">
        <f>AVERAGE(T13:T17)</f>
        <v>1.4016666666666666</v>
      </c>
    </row>
    <row r="19" spans="2:20" x14ac:dyDescent="0.45">
      <c r="I19" t="s">
        <v>246</v>
      </c>
      <c r="M19">
        <f>AVERAGE(M15:M18)</f>
        <v>1.0208333333333333</v>
      </c>
    </row>
    <row r="20" spans="2:20" x14ac:dyDescent="0.45">
      <c r="B20" t="s">
        <v>241</v>
      </c>
      <c r="C20">
        <v>1.34</v>
      </c>
      <c r="D20">
        <v>1.78</v>
      </c>
      <c r="E20">
        <v>1.78</v>
      </c>
      <c r="F20">
        <f t="shared" si="0"/>
        <v>1.6333333333333335</v>
      </c>
    </row>
    <row r="21" spans="2:20" x14ac:dyDescent="0.45">
      <c r="B21" t="s">
        <v>242</v>
      </c>
      <c r="C21">
        <v>1.56</v>
      </c>
      <c r="D21">
        <v>1.81</v>
      </c>
      <c r="E21">
        <v>1.76</v>
      </c>
      <c r="F21">
        <f t="shared" si="0"/>
        <v>1.71</v>
      </c>
      <c r="P21" t="s">
        <v>214</v>
      </c>
      <c r="Q21">
        <v>1.44</v>
      </c>
      <c r="R21">
        <v>1.42</v>
      </c>
      <c r="S21">
        <v>1.44</v>
      </c>
      <c r="T21">
        <f t="shared" si="2"/>
        <v>1.4333333333333333</v>
      </c>
    </row>
    <row r="22" spans="2:20" x14ac:dyDescent="0.45">
      <c r="B22" t="s">
        <v>243</v>
      </c>
      <c r="C22">
        <v>7.46</v>
      </c>
      <c r="D22">
        <v>7.61</v>
      </c>
      <c r="E22">
        <v>6.99</v>
      </c>
      <c r="F22">
        <f>AVERAGE(C22:E22)</f>
        <v>7.3533333333333344</v>
      </c>
      <c r="P22" t="s">
        <v>215</v>
      </c>
      <c r="Q22">
        <v>0.47</v>
      </c>
      <c r="R22">
        <v>0.49</v>
      </c>
      <c r="S22">
        <v>0.48</v>
      </c>
      <c r="T22">
        <f t="shared" si="2"/>
        <v>0.48</v>
      </c>
    </row>
    <row r="23" spans="2:20" x14ac:dyDescent="0.45">
      <c r="B23" t="s">
        <v>244</v>
      </c>
      <c r="C23">
        <v>1.34</v>
      </c>
      <c r="D23">
        <v>1.31</v>
      </c>
      <c r="E23">
        <v>1.3</v>
      </c>
      <c r="F23">
        <f>AVERAGE(C23:E23)</f>
        <v>1.3166666666666667</v>
      </c>
      <c r="I23" t="s">
        <v>237</v>
      </c>
      <c r="J23">
        <v>0.59</v>
      </c>
      <c r="K23">
        <v>0.59</v>
      </c>
      <c r="L23">
        <v>0.63</v>
      </c>
      <c r="M23">
        <f t="shared" si="1"/>
        <v>0.60333333333333339</v>
      </c>
      <c r="P23" t="s">
        <v>216</v>
      </c>
      <c r="Q23">
        <v>1.23</v>
      </c>
      <c r="R23">
        <v>1.1200000000000001</v>
      </c>
      <c r="S23">
        <v>1.26</v>
      </c>
      <c r="T23">
        <f t="shared" si="2"/>
        <v>1.2033333333333334</v>
      </c>
    </row>
    <row r="24" spans="2:20" x14ac:dyDescent="0.45">
      <c r="I24" t="s">
        <v>238</v>
      </c>
      <c r="J24">
        <v>2.0299999999999998</v>
      </c>
      <c r="K24">
        <v>2.2400000000000002</v>
      </c>
      <c r="L24">
        <v>2.27</v>
      </c>
      <c r="M24">
        <f t="shared" si="1"/>
        <v>2.1799999999999997</v>
      </c>
      <c r="P24" t="s">
        <v>217</v>
      </c>
      <c r="R24">
        <v>1.98</v>
      </c>
      <c r="S24">
        <v>1.91</v>
      </c>
      <c r="T24">
        <f t="shared" si="2"/>
        <v>1.9449999999999998</v>
      </c>
    </row>
    <row r="25" spans="2:20" x14ac:dyDescent="0.45">
      <c r="B25" t="s">
        <v>246</v>
      </c>
      <c r="F25">
        <f>AVERAGE(F20:F23)</f>
        <v>3.0033333333333339</v>
      </c>
      <c r="I25" t="s">
        <v>239</v>
      </c>
      <c r="J25">
        <v>0.53</v>
      </c>
      <c r="K25">
        <v>0.57999999999999996</v>
      </c>
      <c r="L25">
        <v>0.56000000000000005</v>
      </c>
      <c r="M25">
        <f t="shared" si="1"/>
        <v>0.55666666666666664</v>
      </c>
      <c r="P25" t="s">
        <v>246</v>
      </c>
      <c r="T25">
        <f>AVERAGE(T21:T24)</f>
        <v>1.2654166666666666</v>
      </c>
    </row>
    <row r="26" spans="2:20" x14ac:dyDescent="0.45">
      <c r="I26" t="s">
        <v>240</v>
      </c>
      <c r="K26">
        <v>0.45</v>
      </c>
      <c r="L26">
        <v>0.45</v>
      </c>
      <c r="M26">
        <f t="shared" si="1"/>
        <v>0.45</v>
      </c>
    </row>
    <row r="27" spans="2:20" x14ac:dyDescent="0.45">
      <c r="I27" t="s">
        <v>246</v>
      </c>
      <c r="M27">
        <f>AVERAGE(M23:M26)</f>
        <v>0.94750000000000001</v>
      </c>
    </row>
    <row r="35" spans="2:3" x14ac:dyDescent="0.45">
      <c r="B35" t="s">
        <v>246</v>
      </c>
      <c r="C35">
        <f>AVERAGE(F10,F17,F25,M12,M19,M27,T10,T18,T25)</f>
        <v>1.8127160493827164</v>
      </c>
    </row>
    <row r="36" spans="2:3" x14ac:dyDescent="0.45">
      <c r="B36" t="s">
        <v>247</v>
      </c>
      <c r="C36">
        <f>STDEV(F10,F17,F25,M12,M19,M27,T10,T18,T25)</f>
        <v>0.9810774847147552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4"/>
  <sheetViews>
    <sheetView topLeftCell="E13" workbookViewId="0">
      <selection activeCell="L30" sqref="L30"/>
    </sheetView>
  </sheetViews>
  <sheetFormatPr defaultRowHeight="14.25" x14ac:dyDescent="0.45"/>
  <cols>
    <col min="2" max="2" width="19.53125" customWidth="1"/>
    <col min="9" max="9" width="17.59765625" customWidth="1"/>
    <col min="16" max="16" width="19.59765625" customWidth="1"/>
  </cols>
  <sheetData>
    <row r="4" spans="2:20" x14ac:dyDescent="0.45">
      <c r="B4" t="s">
        <v>345</v>
      </c>
      <c r="I4" t="s">
        <v>346</v>
      </c>
      <c r="P4" t="s">
        <v>347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348</v>
      </c>
      <c r="C6">
        <v>1.66</v>
      </c>
      <c r="D6">
        <v>1.35</v>
      </c>
      <c r="E6">
        <v>1.28</v>
      </c>
      <c r="F6">
        <f>AVERAGE(C6:E6)</f>
        <v>1.43</v>
      </c>
      <c r="I6" t="s">
        <v>362</v>
      </c>
      <c r="J6">
        <v>1.21</v>
      </c>
      <c r="K6">
        <v>1.31</v>
      </c>
      <c r="L6">
        <v>1.33</v>
      </c>
      <c r="M6">
        <f>AVERAGE(J6:L6)</f>
        <v>1.2833333333333334</v>
      </c>
      <c r="P6" t="s">
        <v>375</v>
      </c>
      <c r="Q6">
        <v>1.1000000000000001</v>
      </c>
      <c r="R6">
        <v>1.19</v>
      </c>
      <c r="S6">
        <v>1.1599999999999999</v>
      </c>
      <c r="T6">
        <f>AVERAGE(Q6:S6)</f>
        <v>1.1500000000000001</v>
      </c>
    </row>
    <row r="7" spans="2:20" x14ac:dyDescent="0.45">
      <c r="B7" t="s">
        <v>349</v>
      </c>
      <c r="D7">
        <v>1.38</v>
      </c>
      <c r="E7">
        <v>1.47</v>
      </c>
      <c r="F7">
        <f t="shared" ref="F7:F25" si="0">AVERAGE(C7:E7)</f>
        <v>1.4249999999999998</v>
      </c>
      <c r="I7" t="s">
        <v>363</v>
      </c>
      <c r="J7">
        <v>2.0699999999999998</v>
      </c>
      <c r="K7">
        <v>2.23</v>
      </c>
      <c r="L7">
        <v>2.23</v>
      </c>
      <c r="M7">
        <f t="shared" ref="M7:M24" si="1">AVERAGE(J7:L7)</f>
        <v>2.1766666666666663</v>
      </c>
      <c r="P7" t="s">
        <v>376</v>
      </c>
      <c r="Q7">
        <v>0.77</v>
      </c>
      <c r="R7">
        <v>0.74</v>
      </c>
      <c r="S7">
        <v>0.72</v>
      </c>
      <c r="T7">
        <f t="shared" ref="T7:T29" si="2">AVERAGE(Q7:S7)</f>
        <v>0.74333333333333329</v>
      </c>
    </row>
    <row r="8" spans="2:20" x14ac:dyDescent="0.45">
      <c r="B8" t="s">
        <v>350</v>
      </c>
      <c r="C8">
        <v>2.4700000000000002</v>
      </c>
      <c r="D8">
        <v>2</v>
      </c>
      <c r="E8">
        <v>2.68</v>
      </c>
      <c r="F8">
        <f t="shared" si="0"/>
        <v>2.3833333333333333</v>
      </c>
      <c r="I8" t="s">
        <v>364</v>
      </c>
      <c r="J8">
        <v>0.71</v>
      </c>
      <c r="K8">
        <v>0.69</v>
      </c>
      <c r="L8">
        <v>0.73</v>
      </c>
      <c r="M8">
        <f t="shared" si="1"/>
        <v>0.71</v>
      </c>
      <c r="P8" t="s">
        <v>377</v>
      </c>
      <c r="Q8">
        <v>1.1100000000000001</v>
      </c>
      <c r="R8">
        <v>1.23</v>
      </c>
      <c r="T8">
        <f t="shared" si="2"/>
        <v>1.17</v>
      </c>
    </row>
    <row r="9" spans="2:20" x14ac:dyDescent="0.45">
      <c r="B9" t="s">
        <v>351</v>
      </c>
      <c r="C9">
        <v>1.75</v>
      </c>
      <c r="D9">
        <v>1.78</v>
      </c>
      <c r="E9">
        <v>1.88</v>
      </c>
      <c r="F9">
        <f t="shared" si="0"/>
        <v>1.8033333333333335</v>
      </c>
      <c r="I9" t="s">
        <v>365</v>
      </c>
      <c r="J9">
        <v>1.02</v>
      </c>
      <c r="K9">
        <v>0.95</v>
      </c>
      <c r="L9">
        <v>1.0900000000000001</v>
      </c>
      <c r="M9">
        <f t="shared" si="1"/>
        <v>1.02</v>
      </c>
      <c r="P9" t="s">
        <v>378</v>
      </c>
      <c r="Q9">
        <v>0.55000000000000004</v>
      </c>
      <c r="R9">
        <v>0.6</v>
      </c>
      <c r="S9">
        <v>0.57999999999999996</v>
      </c>
      <c r="T9">
        <f t="shared" si="2"/>
        <v>0.57666666666666666</v>
      </c>
    </row>
    <row r="10" spans="2:20" x14ac:dyDescent="0.45">
      <c r="B10" t="s">
        <v>352</v>
      </c>
      <c r="C10">
        <v>3.47</v>
      </c>
      <c r="D10">
        <v>2.58</v>
      </c>
      <c r="E10">
        <v>3.65</v>
      </c>
      <c r="F10">
        <f t="shared" si="0"/>
        <v>3.2333333333333338</v>
      </c>
      <c r="I10" t="s">
        <v>366</v>
      </c>
      <c r="J10">
        <v>3.98</v>
      </c>
      <c r="K10">
        <v>4.09</v>
      </c>
      <c r="L10">
        <v>4.2</v>
      </c>
      <c r="M10">
        <f t="shared" si="1"/>
        <v>4.09</v>
      </c>
      <c r="P10" t="s">
        <v>379</v>
      </c>
      <c r="Q10">
        <v>0.42</v>
      </c>
      <c r="R10">
        <v>0.48</v>
      </c>
      <c r="S10">
        <v>0.49</v>
      </c>
      <c r="T10">
        <f t="shared" si="2"/>
        <v>0.46333333333333332</v>
      </c>
    </row>
    <row r="11" spans="2:20" x14ac:dyDescent="0.45">
      <c r="B11" t="s">
        <v>246</v>
      </c>
      <c r="F11">
        <f>AVERAGE(F6:F10)</f>
        <v>2.0550000000000002</v>
      </c>
      <c r="I11" t="s">
        <v>246</v>
      </c>
      <c r="M11">
        <f>AVERAGE(M6:M10)</f>
        <v>1.8559999999999999</v>
      </c>
      <c r="P11" t="s">
        <v>380</v>
      </c>
      <c r="Q11">
        <v>0.8</v>
      </c>
      <c r="R11">
        <v>0.86</v>
      </c>
      <c r="S11">
        <v>0.85</v>
      </c>
      <c r="T11">
        <f t="shared" si="2"/>
        <v>0.83666666666666678</v>
      </c>
    </row>
    <row r="12" spans="2:20" x14ac:dyDescent="0.45">
      <c r="P12" t="s">
        <v>246</v>
      </c>
      <c r="T12">
        <f>AVERAGE(T6:T11)</f>
        <v>0.82333333333333336</v>
      </c>
    </row>
    <row r="14" spans="2:20" x14ac:dyDescent="0.45">
      <c r="B14" t="s">
        <v>353</v>
      </c>
      <c r="C14">
        <v>2.16</v>
      </c>
      <c r="D14">
        <v>2.06</v>
      </c>
      <c r="E14">
        <v>2.13</v>
      </c>
      <c r="F14">
        <f t="shared" si="0"/>
        <v>2.1166666666666667</v>
      </c>
      <c r="I14" t="s">
        <v>367</v>
      </c>
      <c r="J14">
        <v>0.4</v>
      </c>
      <c r="K14">
        <v>0.45</v>
      </c>
      <c r="L14">
        <v>0.46</v>
      </c>
      <c r="M14">
        <f t="shared" si="1"/>
        <v>0.4366666666666667</v>
      </c>
    </row>
    <row r="15" spans="2:20" x14ac:dyDescent="0.45">
      <c r="B15" t="s">
        <v>354</v>
      </c>
      <c r="C15">
        <v>1.02</v>
      </c>
      <c r="D15">
        <v>1.08</v>
      </c>
      <c r="E15">
        <v>1.02</v>
      </c>
      <c r="F15">
        <f t="shared" si="0"/>
        <v>1.04</v>
      </c>
      <c r="I15" t="s">
        <v>368</v>
      </c>
      <c r="J15">
        <v>0.43</v>
      </c>
      <c r="K15">
        <v>0.42</v>
      </c>
      <c r="L15">
        <v>0.41</v>
      </c>
      <c r="M15">
        <f t="shared" si="1"/>
        <v>0.42</v>
      </c>
      <c r="P15" t="s">
        <v>381</v>
      </c>
      <c r="Q15">
        <v>1.26</v>
      </c>
      <c r="R15">
        <v>1.21</v>
      </c>
      <c r="S15">
        <v>1.39</v>
      </c>
      <c r="T15">
        <f t="shared" si="2"/>
        <v>1.2866666666666664</v>
      </c>
    </row>
    <row r="16" spans="2:20" x14ac:dyDescent="0.45">
      <c r="B16" t="s">
        <v>355</v>
      </c>
      <c r="C16">
        <v>0.9</v>
      </c>
      <c r="D16">
        <v>0.86</v>
      </c>
      <c r="E16">
        <v>0.87</v>
      </c>
      <c r="F16">
        <f t="shared" si="0"/>
        <v>0.87666666666666659</v>
      </c>
      <c r="I16" t="s">
        <v>369</v>
      </c>
      <c r="J16">
        <v>0.55000000000000004</v>
      </c>
      <c r="K16">
        <v>0.6</v>
      </c>
      <c r="L16">
        <v>0.72</v>
      </c>
      <c r="M16">
        <f t="shared" si="1"/>
        <v>0.62333333333333329</v>
      </c>
      <c r="P16" t="s">
        <v>382</v>
      </c>
      <c r="Q16">
        <v>0.76</v>
      </c>
      <c r="R16">
        <v>0.61</v>
      </c>
      <c r="S16">
        <v>0.64</v>
      </c>
      <c r="T16">
        <f t="shared" si="2"/>
        <v>0.67</v>
      </c>
    </row>
    <row r="17" spans="2:20" x14ac:dyDescent="0.45">
      <c r="B17" t="s">
        <v>356</v>
      </c>
      <c r="C17">
        <v>0.85</v>
      </c>
      <c r="D17">
        <v>0.78</v>
      </c>
      <c r="E17">
        <v>1.1000000000000001</v>
      </c>
      <c r="F17">
        <f t="shared" si="0"/>
        <v>0.91</v>
      </c>
      <c r="I17" t="s">
        <v>370</v>
      </c>
      <c r="J17">
        <v>0.87</v>
      </c>
      <c r="K17">
        <v>0.93</v>
      </c>
      <c r="L17">
        <v>0.93</v>
      </c>
      <c r="M17">
        <f t="shared" si="1"/>
        <v>0.91</v>
      </c>
      <c r="P17" t="s">
        <v>383</v>
      </c>
      <c r="Q17">
        <v>2.69</v>
      </c>
      <c r="R17">
        <v>2.74</v>
      </c>
      <c r="S17">
        <v>2.98</v>
      </c>
      <c r="T17">
        <f t="shared" si="2"/>
        <v>2.8033333333333332</v>
      </c>
    </row>
    <row r="18" spans="2:20" x14ac:dyDescent="0.45">
      <c r="B18" t="s">
        <v>246</v>
      </c>
      <c r="F18">
        <f>AVERAGE(F14:F17)</f>
        <v>1.2358333333333333</v>
      </c>
      <c r="I18" t="s">
        <v>246</v>
      </c>
      <c r="M18">
        <f>AVERAGE(M14:M17)</f>
        <v>0.59750000000000003</v>
      </c>
      <c r="P18" t="s">
        <v>384</v>
      </c>
      <c r="Q18">
        <v>0.75</v>
      </c>
      <c r="R18">
        <v>0.82</v>
      </c>
      <c r="S18">
        <v>0.85</v>
      </c>
      <c r="T18">
        <f t="shared" si="2"/>
        <v>0.80666666666666664</v>
      </c>
    </row>
    <row r="19" spans="2:20" x14ac:dyDescent="0.45">
      <c r="P19" t="s">
        <v>246</v>
      </c>
      <c r="T19">
        <f>AVERAGE(T15:T18)</f>
        <v>1.3916666666666666</v>
      </c>
    </row>
    <row r="21" spans="2:20" x14ac:dyDescent="0.45">
      <c r="B21" t="s">
        <v>357</v>
      </c>
      <c r="C21">
        <v>0.71</v>
      </c>
      <c r="D21">
        <v>0.68</v>
      </c>
      <c r="E21">
        <v>0.66</v>
      </c>
      <c r="F21">
        <f t="shared" si="0"/>
        <v>0.68333333333333346</v>
      </c>
      <c r="I21" t="s">
        <v>371</v>
      </c>
      <c r="J21">
        <v>0.74</v>
      </c>
      <c r="K21">
        <v>0.69</v>
      </c>
      <c r="L21">
        <v>0.78</v>
      </c>
      <c r="M21">
        <f t="shared" si="1"/>
        <v>0.73666666666666669</v>
      </c>
    </row>
    <row r="22" spans="2:20" x14ac:dyDescent="0.45">
      <c r="B22" t="s">
        <v>358</v>
      </c>
      <c r="C22">
        <v>0.4</v>
      </c>
      <c r="D22">
        <v>0.44</v>
      </c>
      <c r="E22">
        <v>0.43</v>
      </c>
      <c r="F22">
        <f t="shared" si="0"/>
        <v>0.42333333333333334</v>
      </c>
      <c r="I22" t="s">
        <v>372</v>
      </c>
      <c r="J22">
        <v>0.66</v>
      </c>
      <c r="K22">
        <v>0.75</v>
      </c>
      <c r="L22">
        <v>0.76</v>
      </c>
      <c r="M22">
        <f t="shared" si="1"/>
        <v>0.72333333333333327</v>
      </c>
      <c r="P22" t="s">
        <v>385</v>
      </c>
      <c r="Q22">
        <v>1.1399999999999999</v>
      </c>
      <c r="R22">
        <v>1.06</v>
      </c>
      <c r="S22">
        <v>1.03</v>
      </c>
      <c r="T22">
        <f t="shared" si="2"/>
        <v>1.0766666666666669</v>
      </c>
    </row>
    <row r="23" spans="2:20" x14ac:dyDescent="0.45">
      <c r="B23" t="s">
        <v>359</v>
      </c>
      <c r="C23">
        <v>1.3</v>
      </c>
      <c r="D23">
        <v>1.31</v>
      </c>
      <c r="E23">
        <v>1.25</v>
      </c>
      <c r="F23">
        <f t="shared" si="0"/>
        <v>1.2866666666666668</v>
      </c>
      <c r="I23" t="s">
        <v>373</v>
      </c>
      <c r="J23">
        <v>0.52</v>
      </c>
      <c r="K23">
        <v>0.59</v>
      </c>
      <c r="L23">
        <v>0.56000000000000005</v>
      </c>
      <c r="M23">
        <f t="shared" si="1"/>
        <v>0.55666666666666664</v>
      </c>
      <c r="P23" t="s">
        <v>386</v>
      </c>
      <c r="Q23">
        <v>0.28999999999999998</v>
      </c>
      <c r="R23">
        <v>0.4</v>
      </c>
      <c r="S23">
        <v>0.4</v>
      </c>
      <c r="T23">
        <f t="shared" si="2"/>
        <v>0.36333333333333329</v>
      </c>
    </row>
    <row r="24" spans="2:20" x14ac:dyDescent="0.45">
      <c r="B24" t="s">
        <v>360</v>
      </c>
      <c r="C24">
        <v>1.46</v>
      </c>
      <c r="D24">
        <v>1.26</v>
      </c>
      <c r="E24">
        <v>1.39</v>
      </c>
      <c r="F24">
        <f t="shared" si="0"/>
        <v>1.3699999999999999</v>
      </c>
      <c r="I24" t="s">
        <v>374</v>
      </c>
      <c r="J24">
        <v>0.84</v>
      </c>
      <c r="K24">
        <v>0.89</v>
      </c>
      <c r="L24">
        <v>0.85</v>
      </c>
      <c r="M24">
        <f t="shared" si="1"/>
        <v>0.86</v>
      </c>
      <c r="P24" t="s">
        <v>387</v>
      </c>
      <c r="Q24">
        <v>0.51</v>
      </c>
      <c r="R24">
        <v>0.63</v>
      </c>
      <c r="S24">
        <v>0.65</v>
      </c>
      <c r="T24">
        <f t="shared" si="2"/>
        <v>0.59666666666666668</v>
      </c>
    </row>
    <row r="25" spans="2:20" x14ac:dyDescent="0.45">
      <c r="B25" t="s">
        <v>361</v>
      </c>
      <c r="D25">
        <v>3.59</v>
      </c>
      <c r="E25">
        <v>3.65</v>
      </c>
      <c r="F25">
        <f t="shared" si="0"/>
        <v>3.62</v>
      </c>
      <c r="I25" t="s">
        <v>246</v>
      </c>
      <c r="M25">
        <f>AVERAGE(M21:M24)</f>
        <v>0.71916666666666662</v>
      </c>
      <c r="P25" t="s">
        <v>388</v>
      </c>
      <c r="Q25">
        <v>0.52</v>
      </c>
      <c r="R25">
        <v>0.48</v>
      </c>
      <c r="S25">
        <v>0.45</v>
      </c>
      <c r="T25">
        <f t="shared" si="2"/>
        <v>0.48333333333333334</v>
      </c>
    </row>
    <row r="26" spans="2:20" x14ac:dyDescent="0.45">
      <c r="B26" t="s">
        <v>246</v>
      </c>
      <c r="F26">
        <f>AVERAGE(F21:F25)</f>
        <v>1.4766666666666668</v>
      </c>
      <c r="P26" t="s">
        <v>389</v>
      </c>
      <c r="Q26">
        <v>0.8</v>
      </c>
      <c r="R26">
        <v>0.98</v>
      </c>
      <c r="S26">
        <v>0.88</v>
      </c>
      <c r="T26">
        <f t="shared" si="2"/>
        <v>0.88666666666666671</v>
      </c>
    </row>
    <row r="27" spans="2:20" x14ac:dyDescent="0.45">
      <c r="P27" t="s">
        <v>390</v>
      </c>
      <c r="R27">
        <v>0.49</v>
      </c>
      <c r="S27">
        <v>0.62</v>
      </c>
      <c r="T27">
        <f t="shared" si="2"/>
        <v>0.55499999999999994</v>
      </c>
    </row>
    <row r="28" spans="2:20" x14ac:dyDescent="0.45">
      <c r="P28" t="s">
        <v>391</v>
      </c>
      <c r="Q28">
        <v>2.06</v>
      </c>
      <c r="R28">
        <v>2.48</v>
      </c>
      <c r="S28">
        <v>2.06</v>
      </c>
      <c r="T28">
        <f t="shared" si="2"/>
        <v>2.1999999999999997</v>
      </c>
    </row>
    <row r="29" spans="2:20" x14ac:dyDescent="0.45">
      <c r="P29" t="s">
        <v>392</v>
      </c>
      <c r="R29">
        <v>1.46</v>
      </c>
      <c r="S29">
        <v>1.53</v>
      </c>
      <c r="T29">
        <f t="shared" si="2"/>
        <v>1.4950000000000001</v>
      </c>
    </row>
    <row r="30" spans="2:20" x14ac:dyDescent="0.45">
      <c r="P30" t="s">
        <v>246</v>
      </c>
      <c r="T30">
        <f>AVERAGE(T22:T29)</f>
        <v>0.9570833333333334</v>
      </c>
    </row>
    <row r="33" spans="2:3" x14ac:dyDescent="0.45">
      <c r="B33" t="s">
        <v>246</v>
      </c>
      <c r="C33">
        <f>AVERAGE(F11,F18,F26,M11,M18,M25,T12,T19,T30)</f>
        <v>1.2346944444444443</v>
      </c>
    </row>
    <row r="34" spans="2:3" x14ac:dyDescent="0.45">
      <c r="B34" t="s">
        <v>247</v>
      </c>
      <c r="C34">
        <f>STDEV(F11,F18,F26,M11,M18,M25,T12,T19,T30)</f>
        <v>0.50746742164180114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8"/>
  <sheetViews>
    <sheetView topLeftCell="D10" workbookViewId="0">
      <selection activeCell="T21" sqref="T21:T23"/>
    </sheetView>
  </sheetViews>
  <sheetFormatPr defaultRowHeight="14.25" x14ac:dyDescent="0.45"/>
  <cols>
    <col min="2" max="2" width="17.59765625" customWidth="1"/>
    <col min="9" max="9" width="17" customWidth="1"/>
    <col min="16" max="16" width="14.59765625" customWidth="1"/>
  </cols>
  <sheetData>
    <row r="4" spans="2:20" x14ac:dyDescent="0.45">
      <c r="B4" t="s">
        <v>345</v>
      </c>
      <c r="I4" t="s">
        <v>346</v>
      </c>
      <c r="P4" t="s">
        <v>347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393</v>
      </c>
      <c r="C6">
        <v>1.32</v>
      </c>
      <c r="D6">
        <v>1.1399999999999999</v>
      </c>
      <c r="E6">
        <v>1.23</v>
      </c>
      <c r="F6">
        <f>AVERAGE(C6:E6)</f>
        <v>1.23</v>
      </c>
      <c r="I6" t="s">
        <v>400</v>
      </c>
      <c r="J6">
        <v>0.35</v>
      </c>
      <c r="K6">
        <v>0.36</v>
      </c>
      <c r="L6">
        <v>0.4</v>
      </c>
      <c r="M6">
        <f>AVERAGE(J6:L6)</f>
        <v>0.36999999999999994</v>
      </c>
      <c r="P6" t="s">
        <v>430</v>
      </c>
      <c r="Q6">
        <v>1.1499999999999999</v>
      </c>
      <c r="R6">
        <v>1.02</v>
      </c>
      <c r="S6">
        <v>1.01</v>
      </c>
      <c r="T6">
        <f>AVERAGE(Q6:S6)</f>
        <v>1.0599999999999998</v>
      </c>
    </row>
    <row r="7" spans="2:20" x14ac:dyDescent="0.45">
      <c r="B7" t="s">
        <v>394</v>
      </c>
      <c r="C7">
        <v>0.89</v>
      </c>
      <c r="D7">
        <v>0.89</v>
      </c>
      <c r="E7">
        <v>0.95</v>
      </c>
      <c r="F7">
        <f t="shared" ref="F7:F27" si="0">AVERAGE(C7:E7)</f>
        <v>0.91</v>
      </c>
      <c r="I7" t="s">
        <v>401</v>
      </c>
      <c r="J7">
        <v>0.85</v>
      </c>
      <c r="K7">
        <v>0.78</v>
      </c>
      <c r="L7">
        <v>0.74</v>
      </c>
      <c r="M7">
        <f t="shared" ref="M7:M27" si="1">AVERAGE(J7:L7)</f>
        <v>0.79</v>
      </c>
      <c r="P7" t="s">
        <v>431</v>
      </c>
      <c r="Q7">
        <v>1.1599999999999999</v>
      </c>
      <c r="R7">
        <v>1.2</v>
      </c>
      <c r="S7">
        <v>1.17</v>
      </c>
      <c r="T7">
        <f t="shared" ref="T7:T23" si="2">AVERAGE(Q7:S7)</f>
        <v>1.1766666666666665</v>
      </c>
    </row>
    <row r="8" spans="2:20" x14ac:dyDescent="0.45">
      <c r="B8" t="s">
        <v>395</v>
      </c>
      <c r="C8">
        <v>0.8</v>
      </c>
      <c r="D8">
        <v>0.77</v>
      </c>
      <c r="E8">
        <v>0.78</v>
      </c>
      <c r="F8">
        <f t="shared" si="0"/>
        <v>0.78333333333333333</v>
      </c>
      <c r="I8" t="s">
        <v>402</v>
      </c>
      <c r="J8">
        <v>0.8</v>
      </c>
      <c r="K8">
        <v>0.78</v>
      </c>
      <c r="L8">
        <v>0.71</v>
      </c>
      <c r="M8">
        <f>AVERAGE(J8:L8)</f>
        <v>0.76333333333333331</v>
      </c>
      <c r="P8" t="s">
        <v>432</v>
      </c>
      <c r="Q8">
        <v>2.1</v>
      </c>
      <c r="R8">
        <v>2.14</v>
      </c>
      <c r="S8">
        <v>2.33</v>
      </c>
      <c r="T8">
        <f t="shared" si="2"/>
        <v>2.19</v>
      </c>
    </row>
    <row r="9" spans="2:20" x14ac:dyDescent="0.45">
      <c r="B9" t="s">
        <v>396</v>
      </c>
      <c r="C9">
        <v>1.36</v>
      </c>
      <c r="D9">
        <v>1.3</v>
      </c>
      <c r="E9">
        <v>1.4</v>
      </c>
      <c r="F9">
        <f t="shared" si="0"/>
        <v>1.3533333333333335</v>
      </c>
      <c r="I9" t="s">
        <v>403</v>
      </c>
      <c r="J9">
        <v>0.6</v>
      </c>
      <c r="K9">
        <v>0.57999999999999996</v>
      </c>
      <c r="L9">
        <v>0.56000000000000005</v>
      </c>
      <c r="M9">
        <f>AVERAGE(J9:L9)</f>
        <v>0.57999999999999996</v>
      </c>
      <c r="P9" t="s">
        <v>433</v>
      </c>
      <c r="Q9">
        <v>0.66</v>
      </c>
      <c r="R9">
        <v>0.67</v>
      </c>
      <c r="S9">
        <v>0.64</v>
      </c>
      <c r="T9">
        <f t="shared" si="2"/>
        <v>0.65666666666666673</v>
      </c>
    </row>
    <row r="10" spans="2:20" x14ac:dyDescent="0.45">
      <c r="B10" t="s">
        <v>397</v>
      </c>
      <c r="C10">
        <v>1.47</v>
      </c>
      <c r="D10">
        <v>1.21</v>
      </c>
      <c r="F10">
        <f t="shared" si="0"/>
        <v>1.3399999999999999</v>
      </c>
      <c r="I10" t="s">
        <v>404</v>
      </c>
      <c r="J10">
        <v>0.6</v>
      </c>
      <c r="K10">
        <v>0.62</v>
      </c>
      <c r="L10">
        <v>0.61</v>
      </c>
      <c r="M10">
        <f>AVERAGE(J10:L10)</f>
        <v>0.61</v>
      </c>
      <c r="P10" t="s">
        <v>246</v>
      </c>
      <c r="T10">
        <f>AVERAGE(T6:T9)</f>
        <v>1.270833333333333</v>
      </c>
    </row>
    <row r="11" spans="2:20" x14ac:dyDescent="0.45">
      <c r="B11" t="s">
        <v>398</v>
      </c>
      <c r="C11">
        <v>2.1800000000000002</v>
      </c>
      <c r="D11">
        <v>2.0099999999999998</v>
      </c>
      <c r="E11">
        <v>1.88</v>
      </c>
      <c r="F11">
        <f t="shared" si="0"/>
        <v>2.023333333333333</v>
      </c>
    </row>
    <row r="12" spans="2:20" x14ac:dyDescent="0.45">
      <c r="B12" t="s">
        <v>399</v>
      </c>
      <c r="C12">
        <v>1.64</v>
      </c>
      <c r="D12">
        <v>1.43</v>
      </c>
      <c r="E12">
        <v>1.35</v>
      </c>
      <c r="F12">
        <f t="shared" si="0"/>
        <v>1.4733333333333334</v>
      </c>
      <c r="I12" t="s">
        <v>246</v>
      </c>
      <c r="M12">
        <f>AVERAGE(M6:M10)</f>
        <v>0.6226666666666667</v>
      </c>
    </row>
    <row r="13" spans="2:20" x14ac:dyDescent="0.45">
      <c r="B13" t="s">
        <v>246</v>
      </c>
      <c r="F13">
        <f>AVERAGE(F6:F12)</f>
        <v>1.3019047619047619</v>
      </c>
      <c r="P13" t="s">
        <v>434</v>
      </c>
      <c r="R13">
        <v>1.74</v>
      </c>
      <c r="S13">
        <v>2.08</v>
      </c>
      <c r="T13">
        <f t="shared" si="2"/>
        <v>1.9100000000000001</v>
      </c>
    </row>
    <row r="14" spans="2:20" x14ac:dyDescent="0.45">
      <c r="P14" t="s">
        <v>435</v>
      </c>
      <c r="Q14">
        <v>1.72</v>
      </c>
      <c r="R14">
        <v>1.58</v>
      </c>
      <c r="S14">
        <v>1.59</v>
      </c>
      <c r="T14">
        <f t="shared" si="2"/>
        <v>1.63</v>
      </c>
    </row>
    <row r="15" spans="2:20" x14ac:dyDescent="0.45">
      <c r="I15" t="s">
        <v>405</v>
      </c>
      <c r="J15">
        <v>2.85</v>
      </c>
      <c r="K15">
        <v>2.67</v>
      </c>
      <c r="L15">
        <v>2.86</v>
      </c>
      <c r="M15">
        <f t="shared" si="1"/>
        <v>2.793333333333333</v>
      </c>
      <c r="P15" t="s">
        <v>436</v>
      </c>
      <c r="Q15">
        <v>1.87</v>
      </c>
      <c r="R15">
        <v>1.91</v>
      </c>
      <c r="S15">
        <v>1.9</v>
      </c>
      <c r="T15">
        <f t="shared" si="2"/>
        <v>1.8933333333333333</v>
      </c>
    </row>
    <row r="16" spans="2:20" x14ac:dyDescent="0.45">
      <c r="B16" t="s">
        <v>410</v>
      </c>
      <c r="C16">
        <v>1.7</v>
      </c>
      <c r="D16">
        <v>1.82</v>
      </c>
      <c r="E16">
        <v>1.98</v>
      </c>
      <c r="F16">
        <f t="shared" si="0"/>
        <v>1.8333333333333333</v>
      </c>
      <c r="I16" t="s">
        <v>406</v>
      </c>
      <c r="J16">
        <v>1.46</v>
      </c>
      <c r="K16">
        <v>1.34</v>
      </c>
      <c r="L16">
        <v>1.35</v>
      </c>
      <c r="M16">
        <f t="shared" si="1"/>
        <v>1.3833333333333335</v>
      </c>
      <c r="P16" t="s">
        <v>437</v>
      </c>
      <c r="Q16">
        <v>1.45</v>
      </c>
      <c r="R16">
        <v>1.38</v>
      </c>
      <c r="S16">
        <v>1.39</v>
      </c>
      <c r="T16">
        <f t="shared" si="2"/>
        <v>1.4066666666666665</v>
      </c>
    </row>
    <row r="17" spans="2:20" x14ac:dyDescent="0.45">
      <c r="B17" t="s">
        <v>411</v>
      </c>
      <c r="C17">
        <v>1.63</v>
      </c>
      <c r="D17">
        <v>1.47</v>
      </c>
      <c r="E17">
        <v>1.54</v>
      </c>
      <c r="F17">
        <f t="shared" si="0"/>
        <v>1.5466666666666666</v>
      </c>
      <c r="I17" t="s">
        <v>407</v>
      </c>
      <c r="J17">
        <v>1.7</v>
      </c>
      <c r="K17">
        <v>1.69</v>
      </c>
      <c r="L17">
        <v>1.25</v>
      </c>
      <c r="M17">
        <f t="shared" si="1"/>
        <v>1.5466666666666666</v>
      </c>
      <c r="P17" t="s">
        <v>246</v>
      </c>
      <c r="T17">
        <f>AVERAGE(T13:T16)</f>
        <v>1.71</v>
      </c>
    </row>
    <row r="18" spans="2:20" x14ac:dyDescent="0.45">
      <c r="B18" t="s">
        <v>412</v>
      </c>
      <c r="C18">
        <v>1.8</v>
      </c>
      <c r="D18">
        <v>1.62</v>
      </c>
      <c r="E18">
        <v>1.51</v>
      </c>
      <c r="F18">
        <f t="shared" si="0"/>
        <v>1.6433333333333333</v>
      </c>
      <c r="I18" t="s">
        <v>408</v>
      </c>
      <c r="J18">
        <v>1.34</v>
      </c>
      <c r="K18">
        <v>1.33</v>
      </c>
      <c r="L18">
        <v>1.35</v>
      </c>
      <c r="M18">
        <f t="shared" si="1"/>
        <v>1.3399999999999999</v>
      </c>
    </row>
    <row r="19" spans="2:20" x14ac:dyDescent="0.45">
      <c r="B19" t="s">
        <v>413</v>
      </c>
      <c r="C19">
        <v>1.36</v>
      </c>
      <c r="D19">
        <v>1.35</v>
      </c>
      <c r="E19">
        <v>1.1000000000000001</v>
      </c>
      <c r="F19">
        <f t="shared" si="0"/>
        <v>1.27</v>
      </c>
      <c r="I19" t="s">
        <v>409</v>
      </c>
      <c r="J19">
        <v>1.1599999999999999</v>
      </c>
      <c r="K19">
        <v>1.1599999999999999</v>
      </c>
      <c r="L19">
        <v>1.1499999999999999</v>
      </c>
      <c r="M19">
        <f t="shared" si="1"/>
        <v>1.1566666666666665</v>
      </c>
    </row>
    <row r="20" spans="2:20" x14ac:dyDescent="0.45">
      <c r="B20" t="s">
        <v>414</v>
      </c>
      <c r="C20">
        <v>1.4</v>
      </c>
      <c r="D20">
        <v>1.1399999999999999</v>
      </c>
      <c r="E20">
        <v>1.21</v>
      </c>
      <c r="F20">
        <f t="shared" si="0"/>
        <v>1.25</v>
      </c>
      <c r="I20" t="s">
        <v>246</v>
      </c>
      <c r="M20">
        <f>AVERAGE(M15:M19)</f>
        <v>1.6440000000000001</v>
      </c>
      <c r="P20" t="s">
        <v>438</v>
      </c>
    </row>
    <row r="21" spans="2:20" x14ac:dyDescent="0.45">
      <c r="B21" t="s">
        <v>415</v>
      </c>
      <c r="C21">
        <v>3.17</v>
      </c>
      <c r="D21">
        <v>3.31</v>
      </c>
      <c r="E21">
        <v>3.19</v>
      </c>
      <c r="F21">
        <f t="shared" si="0"/>
        <v>3.2233333333333332</v>
      </c>
      <c r="P21" t="s">
        <v>439</v>
      </c>
      <c r="Q21">
        <v>1.69</v>
      </c>
      <c r="R21">
        <v>1.83</v>
      </c>
      <c r="S21">
        <v>1.96</v>
      </c>
      <c r="T21">
        <f t="shared" si="2"/>
        <v>1.8266666666666669</v>
      </c>
    </row>
    <row r="22" spans="2:20" x14ac:dyDescent="0.45">
      <c r="B22" t="s">
        <v>246</v>
      </c>
      <c r="F22">
        <f>AVERAGE(F16:F21)</f>
        <v>1.7944444444444443</v>
      </c>
      <c r="P22" t="s">
        <v>440</v>
      </c>
      <c r="Q22">
        <v>2.2400000000000002</v>
      </c>
      <c r="R22">
        <v>1.95</v>
      </c>
      <c r="S22">
        <v>2.14</v>
      </c>
      <c r="T22">
        <f t="shared" si="2"/>
        <v>2.11</v>
      </c>
    </row>
    <row r="23" spans="2:20" x14ac:dyDescent="0.45">
      <c r="I23" t="s">
        <v>425</v>
      </c>
      <c r="J23">
        <v>0.62</v>
      </c>
      <c r="K23">
        <v>0.6</v>
      </c>
      <c r="L23">
        <v>0.61</v>
      </c>
      <c r="M23">
        <f t="shared" si="1"/>
        <v>0.61</v>
      </c>
      <c r="P23" t="s">
        <v>441</v>
      </c>
      <c r="Q23">
        <v>2.04</v>
      </c>
      <c r="R23">
        <v>2.3199999999999998</v>
      </c>
      <c r="S23">
        <v>2.58</v>
      </c>
      <c r="T23">
        <f t="shared" si="2"/>
        <v>2.313333333333333</v>
      </c>
    </row>
    <row r="24" spans="2:20" x14ac:dyDescent="0.45">
      <c r="I24" t="s">
        <v>426</v>
      </c>
      <c r="J24">
        <v>0.55000000000000004</v>
      </c>
      <c r="K24">
        <v>0.5</v>
      </c>
      <c r="L24">
        <v>0.57999999999999996</v>
      </c>
      <c r="M24">
        <f t="shared" si="1"/>
        <v>0.54333333333333333</v>
      </c>
      <c r="P24" t="s">
        <v>246</v>
      </c>
      <c r="T24">
        <f>AVERAGE(T21:T23)</f>
        <v>2.0833333333333335</v>
      </c>
    </row>
    <row r="25" spans="2:20" x14ac:dyDescent="0.45">
      <c r="B25" t="s">
        <v>416</v>
      </c>
      <c r="C25">
        <v>1.25</v>
      </c>
      <c r="D25">
        <v>1.37</v>
      </c>
      <c r="E25">
        <v>1.4</v>
      </c>
      <c r="F25">
        <f t="shared" si="0"/>
        <v>1.3399999999999999</v>
      </c>
      <c r="I25" t="s">
        <v>427</v>
      </c>
      <c r="J25">
        <v>0.7</v>
      </c>
      <c r="K25">
        <v>0.76</v>
      </c>
      <c r="L25">
        <v>0.71</v>
      </c>
      <c r="M25">
        <f t="shared" si="1"/>
        <v>0.72333333333333327</v>
      </c>
    </row>
    <row r="26" spans="2:20" x14ac:dyDescent="0.45">
      <c r="B26" t="s">
        <v>417</v>
      </c>
      <c r="C26">
        <v>2.97</v>
      </c>
      <c r="D26">
        <v>3.48</v>
      </c>
      <c r="E26">
        <v>3.55</v>
      </c>
      <c r="F26">
        <f t="shared" si="0"/>
        <v>3.3333333333333335</v>
      </c>
      <c r="I26" t="s">
        <v>428</v>
      </c>
      <c r="J26">
        <v>0.67</v>
      </c>
      <c r="K26">
        <v>0.54</v>
      </c>
      <c r="L26">
        <v>0.6</v>
      </c>
      <c r="M26">
        <f t="shared" si="1"/>
        <v>0.60333333333333339</v>
      </c>
    </row>
    <row r="27" spans="2:20" x14ac:dyDescent="0.45">
      <c r="B27" t="s">
        <v>418</v>
      </c>
      <c r="C27">
        <v>0.67</v>
      </c>
      <c r="D27">
        <v>0.64</v>
      </c>
      <c r="E27">
        <v>0.63</v>
      </c>
      <c r="F27">
        <f t="shared" si="0"/>
        <v>0.64666666666666661</v>
      </c>
      <c r="I27" t="s">
        <v>429</v>
      </c>
      <c r="K27">
        <v>0.91</v>
      </c>
      <c r="L27">
        <v>0.92</v>
      </c>
      <c r="M27">
        <f t="shared" si="1"/>
        <v>0.91500000000000004</v>
      </c>
    </row>
    <row r="28" spans="2:20" x14ac:dyDescent="0.45">
      <c r="B28" t="s">
        <v>419</v>
      </c>
      <c r="D28">
        <v>0.59</v>
      </c>
      <c r="E28">
        <v>0.71</v>
      </c>
      <c r="F28">
        <f t="shared" ref="F28:F33" si="3">AVERAGE(C28:E28)</f>
        <v>0.64999999999999991</v>
      </c>
      <c r="I28" t="s">
        <v>246</v>
      </c>
      <c r="M28">
        <f>AVERAGE(M23:M27)</f>
        <v>0.67900000000000005</v>
      </c>
    </row>
    <row r="29" spans="2:20" x14ac:dyDescent="0.45">
      <c r="B29" t="s">
        <v>420</v>
      </c>
      <c r="C29">
        <v>0.83</v>
      </c>
      <c r="D29">
        <v>0.97</v>
      </c>
      <c r="E29">
        <v>1.08</v>
      </c>
      <c r="F29">
        <f t="shared" si="3"/>
        <v>0.96</v>
      </c>
    </row>
    <row r="30" spans="2:20" x14ac:dyDescent="0.45">
      <c r="B30" t="s">
        <v>421</v>
      </c>
      <c r="C30">
        <v>1.32</v>
      </c>
      <c r="D30">
        <v>1.38</v>
      </c>
      <c r="E30">
        <v>1.53</v>
      </c>
      <c r="F30">
        <f t="shared" si="3"/>
        <v>1.4100000000000001</v>
      </c>
    </row>
    <row r="31" spans="2:20" x14ac:dyDescent="0.45">
      <c r="B31" t="s">
        <v>422</v>
      </c>
      <c r="C31">
        <v>0.43</v>
      </c>
      <c r="D31">
        <v>0.47</v>
      </c>
      <c r="E31">
        <v>0.47</v>
      </c>
      <c r="F31">
        <f t="shared" si="3"/>
        <v>0.45666666666666661</v>
      </c>
    </row>
    <row r="32" spans="2:20" x14ac:dyDescent="0.45">
      <c r="B32" t="s">
        <v>423</v>
      </c>
      <c r="C32">
        <v>2.87</v>
      </c>
      <c r="D32">
        <v>2.69</v>
      </c>
      <c r="E32">
        <v>2.84</v>
      </c>
      <c r="F32">
        <f t="shared" si="3"/>
        <v>2.8000000000000003</v>
      </c>
    </row>
    <row r="33" spans="2:6" x14ac:dyDescent="0.45">
      <c r="B33" t="s">
        <v>424</v>
      </c>
      <c r="C33">
        <v>2.2799999999999998</v>
      </c>
      <c r="D33">
        <v>2</v>
      </c>
      <c r="E33">
        <v>1.99</v>
      </c>
      <c r="F33">
        <f t="shared" si="3"/>
        <v>2.09</v>
      </c>
    </row>
    <row r="34" spans="2:6" x14ac:dyDescent="0.45">
      <c r="B34" t="s">
        <v>246</v>
      </c>
      <c r="F34">
        <f>AVERAGE(F25:F33)</f>
        <v>1.5207407407407407</v>
      </c>
    </row>
    <row r="37" spans="2:6" x14ac:dyDescent="0.45">
      <c r="B37" t="s">
        <v>246</v>
      </c>
      <c r="C37">
        <f>AVERAGE(F13,F22,F34,M12,M20,M28,T10,T17,T24)</f>
        <v>1.402991475602587</v>
      </c>
    </row>
    <row r="38" spans="2:6" x14ac:dyDescent="0.45">
      <c r="B38" t="s">
        <v>247</v>
      </c>
      <c r="C38">
        <f>STDEV(F13,F22,F34,M12,M20,M28,T10,T17,T24)</f>
        <v>0.4928310391200858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3"/>
  <sheetViews>
    <sheetView topLeftCell="J13" workbookViewId="0">
      <selection activeCell="T23" sqref="T23:T27"/>
    </sheetView>
  </sheetViews>
  <sheetFormatPr defaultRowHeight="14.25" x14ac:dyDescent="0.45"/>
  <cols>
    <col min="2" max="2" width="20.33203125" customWidth="1"/>
    <col min="9" max="9" width="17.59765625" customWidth="1"/>
    <col min="16" max="16" width="19.06640625" customWidth="1"/>
  </cols>
  <sheetData>
    <row r="4" spans="2:20" x14ac:dyDescent="0.45">
      <c r="B4" t="s">
        <v>248</v>
      </c>
      <c r="I4" t="s">
        <v>249</v>
      </c>
      <c r="P4" t="s">
        <v>442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443</v>
      </c>
      <c r="C6">
        <v>0.47</v>
      </c>
      <c r="D6">
        <v>0.48</v>
      </c>
      <c r="E6">
        <v>0.45</v>
      </c>
      <c r="F6">
        <f>AVERAGE(C6:E6)</f>
        <v>0.46666666666666662</v>
      </c>
      <c r="I6" t="s">
        <v>450</v>
      </c>
      <c r="J6">
        <v>0.49</v>
      </c>
      <c r="K6">
        <v>0.48</v>
      </c>
      <c r="L6">
        <v>0.52</v>
      </c>
      <c r="M6">
        <f>AVERAGE(J6:L6)</f>
        <v>0.49666666666666665</v>
      </c>
      <c r="P6" t="s">
        <v>466</v>
      </c>
      <c r="Q6">
        <v>1.1100000000000001</v>
      </c>
      <c r="R6">
        <v>1.0900000000000001</v>
      </c>
      <c r="S6">
        <v>1.17</v>
      </c>
      <c r="T6">
        <f>AVERAGE(Q6:S6)</f>
        <v>1.1233333333333333</v>
      </c>
    </row>
    <row r="7" spans="2:20" x14ac:dyDescent="0.45">
      <c r="B7" t="s">
        <v>444</v>
      </c>
      <c r="C7">
        <v>1.08</v>
      </c>
      <c r="D7">
        <v>0.92</v>
      </c>
      <c r="E7">
        <v>0.88</v>
      </c>
      <c r="F7">
        <f>AVERAGE(C7:E7)</f>
        <v>0.96</v>
      </c>
      <c r="I7" t="s">
        <v>451</v>
      </c>
      <c r="J7">
        <v>0.61</v>
      </c>
      <c r="K7">
        <v>0.65</v>
      </c>
      <c r="L7">
        <v>0.67</v>
      </c>
      <c r="M7">
        <f t="shared" ref="M7:M21" si="0">AVERAGE(J7:L7)</f>
        <v>0.64333333333333342</v>
      </c>
      <c r="P7" t="s">
        <v>467</v>
      </c>
      <c r="Q7">
        <v>1.39</v>
      </c>
      <c r="R7">
        <v>1.22</v>
      </c>
      <c r="S7">
        <v>1.26</v>
      </c>
      <c r="T7">
        <f t="shared" ref="T7:T27" si="1">AVERAGE(Q7:S7)</f>
        <v>1.29</v>
      </c>
    </row>
    <row r="8" spans="2:20" x14ac:dyDescent="0.45">
      <c r="B8" t="s">
        <v>445</v>
      </c>
      <c r="C8">
        <v>2.2000000000000002</v>
      </c>
      <c r="D8">
        <v>2.14</v>
      </c>
      <c r="E8">
        <v>1.94</v>
      </c>
      <c r="F8">
        <f>AVERAGE(C8:E8)</f>
        <v>2.0933333333333333</v>
      </c>
      <c r="I8" t="s">
        <v>452</v>
      </c>
      <c r="J8">
        <v>0.96</v>
      </c>
      <c r="K8">
        <v>0.96</v>
      </c>
      <c r="L8">
        <v>1.01</v>
      </c>
      <c r="M8">
        <f t="shared" si="0"/>
        <v>0.97666666666666657</v>
      </c>
      <c r="P8" t="s">
        <v>468</v>
      </c>
      <c r="Q8">
        <v>0.77</v>
      </c>
      <c r="R8">
        <v>0.87</v>
      </c>
      <c r="S8">
        <v>0.91</v>
      </c>
      <c r="T8">
        <f t="shared" si="1"/>
        <v>0.85000000000000009</v>
      </c>
    </row>
    <row r="9" spans="2:20" x14ac:dyDescent="0.45">
      <c r="I9" t="s">
        <v>453</v>
      </c>
      <c r="J9">
        <v>1.25</v>
      </c>
      <c r="M9">
        <f t="shared" si="0"/>
        <v>1.25</v>
      </c>
      <c r="P9" t="s">
        <v>469</v>
      </c>
      <c r="Q9">
        <v>0.68</v>
      </c>
      <c r="R9">
        <v>0.85</v>
      </c>
      <c r="S9">
        <v>0.95</v>
      </c>
      <c r="T9">
        <f t="shared" si="1"/>
        <v>0.82666666666666666</v>
      </c>
    </row>
    <row r="10" spans="2:20" x14ac:dyDescent="0.45">
      <c r="B10" t="s">
        <v>246</v>
      </c>
      <c r="F10">
        <f>AVERAGE(F6:F8)</f>
        <v>1.1733333333333331</v>
      </c>
      <c r="I10" t="s">
        <v>246</v>
      </c>
      <c r="M10">
        <f>AVERAGE(M6:M9)</f>
        <v>0.84166666666666667</v>
      </c>
      <c r="P10" t="s">
        <v>470</v>
      </c>
      <c r="Q10">
        <v>0.24</v>
      </c>
      <c r="R10">
        <v>0.25</v>
      </c>
      <c r="S10">
        <v>0.25</v>
      </c>
      <c r="T10">
        <f t="shared" si="1"/>
        <v>0.24666666666666667</v>
      </c>
    </row>
    <row r="11" spans="2:20" x14ac:dyDescent="0.45">
      <c r="P11" t="s">
        <v>471</v>
      </c>
      <c r="Q11">
        <v>0.67</v>
      </c>
      <c r="R11">
        <v>0.7</v>
      </c>
      <c r="S11">
        <v>0.71</v>
      </c>
      <c r="T11">
        <f t="shared" si="1"/>
        <v>0.69333333333333336</v>
      </c>
    </row>
    <row r="12" spans="2:20" x14ac:dyDescent="0.45">
      <c r="P12" t="s">
        <v>246</v>
      </c>
      <c r="T12">
        <f>AVERAGE(T6:T11)</f>
        <v>0.83833333333333337</v>
      </c>
    </row>
    <row r="13" spans="2:20" x14ac:dyDescent="0.45">
      <c r="B13" t="s">
        <v>446</v>
      </c>
      <c r="C13">
        <v>0.44</v>
      </c>
      <c r="D13">
        <v>0.48</v>
      </c>
      <c r="E13">
        <v>0.48</v>
      </c>
      <c r="F13">
        <f t="shared" ref="F13:F24" si="2">AVERAGE(C13:E13)</f>
        <v>0.46666666666666662</v>
      </c>
      <c r="I13" t="s">
        <v>458</v>
      </c>
      <c r="J13">
        <v>2.16</v>
      </c>
      <c r="K13">
        <v>2.2799999999999998</v>
      </c>
      <c r="L13">
        <v>2.23</v>
      </c>
      <c r="M13">
        <f t="shared" si="0"/>
        <v>2.2233333333333332</v>
      </c>
    </row>
    <row r="14" spans="2:20" x14ac:dyDescent="0.45">
      <c r="B14" t="s">
        <v>447</v>
      </c>
      <c r="D14">
        <v>0.7</v>
      </c>
      <c r="E14">
        <v>0.71</v>
      </c>
      <c r="F14">
        <f t="shared" si="2"/>
        <v>0.70499999999999996</v>
      </c>
      <c r="I14" t="s">
        <v>459</v>
      </c>
      <c r="J14">
        <v>2.57</v>
      </c>
      <c r="K14">
        <v>2.35</v>
      </c>
      <c r="L14">
        <v>2.31</v>
      </c>
      <c r="M14">
        <f t="shared" si="0"/>
        <v>2.41</v>
      </c>
    </row>
    <row r="15" spans="2:20" x14ac:dyDescent="0.45">
      <c r="B15" t="s">
        <v>448</v>
      </c>
      <c r="C15">
        <v>2.15</v>
      </c>
      <c r="D15">
        <v>2.15</v>
      </c>
      <c r="E15">
        <v>2.2799999999999998</v>
      </c>
      <c r="F15">
        <f t="shared" si="2"/>
        <v>2.1933333333333334</v>
      </c>
      <c r="I15" t="s">
        <v>460</v>
      </c>
      <c r="J15">
        <v>2.39</v>
      </c>
      <c r="K15">
        <v>2.44</v>
      </c>
      <c r="L15">
        <v>2.98</v>
      </c>
      <c r="M15">
        <f t="shared" si="0"/>
        <v>2.6033333333333335</v>
      </c>
      <c r="P15" t="s">
        <v>472</v>
      </c>
      <c r="Q15">
        <v>0.75</v>
      </c>
      <c r="R15">
        <v>0.91</v>
      </c>
      <c r="S15">
        <v>1.91</v>
      </c>
      <c r="T15">
        <f t="shared" si="1"/>
        <v>1.1900000000000002</v>
      </c>
    </row>
    <row r="16" spans="2:20" x14ac:dyDescent="0.45">
      <c r="B16" t="s">
        <v>449</v>
      </c>
      <c r="C16">
        <v>0.52</v>
      </c>
      <c r="D16">
        <v>0.54</v>
      </c>
      <c r="E16">
        <v>0.5</v>
      </c>
      <c r="F16">
        <f t="shared" si="2"/>
        <v>0.52</v>
      </c>
      <c r="I16" t="s">
        <v>246</v>
      </c>
      <c r="M16">
        <f>AVERAGE(M13:M15)</f>
        <v>2.4122222222222223</v>
      </c>
      <c r="P16" t="s">
        <v>473</v>
      </c>
      <c r="Q16">
        <v>0.94</v>
      </c>
      <c r="R16">
        <v>0.72</v>
      </c>
      <c r="S16">
        <v>0.88</v>
      </c>
      <c r="T16">
        <f t="shared" si="1"/>
        <v>0.84666666666666668</v>
      </c>
    </row>
    <row r="17" spans="2:20" x14ac:dyDescent="0.45">
      <c r="B17" t="s">
        <v>246</v>
      </c>
      <c r="F17">
        <f>AVERAGE(F13:F16)</f>
        <v>0.97125000000000006</v>
      </c>
      <c r="P17" t="s">
        <v>474</v>
      </c>
      <c r="Q17">
        <v>1.03</v>
      </c>
      <c r="R17">
        <v>1.1200000000000001</v>
      </c>
      <c r="S17">
        <v>1.44</v>
      </c>
      <c r="T17">
        <f t="shared" si="1"/>
        <v>1.1966666666666668</v>
      </c>
    </row>
    <row r="18" spans="2:20" x14ac:dyDescent="0.45">
      <c r="P18" t="s">
        <v>475</v>
      </c>
      <c r="R18">
        <v>0.41</v>
      </c>
      <c r="S18">
        <v>0.41</v>
      </c>
      <c r="T18">
        <f t="shared" si="1"/>
        <v>0.41</v>
      </c>
    </row>
    <row r="19" spans="2:20" x14ac:dyDescent="0.45">
      <c r="I19" t="s">
        <v>461</v>
      </c>
      <c r="J19">
        <v>0.23</v>
      </c>
      <c r="K19">
        <v>0.23</v>
      </c>
      <c r="L19">
        <v>0.23</v>
      </c>
      <c r="M19">
        <f t="shared" si="0"/>
        <v>0.23</v>
      </c>
      <c r="P19" t="s">
        <v>476</v>
      </c>
      <c r="Q19">
        <v>0.57999999999999996</v>
      </c>
      <c r="R19">
        <v>0.45</v>
      </c>
      <c r="S19">
        <v>0.53</v>
      </c>
      <c r="T19">
        <f t="shared" si="1"/>
        <v>0.52</v>
      </c>
    </row>
    <row r="20" spans="2:20" x14ac:dyDescent="0.45">
      <c r="I20" t="s">
        <v>462</v>
      </c>
      <c r="J20">
        <v>1.07</v>
      </c>
      <c r="K20">
        <v>1.1000000000000001</v>
      </c>
      <c r="L20">
        <v>1.1000000000000001</v>
      </c>
      <c r="M20">
        <f t="shared" si="0"/>
        <v>1.0900000000000001</v>
      </c>
      <c r="P20" t="s">
        <v>246</v>
      </c>
      <c r="T20">
        <f>AVERAGE(T15:T19)</f>
        <v>0.83266666666666678</v>
      </c>
    </row>
    <row r="21" spans="2:20" x14ac:dyDescent="0.45">
      <c r="B21" t="s">
        <v>454</v>
      </c>
      <c r="C21">
        <v>1.06</v>
      </c>
      <c r="D21">
        <v>1.2</v>
      </c>
      <c r="E21">
        <v>1.23</v>
      </c>
      <c r="F21">
        <f t="shared" si="2"/>
        <v>1.1633333333333333</v>
      </c>
      <c r="I21" t="s">
        <v>463</v>
      </c>
      <c r="J21">
        <v>0.51</v>
      </c>
      <c r="K21">
        <v>0.56000000000000005</v>
      </c>
      <c r="L21">
        <v>0.53</v>
      </c>
      <c r="M21">
        <f t="shared" si="0"/>
        <v>0.53333333333333333</v>
      </c>
    </row>
    <row r="22" spans="2:20" x14ac:dyDescent="0.45">
      <c r="B22" t="s">
        <v>455</v>
      </c>
      <c r="C22">
        <v>0.81</v>
      </c>
      <c r="D22">
        <v>0.86</v>
      </c>
      <c r="E22">
        <v>0.88</v>
      </c>
      <c r="F22">
        <f t="shared" si="2"/>
        <v>0.85</v>
      </c>
      <c r="I22" t="s">
        <v>464</v>
      </c>
      <c r="J22">
        <v>1</v>
      </c>
      <c r="K22">
        <v>0.95</v>
      </c>
      <c r="M22">
        <f>AVERAGE(J22:L22)</f>
        <v>0.97499999999999998</v>
      </c>
    </row>
    <row r="23" spans="2:20" x14ac:dyDescent="0.45">
      <c r="B23" t="s">
        <v>456</v>
      </c>
      <c r="C23">
        <v>0.38</v>
      </c>
      <c r="D23">
        <v>0.35</v>
      </c>
      <c r="E23">
        <v>0.34</v>
      </c>
      <c r="F23">
        <f t="shared" si="2"/>
        <v>0.35666666666666669</v>
      </c>
      <c r="I23" t="s">
        <v>465</v>
      </c>
      <c r="J23">
        <v>1.64</v>
      </c>
      <c r="K23">
        <v>1.61</v>
      </c>
      <c r="L23">
        <v>1.4</v>
      </c>
      <c r="M23">
        <f>AVERAGE(J23:L23)</f>
        <v>1.55</v>
      </c>
      <c r="P23" t="s">
        <v>477</v>
      </c>
      <c r="Q23">
        <v>1.71</v>
      </c>
      <c r="R23">
        <v>1.42</v>
      </c>
      <c r="S23">
        <v>1.33</v>
      </c>
      <c r="T23">
        <f t="shared" si="1"/>
        <v>1.4866666666666666</v>
      </c>
    </row>
    <row r="24" spans="2:20" x14ac:dyDescent="0.45">
      <c r="B24" t="s">
        <v>457</v>
      </c>
      <c r="C24">
        <v>1.67</v>
      </c>
      <c r="D24">
        <v>1.48</v>
      </c>
      <c r="E24">
        <v>1.41</v>
      </c>
      <c r="F24">
        <f t="shared" si="2"/>
        <v>1.5199999999999998</v>
      </c>
      <c r="P24" t="s">
        <v>478</v>
      </c>
      <c r="Q24">
        <v>1.01</v>
      </c>
      <c r="R24">
        <v>1.03</v>
      </c>
      <c r="S24">
        <v>0.97</v>
      </c>
      <c r="T24">
        <f t="shared" si="1"/>
        <v>1.0033333333333332</v>
      </c>
    </row>
    <row r="25" spans="2:20" x14ac:dyDescent="0.45">
      <c r="B25" t="s">
        <v>246</v>
      </c>
      <c r="F25">
        <f>AVERAGE(F21:F24)</f>
        <v>0.97249999999999992</v>
      </c>
      <c r="I25" t="s">
        <v>246</v>
      </c>
      <c r="M25">
        <f>AVERAGE(M19:M23)</f>
        <v>0.87566666666666682</v>
      </c>
      <c r="P25" t="s">
        <v>479</v>
      </c>
      <c r="Q25">
        <v>0.91</v>
      </c>
      <c r="R25">
        <v>0.8</v>
      </c>
      <c r="S25">
        <v>0.88</v>
      </c>
      <c r="T25">
        <f t="shared" si="1"/>
        <v>0.86333333333333329</v>
      </c>
    </row>
    <row r="26" spans="2:20" x14ac:dyDescent="0.45">
      <c r="P26" t="s">
        <v>480</v>
      </c>
      <c r="Q26">
        <v>1.99</v>
      </c>
      <c r="R26">
        <v>1.69</v>
      </c>
      <c r="S26">
        <v>1.52</v>
      </c>
      <c r="T26">
        <f t="shared" si="1"/>
        <v>1.7333333333333332</v>
      </c>
    </row>
    <row r="27" spans="2:20" x14ac:dyDescent="0.45">
      <c r="P27" t="s">
        <v>481</v>
      </c>
      <c r="Q27">
        <v>1.68</v>
      </c>
      <c r="R27">
        <v>1.27</v>
      </c>
      <c r="S27">
        <v>1.7</v>
      </c>
      <c r="T27">
        <f t="shared" si="1"/>
        <v>1.55</v>
      </c>
    </row>
    <row r="28" spans="2:20" x14ac:dyDescent="0.45">
      <c r="P28" t="s">
        <v>246</v>
      </c>
      <c r="T28">
        <f>AVERAGE(T23:T27)</f>
        <v>1.3273333333333333</v>
      </c>
    </row>
    <row r="32" spans="2:20" x14ac:dyDescent="0.45">
      <c r="B32" t="s">
        <v>246</v>
      </c>
      <c r="C32">
        <f>AVERAGE(F10,F17,F25,M10,M16,M25,T12,T20,T28)</f>
        <v>1.1383302469135803</v>
      </c>
    </row>
    <row r="33" spans="2:3" x14ac:dyDescent="0.45">
      <c r="B33" t="s">
        <v>247</v>
      </c>
      <c r="C33">
        <f>STDEV(F10,F17,F25,M10,M16,M25,T12,T20,T28)</f>
        <v>0.50690154811746435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4"/>
  <sheetViews>
    <sheetView topLeftCell="E10" workbookViewId="0">
      <selection activeCell="T20" sqref="T20:T22"/>
    </sheetView>
  </sheetViews>
  <sheetFormatPr defaultRowHeight="14.25" x14ac:dyDescent="0.45"/>
  <cols>
    <col min="2" max="2" width="21.53125" customWidth="1"/>
    <col min="9" max="9" width="19" customWidth="1"/>
    <col min="16" max="16" width="19.06640625" customWidth="1"/>
  </cols>
  <sheetData>
    <row r="4" spans="2:20" x14ac:dyDescent="0.45">
      <c r="B4" t="s">
        <v>248</v>
      </c>
      <c r="I4" t="s">
        <v>249</v>
      </c>
      <c r="P4" t="s">
        <v>250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I6" t="s">
        <v>253</v>
      </c>
      <c r="J6">
        <v>1.27</v>
      </c>
      <c r="K6">
        <v>1.18</v>
      </c>
      <c r="L6">
        <v>1.1200000000000001</v>
      </c>
      <c r="M6">
        <f>AVERAGE(J6:L6)</f>
        <v>1.1900000000000002</v>
      </c>
      <c r="P6" t="s">
        <v>253</v>
      </c>
      <c r="Q6">
        <v>0.28000000000000003</v>
      </c>
      <c r="R6">
        <v>0.27</v>
      </c>
      <c r="S6">
        <v>0.31</v>
      </c>
      <c r="T6">
        <f>AVERAGE(Q6:S6)</f>
        <v>0.28666666666666668</v>
      </c>
    </row>
    <row r="7" spans="2:20" x14ac:dyDescent="0.45">
      <c r="B7" t="s">
        <v>257</v>
      </c>
      <c r="C7">
        <v>2.2799999999999998</v>
      </c>
      <c r="D7">
        <v>2.68</v>
      </c>
      <c r="E7">
        <v>2.21</v>
      </c>
      <c r="F7">
        <f>AVERAGE(C7:E7)</f>
        <v>2.39</v>
      </c>
      <c r="I7" t="s">
        <v>254</v>
      </c>
      <c r="J7">
        <v>1.1200000000000001</v>
      </c>
      <c r="K7">
        <v>1.01</v>
      </c>
      <c r="L7">
        <v>1.02</v>
      </c>
      <c r="M7">
        <f t="shared" ref="M7:M25" si="0">AVERAGE(J7:L7)</f>
        <v>1.05</v>
      </c>
      <c r="P7" t="s">
        <v>254</v>
      </c>
      <c r="Q7">
        <v>0.76</v>
      </c>
      <c r="R7">
        <v>0.85</v>
      </c>
      <c r="S7">
        <v>0.71</v>
      </c>
      <c r="T7">
        <f t="shared" ref="T7:T22" si="1">AVERAGE(Q7:S7)</f>
        <v>0.77333333333333332</v>
      </c>
    </row>
    <row r="8" spans="2:20" x14ac:dyDescent="0.45">
      <c r="B8" t="s">
        <v>258</v>
      </c>
      <c r="C8">
        <v>2.12</v>
      </c>
      <c r="D8">
        <v>1.99</v>
      </c>
      <c r="E8">
        <v>1.61</v>
      </c>
      <c r="F8">
        <f t="shared" ref="F8:F24" si="2">AVERAGE(C8:E8)</f>
        <v>1.906666666666667</v>
      </c>
      <c r="I8" t="s">
        <v>255</v>
      </c>
      <c r="J8">
        <v>1.86</v>
      </c>
      <c r="K8">
        <v>1.94</v>
      </c>
      <c r="L8">
        <v>1.65</v>
      </c>
      <c r="M8">
        <f t="shared" si="0"/>
        <v>1.8166666666666664</v>
      </c>
      <c r="P8" t="s">
        <v>255</v>
      </c>
      <c r="R8">
        <v>0.93</v>
      </c>
      <c r="S8">
        <v>1.06</v>
      </c>
      <c r="T8">
        <f t="shared" si="1"/>
        <v>0.99500000000000011</v>
      </c>
    </row>
    <row r="9" spans="2:20" x14ac:dyDescent="0.45">
      <c r="B9" t="s">
        <v>259</v>
      </c>
      <c r="C9">
        <v>2.77</v>
      </c>
      <c r="D9">
        <v>3.52</v>
      </c>
      <c r="F9">
        <f t="shared" si="2"/>
        <v>3.145</v>
      </c>
      <c r="I9" t="s">
        <v>482</v>
      </c>
      <c r="J9">
        <v>0.73</v>
      </c>
      <c r="L9">
        <v>0.78</v>
      </c>
      <c r="M9">
        <f t="shared" si="0"/>
        <v>0.755</v>
      </c>
      <c r="P9" t="s">
        <v>246</v>
      </c>
      <c r="T9">
        <f>AVERAGE(T6:T8)</f>
        <v>0.68500000000000005</v>
      </c>
    </row>
    <row r="10" spans="2:20" x14ac:dyDescent="0.45">
      <c r="B10" t="s">
        <v>260</v>
      </c>
      <c r="C10">
        <v>1.62</v>
      </c>
      <c r="D10">
        <v>1.41</v>
      </c>
      <c r="E10">
        <v>1.65</v>
      </c>
      <c r="F10">
        <f t="shared" si="2"/>
        <v>1.5599999999999998</v>
      </c>
      <c r="I10" t="s">
        <v>483</v>
      </c>
      <c r="J10">
        <v>1.93</v>
      </c>
      <c r="K10">
        <v>1.85</v>
      </c>
      <c r="L10">
        <v>1.85</v>
      </c>
      <c r="M10">
        <f t="shared" si="0"/>
        <v>1.8766666666666669</v>
      </c>
    </row>
    <row r="11" spans="2:20" x14ac:dyDescent="0.45">
      <c r="B11" t="s">
        <v>486</v>
      </c>
      <c r="E11">
        <v>2.37</v>
      </c>
      <c r="F11">
        <f t="shared" si="2"/>
        <v>2.37</v>
      </c>
      <c r="I11" t="s">
        <v>484</v>
      </c>
      <c r="J11">
        <v>1.66</v>
      </c>
      <c r="K11">
        <v>1.55</v>
      </c>
      <c r="L11">
        <v>1.48</v>
      </c>
      <c r="M11">
        <f t="shared" si="0"/>
        <v>1.5633333333333332</v>
      </c>
    </row>
    <row r="12" spans="2:20" x14ac:dyDescent="0.45">
      <c r="B12" t="s">
        <v>246</v>
      </c>
      <c r="F12">
        <f>AVERAGE(F7:F11)</f>
        <v>2.2743333333333333</v>
      </c>
      <c r="I12" t="s">
        <v>485</v>
      </c>
      <c r="J12">
        <v>3.43</v>
      </c>
      <c r="K12">
        <v>3.45</v>
      </c>
      <c r="L12">
        <v>3.75</v>
      </c>
      <c r="M12">
        <f t="shared" si="0"/>
        <v>3.5433333333333334</v>
      </c>
      <c r="P12" t="s">
        <v>256</v>
      </c>
      <c r="Q12">
        <v>0.61</v>
      </c>
      <c r="R12">
        <v>0.62</v>
      </c>
      <c r="S12">
        <v>0.59</v>
      </c>
      <c r="T12">
        <f t="shared" si="1"/>
        <v>0.60666666666666658</v>
      </c>
    </row>
    <row r="13" spans="2:20" x14ac:dyDescent="0.45">
      <c r="I13" t="s">
        <v>246</v>
      </c>
      <c r="M13">
        <f>AVERAGE(M6:M12)</f>
        <v>1.6850000000000001</v>
      </c>
      <c r="P13" t="s">
        <v>258</v>
      </c>
      <c r="Q13">
        <v>0.62</v>
      </c>
      <c r="R13">
        <v>0.62</v>
      </c>
      <c r="S13">
        <v>0.61</v>
      </c>
      <c r="T13">
        <f>AVERAGE(Q13:S13)</f>
        <v>0.6166666666666667</v>
      </c>
    </row>
    <row r="14" spans="2:20" x14ac:dyDescent="0.45">
      <c r="P14" t="s">
        <v>259</v>
      </c>
      <c r="Q14">
        <v>0.7</v>
      </c>
      <c r="T14">
        <f>AVERAGE(Q14:S14)</f>
        <v>0.7</v>
      </c>
    </row>
    <row r="15" spans="2:20" x14ac:dyDescent="0.45">
      <c r="B15" t="s">
        <v>261</v>
      </c>
      <c r="C15">
        <v>1.1100000000000001</v>
      </c>
      <c r="D15">
        <v>1.17</v>
      </c>
      <c r="E15">
        <v>1.1399999999999999</v>
      </c>
      <c r="F15">
        <f t="shared" si="2"/>
        <v>1.1399999999999999</v>
      </c>
      <c r="P15" t="s">
        <v>260</v>
      </c>
      <c r="Q15">
        <v>0.99</v>
      </c>
      <c r="R15">
        <v>0.9</v>
      </c>
      <c r="S15">
        <v>0.97</v>
      </c>
      <c r="T15">
        <f>AVERAGE(Q15:S15)</f>
        <v>0.95333333333333348</v>
      </c>
    </row>
    <row r="16" spans="2:20" x14ac:dyDescent="0.45">
      <c r="B16" t="s">
        <v>262</v>
      </c>
      <c r="C16">
        <v>2.78</v>
      </c>
      <c r="D16">
        <v>2.58</v>
      </c>
      <c r="E16">
        <v>2.62</v>
      </c>
      <c r="F16">
        <f t="shared" si="2"/>
        <v>2.6599999999999997</v>
      </c>
      <c r="I16" t="s">
        <v>487</v>
      </c>
      <c r="J16">
        <v>2.3199999999999998</v>
      </c>
      <c r="K16">
        <v>2.4300000000000002</v>
      </c>
      <c r="M16">
        <f t="shared" si="0"/>
        <v>2.375</v>
      </c>
    </row>
    <row r="17" spans="2:20" x14ac:dyDescent="0.45">
      <c r="B17" t="s">
        <v>263</v>
      </c>
      <c r="C17">
        <v>3.6</v>
      </c>
      <c r="D17">
        <v>3.07</v>
      </c>
      <c r="E17">
        <v>3.12</v>
      </c>
      <c r="F17">
        <f t="shared" si="2"/>
        <v>3.2633333333333332</v>
      </c>
      <c r="I17" t="s">
        <v>488</v>
      </c>
      <c r="J17">
        <v>4.0199999999999996</v>
      </c>
      <c r="K17">
        <v>4.29</v>
      </c>
      <c r="M17">
        <f>AVERAGE(J17:L17)</f>
        <v>4.1549999999999994</v>
      </c>
      <c r="P17" t="s">
        <v>246</v>
      </c>
      <c r="T17">
        <f>AVERAGE(T12:T15)</f>
        <v>0.71916666666666662</v>
      </c>
    </row>
    <row r="18" spans="2:20" x14ac:dyDescent="0.45">
      <c r="B18" t="s">
        <v>264</v>
      </c>
      <c r="C18">
        <v>1.58</v>
      </c>
      <c r="D18">
        <v>2.16</v>
      </c>
      <c r="E18">
        <v>1.87</v>
      </c>
      <c r="F18">
        <f t="shared" si="2"/>
        <v>1.87</v>
      </c>
      <c r="I18" t="s">
        <v>246</v>
      </c>
      <c r="M18">
        <f>AVERAGE(M16:M17)</f>
        <v>3.2649999999999997</v>
      </c>
    </row>
    <row r="19" spans="2:20" x14ac:dyDescent="0.45">
      <c r="B19" t="s">
        <v>246</v>
      </c>
      <c r="F19">
        <f>AVERAGE(F15:F18)</f>
        <v>2.2333333333333334</v>
      </c>
      <c r="P19" t="s">
        <v>261</v>
      </c>
    </row>
    <row r="20" spans="2:20" x14ac:dyDescent="0.45">
      <c r="P20" t="s">
        <v>262</v>
      </c>
      <c r="Q20">
        <v>0.64</v>
      </c>
      <c r="R20">
        <v>0.61</v>
      </c>
      <c r="S20">
        <v>0.57999999999999996</v>
      </c>
      <c r="T20">
        <f t="shared" si="1"/>
        <v>0.61</v>
      </c>
    </row>
    <row r="21" spans="2:20" x14ac:dyDescent="0.45">
      <c r="P21" t="s">
        <v>263</v>
      </c>
      <c r="Q21">
        <v>0.56999999999999995</v>
      </c>
      <c r="T21">
        <f t="shared" si="1"/>
        <v>0.56999999999999995</v>
      </c>
    </row>
    <row r="22" spans="2:20" x14ac:dyDescent="0.45">
      <c r="B22" t="s">
        <v>492</v>
      </c>
      <c r="C22">
        <v>0.9</v>
      </c>
      <c r="D22">
        <v>0.81</v>
      </c>
      <c r="E22">
        <v>0.81</v>
      </c>
      <c r="F22">
        <f t="shared" si="2"/>
        <v>0.84</v>
      </c>
      <c r="P22" t="s">
        <v>264</v>
      </c>
      <c r="Q22">
        <v>0.66</v>
      </c>
      <c r="R22">
        <v>0.65</v>
      </c>
      <c r="S22">
        <v>0.69</v>
      </c>
      <c r="T22">
        <f t="shared" si="1"/>
        <v>0.66666666666666663</v>
      </c>
    </row>
    <row r="23" spans="2:20" x14ac:dyDescent="0.45">
      <c r="B23" t="s">
        <v>493</v>
      </c>
      <c r="C23">
        <v>0.64</v>
      </c>
      <c r="D23">
        <v>0.69</v>
      </c>
      <c r="E23">
        <v>0.68</v>
      </c>
      <c r="F23">
        <f t="shared" si="2"/>
        <v>0.67</v>
      </c>
      <c r="I23" t="s">
        <v>489</v>
      </c>
      <c r="J23">
        <v>2.16</v>
      </c>
      <c r="K23">
        <v>2</v>
      </c>
      <c r="L23">
        <v>2.04</v>
      </c>
      <c r="M23">
        <f t="shared" si="0"/>
        <v>2.0666666666666669</v>
      </c>
      <c r="P23" t="s">
        <v>246</v>
      </c>
      <c r="T23">
        <f>AVERAGE(T20:T22)</f>
        <v>0.61555555555555552</v>
      </c>
    </row>
    <row r="24" spans="2:20" x14ac:dyDescent="0.45">
      <c r="B24" t="s">
        <v>494</v>
      </c>
      <c r="C24">
        <v>0.82</v>
      </c>
      <c r="D24">
        <v>0.98</v>
      </c>
      <c r="E24">
        <v>0.87</v>
      </c>
      <c r="F24">
        <f t="shared" si="2"/>
        <v>0.89</v>
      </c>
      <c r="I24" t="s">
        <v>490</v>
      </c>
      <c r="J24">
        <v>1.86</v>
      </c>
      <c r="K24">
        <v>1.95</v>
      </c>
      <c r="L24">
        <v>2.16</v>
      </c>
      <c r="M24">
        <f t="shared" si="0"/>
        <v>1.9900000000000002</v>
      </c>
    </row>
    <row r="25" spans="2:20" x14ac:dyDescent="0.45">
      <c r="B25" t="s">
        <v>246</v>
      </c>
      <c r="F25">
        <f>AVERAGE(F22:F24)</f>
        <v>0.79999999999999993</v>
      </c>
      <c r="I25" t="s">
        <v>491</v>
      </c>
      <c r="J25">
        <v>0.87</v>
      </c>
      <c r="K25">
        <v>1</v>
      </c>
      <c r="L25">
        <v>0.96</v>
      </c>
      <c r="M25">
        <f t="shared" si="0"/>
        <v>0.94333333333333336</v>
      </c>
    </row>
    <row r="26" spans="2:20" x14ac:dyDescent="0.45">
      <c r="I26" t="s">
        <v>246</v>
      </c>
      <c r="M26">
        <f>AVERAGE(M23:M25)</f>
        <v>1.6666666666666667</v>
      </c>
    </row>
    <row r="33" spans="2:3" x14ac:dyDescent="0.45">
      <c r="B33" t="s">
        <v>246</v>
      </c>
      <c r="C33">
        <f>AVERAGE(F12,F19,F25,M13,M18,M26,T9,T17,T23)</f>
        <v>1.5493395061728394</v>
      </c>
    </row>
    <row r="34" spans="2:3" x14ac:dyDescent="0.45">
      <c r="B34" t="s">
        <v>247</v>
      </c>
      <c r="C34">
        <f>STDEV(F12,F20,F19,F25,M13,M18,M26,T9,T17,T23)</f>
        <v>0.92458476183875005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3"/>
  <sheetViews>
    <sheetView topLeftCell="H13" workbookViewId="0">
      <selection activeCell="T24" sqref="T24:T27"/>
    </sheetView>
  </sheetViews>
  <sheetFormatPr defaultRowHeight="14.25" x14ac:dyDescent="0.45"/>
  <cols>
    <col min="2" max="2" width="20.59765625" customWidth="1"/>
    <col min="9" max="9" width="17.59765625" customWidth="1"/>
    <col min="16" max="16" width="16.9296875" customWidth="1"/>
  </cols>
  <sheetData>
    <row r="4" spans="2:20" x14ac:dyDescent="0.45">
      <c r="B4" t="s">
        <v>251</v>
      </c>
      <c r="I4" t="s">
        <v>252</v>
      </c>
      <c r="P4" t="s">
        <v>250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269</v>
      </c>
      <c r="C6">
        <v>2.41</v>
      </c>
      <c r="D6">
        <v>2.27</v>
      </c>
      <c r="E6">
        <v>2.15</v>
      </c>
      <c r="F6">
        <f>AVERAGE(C6:E6)</f>
        <v>2.2766666666666668</v>
      </c>
      <c r="I6" t="s">
        <v>265</v>
      </c>
      <c r="J6">
        <v>5.91</v>
      </c>
      <c r="K6">
        <v>6.32</v>
      </c>
      <c r="M6">
        <f>AVERAGE(J6:L6)</f>
        <v>6.1150000000000002</v>
      </c>
      <c r="P6" t="s">
        <v>290</v>
      </c>
      <c r="R6">
        <v>0.45</v>
      </c>
      <c r="T6">
        <f>AVERAGE(Q6:S6)</f>
        <v>0.45</v>
      </c>
    </row>
    <row r="7" spans="2:20" x14ac:dyDescent="0.45">
      <c r="B7" t="s">
        <v>270</v>
      </c>
      <c r="C7">
        <v>0.86</v>
      </c>
      <c r="D7">
        <v>1.1299999999999999</v>
      </c>
      <c r="E7">
        <v>0.96</v>
      </c>
      <c r="F7">
        <f t="shared" ref="F7:F24" si="0">AVERAGE(C7:E7)</f>
        <v>0.98333333333333328</v>
      </c>
      <c r="I7" t="s">
        <v>266</v>
      </c>
      <c r="J7">
        <v>2.4300000000000002</v>
      </c>
      <c r="K7">
        <v>2.48</v>
      </c>
      <c r="L7">
        <v>2.4300000000000002</v>
      </c>
      <c r="M7">
        <f t="shared" ref="M7:M25" si="1">AVERAGE(J7:L7)</f>
        <v>2.4466666666666668</v>
      </c>
      <c r="P7" t="s">
        <v>291</v>
      </c>
      <c r="R7">
        <v>0.94</v>
      </c>
      <c r="S7">
        <v>0.88</v>
      </c>
      <c r="T7">
        <f>AVERAGE(Q7:S7)</f>
        <v>0.90999999999999992</v>
      </c>
    </row>
    <row r="8" spans="2:20" x14ac:dyDescent="0.45">
      <c r="B8" t="s">
        <v>271</v>
      </c>
      <c r="C8">
        <v>0.63</v>
      </c>
      <c r="D8">
        <v>0.64</v>
      </c>
      <c r="E8">
        <v>0.69</v>
      </c>
      <c r="F8">
        <f t="shared" si="0"/>
        <v>0.65333333333333332</v>
      </c>
      <c r="I8" t="s">
        <v>267</v>
      </c>
      <c r="J8">
        <v>2.88</v>
      </c>
      <c r="K8">
        <v>2.79</v>
      </c>
      <c r="L8">
        <v>2.83</v>
      </c>
      <c r="M8">
        <f t="shared" si="1"/>
        <v>2.8333333333333335</v>
      </c>
      <c r="P8" t="s">
        <v>292</v>
      </c>
      <c r="Q8">
        <v>0.42</v>
      </c>
      <c r="R8">
        <v>0.68</v>
      </c>
      <c r="S8">
        <v>0.56999999999999995</v>
      </c>
      <c r="T8">
        <f>AVERAGE(Q8:S8)</f>
        <v>0.55666666666666664</v>
      </c>
    </row>
    <row r="9" spans="2:20" x14ac:dyDescent="0.45">
      <c r="B9" t="s">
        <v>272</v>
      </c>
      <c r="C9">
        <v>0.94</v>
      </c>
      <c r="D9">
        <v>1.18</v>
      </c>
      <c r="E9">
        <v>1.25</v>
      </c>
      <c r="F9">
        <f t="shared" si="0"/>
        <v>1.1233333333333333</v>
      </c>
      <c r="I9" t="s">
        <v>268</v>
      </c>
      <c r="J9">
        <v>1.57</v>
      </c>
      <c r="K9">
        <v>1.73</v>
      </c>
      <c r="L9">
        <v>1.73</v>
      </c>
      <c r="M9">
        <f t="shared" si="1"/>
        <v>1.6766666666666665</v>
      </c>
      <c r="P9" t="s">
        <v>293</v>
      </c>
      <c r="Q9">
        <v>1.34</v>
      </c>
      <c r="R9">
        <v>1.17</v>
      </c>
      <c r="S9">
        <v>1</v>
      </c>
      <c r="T9">
        <f>AVERAGE(Q9:S9)</f>
        <v>1.17</v>
      </c>
    </row>
    <row r="10" spans="2:20" x14ac:dyDescent="0.45">
      <c r="B10" t="s">
        <v>273</v>
      </c>
      <c r="C10">
        <v>1.98</v>
      </c>
      <c r="D10">
        <v>2.11</v>
      </c>
      <c r="E10">
        <v>1.88</v>
      </c>
      <c r="F10">
        <f t="shared" si="0"/>
        <v>1.99</v>
      </c>
      <c r="I10" t="s">
        <v>246</v>
      </c>
      <c r="M10">
        <f>AVERAGE(M6:M9)</f>
        <v>3.2679166666666668</v>
      </c>
      <c r="P10" t="s">
        <v>294</v>
      </c>
      <c r="Q10">
        <v>1.72</v>
      </c>
      <c r="R10">
        <v>1.94</v>
      </c>
      <c r="S10">
        <v>2.0699999999999998</v>
      </c>
      <c r="T10">
        <f>AVERAGE(Q10:S10)</f>
        <v>1.9100000000000001</v>
      </c>
    </row>
    <row r="11" spans="2:20" x14ac:dyDescent="0.45">
      <c r="B11" t="s">
        <v>246</v>
      </c>
      <c r="F11">
        <f>AVERAGE(F6:F10)</f>
        <v>1.4053333333333335</v>
      </c>
      <c r="P11" t="s">
        <v>246</v>
      </c>
      <c r="T11">
        <f>AVERAGE(T6:T10)</f>
        <v>0.99933333333333318</v>
      </c>
    </row>
    <row r="13" spans="2:20" x14ac:dyDescent="0.45">
      <c r="I13" t="s">
        <v>279</v>
      </c>
      <c r="K13">
        <v>1.81</v>
      </c>
      <c r="L13">
        <v>2.16</v>
      </c>
      <c r="M13">
        <f t="shared" si="1"/>
        <v>1.9850000000000001</v>
      </c>
    </row>
    <row r="14" spans="2:20" x14ac:dyDescent="0.45">
      <c r="B14" t="s">
        <v>274</v>
      </c>
      <c r="C14">
        <v>3.24</v>
      </c>
      <c r="D14">
        <v>3.15</v>
      </c>
      <c r="E14">
        <v>3.11</v>
      </c>
      <c r="F14">
        <f t="shared" si="0"/>
        <v>3.1666666666666665</v>
      </c>
      <c r="I14" t="s">
        <v>280</v>
      </c>
      <c r="J14">
        <v>2.04</v>
      </c>
      <c r="K14">
        <v>2.63</v>
      </c>
      <c r="L14">
        <v>3.26</v>
      </c>
      <c r="M14">
        <f>AVERAGE(J14:L14)</f>
        <v>2.6433333333333331</v>
      </c>
    </row>
    <row r="15" spans="2:20" x14ac:dyDescent="0.45">
      <c r="B15" t="s">
        <v>275</v>
      </c>
      <c r="C15">
        <v>2.0499999999999998</v>
      </c>
      <c r="D15">
        <v>2</v>
      </c>
      <c r="E15">
        <v>2.2799999999999998</v>
      </c>
      <c r="F15">
        <f t="shared" si="0"/>
        <v>2.11</v>
      </c>
      <c r="I15" t="s">
        <v>246</v>
      </c>
      <c r="M15">
        <f>AVERAGE(M13:M14)</f>
        <v>2.3141666666666665</v>
      </c>
      <c r="P15" t="s">
        <v>295</v>
      </c>
      <c r="Q15">
        <v>0.4</v>
      </c>
      <c r="R15">
        <v>0.42</v>
      </c>
      <c r="S15">
        <v>0.39</v>
      </c>
      <c r="T15">
        <f t="shared" ref="T15:T27" si="2">AVERAGE(Q15:S15)</f>
        <v>0.40333333333333332</v>
      </c>
    </row>
    <row r="16" spans="2:20" x14ac:dyDescent="0.45">
      <c r="B16" t="s">
        <v>276</v>
      </c>
      <c r="C16">
        <v>1.74</v>
      </c>
      <c r="D16">
        <v>1.56</v>
      </c>
      <c r="E16">
        <v>1.37</v>
      </c>
      <c r="F16">
        <f t="shared" si="0"/>
        <v>1.5566666666666666</v>
      </c>
      <c r="P16" t="s">
        <v>296</v>
      </c>
      <c r="Q16">
        <v>2.04</v>
      </c>
      <c r="R16">
        <v>2.31</v>
      </c>
      <c r="S16">
        <v>2.2599999999999998</v>
      </c>
      <c r="T16">
        <f t="shared" si="2"/>
        <v>2.2033333333333331</v>
      </c>
    </row>
    <row r="17" spans="2:20" x14ac:dyDescent="0.45">
      <c r="B17" t="s">
        <v>277</v>
      </c>
      <c r="C17">
        <v>4.55</v>
      </c>
      <c r="E17">
        <v>3.64</v>
      </c>
      <c r="F17">
        <f t="shared" si="0"/>
        <v>4.0949999999999998</v>
      </c>
      <c r="P17" t="s">
        <v>297</v>
      </c>
      <c r="Q17">
        <v>1.1299999999999999</v>
      </c>
      <c r="R17">
        <v>1.22</v>
      </c>
      <c r="S17">
        <v>1.21</v>
      </c>
      <c r="T17">
        <f t="shared" si="2"/>
        <v>1.1866666666666665</v>
      </c>
    </row>
    <row r="18" spans="2:20" x14ac:dyDescent="0.45">
      <c r="B18" t="s">
        <v>278</v>
      </c>
      <c r="C18">
        <v>2.13</v>
      </c>
      <c r="D18">
        <v>2.3199999999999998</v>
      </c>
      <c r="E18">
        <v>2.46</v>
      </c>
      <c r="F18">
        <f t="shared" si="0"/>
        <v>2.3033333333333332</v>
      </c>
      <c r="P18" t="s">
        <v>298</v>
      </c>
      <c r="Q18">
        <v>4.3600000000000003</v>
      </c>
      <c r="R18">
        <v>4.3</v>
      </c>
      <c r="S18">
        <v>4.1100000000000003</v>
      </c>
      <c r="T18">
        <f t="shared" si="2"/>
        <v>4.2566666666666668</v>
      </c>
    </row>
    <row r="19" spans="2:20" x14ac:dyDescent="0.45">
      <c r="B19" t="s">
        <v>246</v>
      </c>
      <c r="F19">
        <f>AVERAGE(F14:F18)</f>
        <v>2.6463333333333332</v>
      </c>
      <c r="P19" t="s">
        <v>299</v>
      </c>
      <c r="Q19">
        <v>3.26</v>
      </c>
      <c r="R19">
        <v>2.94</v>
      </c>
      <c r="S19">
        <v>3</v>
      </c>
      <c r="T19">
        <f t="shared" si="2"/>
        <v>3.0666666666666664</v>
      </c>
    </row>
    <row r="20" spans="2:20" x14ac:dyDescent="0.45">
      <c r="I20" t="s">
        <v>281</v>
      </c>
      <c r="J20">
        <v>1.6</v>
      </c>
      <c r="K20">
        <v>1.59</v>
      </c>
      <c r="L20">
        <v>1.5</v>
      </c>
      <c r="M20">
        <f t="shared" si="1"/>
        <v>1.5633333333333335</v>
      </c>
      <c r="P20" t="s">
        <v>246</v>
      </c>
      <c r="T20">
        <f>AVERAGE(T15:T19)</f>
        <v>2.2233333333333336</v>
      </c>
    </row>
    <row r="21" spans="2:20" x14ac:dyDescent="0.45">
      <c r="I21" t="s">
        <v>282</v>
      </c>
      <c r="K21">
        <v>2.5499999999999998</v>
      </c>
      <c r="L21">
        <v>2.5099999999999998</v>
      </c>
      <c r="M21">
        <f t="shared" si="1"/>
        <v>2.5299999999999998</v>
      </c>
    </row>
    <row r="22" spans="2:20" x14ac:dyDescent="0.45">
      <c r="B22" t="s">
        <v>287</v>
      </c>
      <c r="C22">
        <v>0.88</v>
      </c>
      <c r="D22">
        <v>0.98</v>
      </c>
      <c r="E22">
        <v>0.91</v>
      </c>
      <c r="F22">
        <f t="shared" si="0"/>
        <v>0.92333333333333334</v>
      </c>
      <c r="I22" t="s">
        <v>283</v>
      </c>
      <c r="J22">
        <v>2.96</v>
      </c>
      <c r="K22">
        <v>2.96</v>
      </c>
      <c r="L22">
        <v>3.11</v>
      </c>
      <c r="M22">
        <f t="shared" si="1"/>
        <v>3.01</v>
      </c>
    </row>
    <row r="23" spans="2:20" x14ac:dyDescent="0.45">
      <c r="B23" t="s">
        <v>288</v>
      </c>
      <c r="C23">
        <v>1.32</v>
      </c>
      <c r="D23">
        <v>1.28</v>
      </c>
      <c r="E23">
        <v>1.44</v>
      </c>
      <c r="F23">
        <f t="shared" si="0"/>
        <v>1.3466666666666667</v>
      </c>
      <c r="I23" t="s">
        <v>284</v>
      </c>
      <c r="J23">
        <v>1.1200000000000001</v>
      </c>
      <c r="K23">
        <v>1.26</v>
      </c>
      <c r="L23">
        <v>1.42</v>
      </c>
      <c r="M23">
        <f t="shared" si="1"/>
        <v>1.2666666666666666</v>
      </c>
    </row>
    <row r="24" spans="2:20" x14ac:dyDescent="0.45">
      <c r="B24" t="s">
        <v>289</v>
      </c>
      <c r="C24">
        <v>0.56000000000000005</v>
      </c>
      <c r="D24">
        <v>0.56000000000000005</v>
      </c>
      <c r="E24">
        <v>0.63</v>
      </c>
      <c r="F24">
        <f t="shared" si="0"/>
        <v>0.58333333333333337</v>
      </c>
      <c r="I24" t="s">
        <v>285</v>
      </c>
      <c r="J24">
        <v>2</v>
      </c>
      <c r="K24">
        <v>1.97</v>
      </c>
      <c r="L24">
        <v>1.7</v>
      </c>
      <c r="M24">
        <f t="shared" si="1"/>
        <v>1.89</v>
      </c>
      <c r="P24" t="s">
        <v>300</v>
      </c>
      <c r="Q24">
        <v>0.7</v>
      </c>
      <c r="R24">
        <v>0.77</v>
      </c>
      <c r="S24">
        <v>0.75</v>
      </c>
      <c r="T24">
        <f t="shared" si="2"/>
        <v>0.73999999999999988</v>
      </c>
    </row>
    <row r="25" spans="2:20" x14ac:dyDescent="0.45">
      <c r="B25" t="s">
        <v>246</v>
      </c>
      <c r="F25">
        <f>AVERAGE(F22:F24)</f>
        <v>0.95111111111111113</v>
      </c>
      <c r="I25" t="s">
        <v>286</v>
      </c>
      <c r="J25">
        <v>3.73</v>
      </c>
      <c r="K25">
        <v>3.35</v>
      </c>
      <c r="L25">
        <v>3.16</v>
      </c>
      <c r="M25">
        <f t="shared" si="1"/>
        <v>3.4133333333333336</v>
      </c>
      <c r="P25" t="s">
        <v>301</v>
      </c>
      <c r="Q25">
        <v>0.8</v>
      </c>
      <c r="R25">
        <v>0.8</v>
      </c>
      <c r="S25">
        <v>0.85</v>
      </c>
      <c r="T25">
        <f t="shared" si="2"/>
        <v>0.81666666666666676</v>
      </c>
    </row>
    <row r="26" spans="2:20" x14ac:dyDescent="0.45">
      <c r="I26" t="s">
        <v>246</v>
      </c>
      <c r="M26">
        <f>AVERAGE(M20:M25)</f>
        <v>2.2788888888888894</v>
      </c>
      <c r="P26" t="s">
        <v>302</v>
      </c>
      <c r="Q26">
        <v>0.59</v>
      </c>
      <c r="R26">
        <v>0.61</v>
      </c>
      <c r="T26">
        <f t="shared" si="2"/>
        <v>0.6</v>
      </c>
    </row>
    <row r="27" spans="2:20" x14ac:dyDescent="0.45">
      <c r="P27" t="s">
        <v>303</v>
      </c>
      <c r="Q27">
        <v>0.87</v>
      </c>
      <c r="R27">
        <v>0.89</v>
      </c>
      <c r="S27">
        <v>1</v>
      </c>
      <c r="T27">
        <f t="shared" si="2"/>
        <v>0.91999999999999993</v>
      </c>
    </row>
    <row r="28" spans="2:20" x14ac:dyDescent="0.45">
      <c r="P28" t="s">
        <v>246</v>
      </c>
      <c r="T28">
        <f>AVERAGE(T24:T27)</f>
        <v>0.76916666666666667</v>
      </c>
    </row>
    <row r="32" spans="2:20" x14ac:dyDescent="0.45">
      <c r="B32" t="s">
        <v>246</v>
      </c>
      <c r="C32">
        <f>AVERAGE(F11,F19,F25,M10,M15,M26,T11,T20,T28)</f>
        <v>1.8728425925925929</v>
      </c>
    </row>
    <row r="33" spans="2:3" x14ac:dyDescent="0.45">
      <c r="B33" t="s">
        <v>247</v>
      </c>
      <c r="C33">
        <f>STDEV(F11,F19,F25,M10,M15,M26,T11,T20,T28)</f>
        <v>0.87151281527660696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4"/>
  <sheetViews>
    <sheetView topLeftCell="G8" workbookViewId="0">
      <selection activeCell="P16" sqref="P16:T19"/>
    </sheetView>
  </sheetViews>
  <sheetFormatPr defaultRowHeight="14.25" x14ac:dyDescent="0.45"/>
  <cols>
    <col min="2" max="2" width="19.46484375" customWidth="1"/>
    <col min="9" max="9" width="18" customWidth="1"/>
    <col min="16" max="16" width="20" customWidth="1"/>
  </cols>
  <sheetData>
    <row r="4" spans="2:20" x14ac:dyDescent="0.45">
      <c r="B4" t="s">
        <v>251</v>
      </c>
      <c r="I4" t="s">
        <v>252</v>
      </c>
      <c r="P4" t="s">
        <v>250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304</v>
      </c>
      <c r="D6">
        <v>0.75</v>
      </c>
      <c r="E6">
        <v>0.79</v>
      </c>
      <c r="F6">
        <f>AVERAGE(C6:E6)</f>
        <v>0.77</v>
      </c>
      <c r="I6" t="s">
        <v>308</v>
      </c>
      <c r="J6">
        <v>1.82</v>
      </c>
      <c r="K6">
        <v>2.0099999999999998</v>
      </c>
      <c r="L6">
        <v>1.93</v>
      </c>
      <c r="M6">
        <f>AVERAGE(J6:L6)</f>
        <v>1.92</v>
      </c>
      <c r="P6" t="s">
        <v>331</v>
      </c>
      <c r="Q6">
        <v>0.5</v>
      </c>
      <c r="R6">
        <v>0.52</v>
      </c>
      <c r="S6">
        <v>0.56000000000000005</v>
      </c>
      <c r="T6">
        <f>AVERAGE(Q6:S6)</f>
        <v>0.52666666666666673</v>
      </c>
    </row>
    <row r="7" spans="2:20" x14ac:dyDescent="0.45">
      <c r="B7" t="s">
        <v>305</v>
      </c>
      <c r="C7">
        <v>2.2400000000000002</v>
      </c>
      <c r="D7">
        <v>2.58</v>
      </c>
      <c r="E7">
        <v>2.44</v>
      </c>
      <c r="F7">
        <f t="shared" ref="F7:F23" si="0">AVERAGE(C7:E7)</f>
        <v>2.42</v>
      </c>
      <c r="I7" t="s">
        <v>309</v>
      </c>
      <c r="J7">
        <v>1.62</v>
      </c>
      <c r="K7">
        <v>1.57</v>
      </c>
      <c r="L7">
        <v>1.5</v>
      </c>
      <c r="M7">
        <f t="shared" ref="M7:M29" si="1">AVERAGE(J7:L7)</f>
        <v>1.5633333333333335</v>
      </c>
      <c r="P7" t="s">
        <v>332</v>
      </c>
      <c r="Q7">
        <v>0.96</v>
      </c>
      <c r="R7">
        <v>0.92</v>
      </c>
      <c r="S7">
        <v>0.87</v>
      </c>
      <c r="T7">
        <f>AVERAGE(Q7:S7)</f>
        <v>0.91666666666666663</v>
      </c>
    </row>
    <row r="8" spans="2:20" x14ac:dyDescent="0.45">
      <c r="B8" t="s">
        <v>306</v>
      </c>
      <c r="C8">
        <v>2.06</v>
      </c>
      <c r="D8">
        <v>2.2200000000000002</v>
      </c>
      <c r="E8">
        <v>1.81</v>
      </c>
      <c r="F8">
        <f t="shared" si="0"/>
        <v>2.0299999999999998</v>
      </c>
      <c r="I8" t="s">
        <v>310</v>
      </c>
      <c r="J8">
        <v>1.08</v>
      </c>
      <c r="K8">
        <v>1.21</v>
      </c>
      <c r="L8">
        <v>1.23</v>
      </c>
      <c r="M8">
        <f t="shared" si="1"/>
        <v>1.1733333333333333</v>
      </c>
      <c r="P8" t="s">
        <v>333</v>
      </c>
      <c r="Q8">
        <v>0.65</v>
      </c>
      <c r="R8">
        <v>0.65</v>
      </c>
      <c r="S8">
        <v>0.62</v>
      </c>
      <c r="T8">
        <f>AVERAGE(Q8:S8)</f>
        <v>0.64</v>
      </c>
    </row>
    <row r="9" spans="2:20" x14ac:dyDescent="0.45">
      <c r="B9" t="s">
        <v>307</v>
      </c>
      <c r="C9">
        <v>1.44</v>
      </c>
      <c r="D9">
        <v>1.4</v>
      </c>
      <c r="E9">
        <v>1.25</v>
      </c>
      <c r="F9">
        <f t="shared" si="0"/>
        <v>1.3633333333333333</v>
      </c>
      <c r="I9" t="s">
        <v>311</v>
      </c>
      <c r="J9">
        <v>2.06</v>
      </c>
      <c r="K9">
        <v>1.88</v>
      </c>
      <c r="L9">
        <v>1.87</v>
      </c>
      <c r="M9">
        <f t="shared" si="1"/>
        <v>1.9366666666666668</v>
      </c>
      <c r="P9" t="s">
        <v>334</v>
      </c>
      <c r="Q9">
        <v>0.94</v>
      </c>
      <c r="R9">
        <v>1.01</v>
      </c>
      <c r="S9">
        <v>0.94</v>
      </c>
      <c r="T9">
        <f>AVERAGE(Q9:S9)</f>
        <v>0.96333333333333326</v>
      </c>
    </row>
    <row r="10" spans="2:20" x14ac:dyDescent="0.45">
      <c r="B10" t="s">
        <v>246</v>
      </c>
      <c r="F10">
        <f>AVERAGE(F6:F9)</f>
        <v>1.6458333333333333</v>
      </c>
      <c r="I10" t="s">
        <v>312</v>
      </c>
      <c r="J10">
        <v>2.98</v>
      </c>
      <c r="K10">
        <v>3.14</v>
      </c>
      <c r="L10">
        <v>3.05</v>
      </c>
      <c r="M10">
        <f t="shared" si="1"/>
        <v>3.0566666666666666</v>
      </c>
      <c r="P10" t="s">
        <v>335</v>
      </c>
      <c r="Q10">
        <v>0.26</v>
      </c>
      <c r="R10">
        <v>0.25</v>
      </c>
      <c r="S10">
        <v>0.26</v>
      </c>
      <c r="T10">
        <f>AVERAGE(Q10:S10)</f>
        <v>0.25666666666666665</v>
      </c>
    </row>
    <row r="11" spans="2:20" x14ac:dyDescent="0.45">
      <c r="I11" t="s">
        <v>313</v>
      </c>
      <c r="J11">
        <v>1.8</v>
      </c>
      <c r="K11">
        <v>1.88</v>
      </c>
      <c r="L11">
        <v>2.06</v>
      </c>
      <c r="M11">
        <f t="shared" si="1"/>
        <v>1.9133333333333333</v>
      </c>
      <c r="P11" t="s">
        <v>246</v>
      </c>
      <c r="T11">
        <f>AVERAGE(T6:T10)</f>
        <v>0.66066666666666674</v>
      </c>
    </row>
    <row r="12" spans="2:20" x14ac:dyDescent="0.45">
      <c r="I12" t="s">
        <v>314</v>
      </c>
      <c r="J12">
        <v>1.5</v>
      </c>
      <c r="K12">
        <v>1.68</v>
      </c>
      <c r="L12">
        <v>1.53</v>
      </c>
      <c r="M12">
        <f t="shared" si="1"/>
        <v>1.57</v>
      </c>
    </row>
    <row r="13" spans="2:20" x14ac:dyDescent="0.45">
      <c r="B13" t="s">
        <v>319</v>
      </c>
      <c r="C13">
        <v>0.97</v>
      </c>
      <c r="D13">
        <v>0.96</v>
      </c>
      <c r="E13">
        <v>0.99</v>
      </c>
      <c r="F13">
        <f t="shared" si="0"/>
        <v>0.97333333333333327</v>
      </c>
      <c r="I13" t="s">
        <v>246</v>
      </c>
      <c r="M13">
        <f>AVERAGE(M6:M12)</f>
        <v>1.8761904761904762</v>
      </c>
    </row>
    <row r="14" spans="2:20" x14ac:dyDescent="0.45">
      <c r="B14" t="s">
        <v>320</v>
      </c>
      <c r="C14">
        <v>0.86</v>
      </c>
      <c r="D14">
        <v>0.91</v>
      </c>
      <c r="E14">
        <v>0.91</v>
      </c>
      <c r="F14">
        <f>AVERAGE(C14:E14)</f>
        <v>0.89333333333333342</v>
      </c>
      <c r="P14" t="s">
        <v>336</v>
      </c>
      <c r="Q14">
        <v>1.03</v>
      </c>
      <c r="R14">
        <v>1.23</v>
      </c>
      <c r="S14">
        <v>1.23</v>
      </c>
      <c r="T14">
        <f t="shared" ref="T14:T26" si="2">AVERAGE(Q14:S14)</f>
        <v>1.1633333333333333</v>
      </c>
    </row>
    <row r="15" spans="2:20" x14ac:dyDescent="0.45">
      <c r="B15" t="s">
        <v>321</v>
      </c>
      <c r="C15">
        <v>1.45</v>
      </c>
      <c r="D15">
        <v>1.56</v>
      </c>
      <c r="E15">
        <v>1.58</v>
      </c>
      <c r="F15">
        <f>AVERAGE(C15:E15)</f>
        <v>1.53</v>
      </c>
      <c r="P15" t="s">
        <v>337</v>
      </c>
      <c r="Q15">
        <v>0.28000000000000003</v>
      </c>
      <c r="R15">
        <v>0.3</v>
      </c>
      <c r="S15">
        <v>0.31</v>
      </c>
      <c r="T15">
        <f t="shared" si="2"/>
        <v>0.29666666666666669</v>
      </c>
    </row>
    <row r="16" spans="2:20" x14ac:dyDescent="0.45">
      <c r="B16" t="s">
        <v>246</v>
      </c>
      <c r="F16">
        <f>AVERAGE(F13:F15)</f>
        <v>1.1322222222222222</v>
      </c>
      <c r="P16" t="s">
        <v>338</v>
      </c>
      <c r="Q16">
        <v>0.93</v>
      </c>
      <c r="R16">
        <v>0.82</v>
      </c>
      <c r="S16">
        <v>0.83</v>
      </c>
      <c r="T16">
        <f>AVERAGE(Q16:S16)</f>
        <v>0.86</v>
      </c>
    </row>
    <row r="17" spans="2:20" x14ac:dyDescent="0.45">
      <c r="P17" t="s">
        <v>339</v>
      </c>
      <c r="Q17">
        <v>0.87</v>
      </c>
      <c r="R17">
        <v>0.82</v>
      </c>
      <c r="S17">
        <v>0.78</v>
      </c>
      <c r="T17">
        <f>AVERAGE(Q17:S17)</f>
        <v>0.82333333333333325</v>
      </c>
    </row>
    <row r="18" spans="2:20" x14ac:dyDescent="0.45">
      <c r="I18" t="s">
        <v>315</v>
      </c>
      <c r="J18">
        <v>6.05</v>
      </c>
      <c r="K18">
        <v>4.93</v>
      </c>
      <c r="L18">
        <v>5.05</v>
      </c>
      <c r="M18">
        <f t="shared" si="1"/>
        <v>5.3433333333333337</v>
      </c>
      <c r="P18" t="s">
        <v>340</v>
      </c>
      <c r="Q18">
        <v>0.99</v>
      </c>
      <c r="R18">
        <v>0.95</v>
      </c>
      <c r="S18">
        <v>1.02</v>
      </c>
      <c r="T18">
        <f>AVERAGE(Q18:S18)</f>
        <v>0.98666666666666669</v>
      </c>
    </row>
    <row r="19" spans="2:20" x14ac:dyDescent="0.45">
      <c r="I19" t="s">
        <v>316</v>
      </c>
      <c r="J19">
        <v>1.48</v>
      </c>
      <c r="K19">
        <v>1.75</v>
      </c>
      <c r="L19">
        <v>1.74</v>
      </c>
      <c r="M19">
        <f t="shared" si="1"/>
        <v>1.6566666666666665</v>
      </c>
      <c r="P19" t="s">
        <v>246</v>
      </c>
      <c r="T19">
        <f>AVERAGE(T14:T18)</f>
        <v>0.82599999999999996</v>
      </c>
    </row>
    <row r="20" spans="2:20" x14ac:dyDescent="0.45">
      <c r="B20" t="s">
        <v>327</v>
      </c>
      <c r="C20">
        <v>3.47</v>
      </c>
      <c r="D20">
        <v>3.61</v>
      </c>
      <c r="E20">
        <v>3.32</v>
      </c>
      <c r="F20">
        <f t="shared" si="0"/>
        <v>3.4666666666666668</v>
      </c>
      <c r="I20" t="s">
        <v>317</v>
      </c>
      <c r="J20">
        <v>2.34</v>
      </c>
      <c r="K20">
        <v>2.82</v>
      </c>
      <c r="L20">
        <v>2.77</v>
      </c>
      <c r="M20">
        <f t="shared" si="1"/>
        <v>2.6433333333333331</v>
      </c>
    </row>
    <row r="21" spans="2:20" x14ac:dyDescent="0.45">
      <c r="B21" t="s">
        <v>328</v>
      </c>
      <c r="C21">
        <v>1.35</v>
      </c>
      <c r="D21">
        <v>1.35</v>
      </c>
      <c r="E21">
        <v>1.35</v>
      </c>
      <c r="F21">
        <f t="shared" si="0"/>
        <v>1.3500000000000003</v>
      </c>
      <c r="I21" t="s">
        <v>318</v>
      </c>
      <c r="J21">
        <v>5.13</v>
      </c>
      <c r="K21">
        <v>4.5</v>
      </c>
      <c r="L21">
        <v>4.84</v>
      </c>
      <c r="M21">
        <f t="shared" si="1"/>
        <v>4.8233333333333333</v>
      </c>
    </row>
    <row r="22" spans="2:20" x14ac:dyDescent="0.45">
      <c r="B22" t="s">
        <v>329</v>
      </c>
      <c r="C22">
        <v>3.37</v>
      </c>
      <c r="D22">
        <v>3.28</v>
      </c>
      <c r="E22">
        <v>3.17</v>
      </c>
      <c r="F22">
        <f t="shared" si="0"/>
        <v>3.2733333333333334</v>
      </c>
      <c r="I22" t="s">
        <v>246</v>
      </c>
      <c r="M22">
        <f>AVERAGE(M18:M21)</f>
        <v>3.6166666666666663</v>
      </c>
    </row>
    <row r="23" spans="2:20" x14ac:dyDescent="0.45">
      <c r="B23" t="s">
        <v>330</v>
      </c>
      <c r="C23">
        <v>1.66</v>
      </c>
      <c r="D23">
        <v>2.13</v>
      </c>
      <c r="E23">
        <v>2.34</v>
      </c>
      <c r="F23">
        <f t="shared" si="0"/>
        <v>2.0433333333333334</v>
      </c>
      <c r="P23" t="s">
        <v>341</v>
      </c>
      <c r="Q23">
        <v>0.62</v>
      </c>
      <c r="R23">
        <v>0.64</v>
      </c>
      <c r="S23">
        <v>0.67</v>
      </c>
      <c r="T23">
        <f t="shared" si="2"/>
        <v>0.64333333333333342</v>
      </c>
    </row>
    <row r="24" spans="2:20" x14ac:dyDescent="0.45">
      <c r="B24" t="s">
        <v>246</v>
      </c>
      <c r="F24">
        <f>AVERAGE(F20:F23)</f>
        <v>2.5333333333333332</v>
      </c>
      <c r="P24" t="s">
        <v>342</v>
      </c>
      <c r="R24">
        <v>0.32</v>
      </c>
      <c r="S24">
        <v>0.28000000000000003</v>
      </c>
      <c r="T24">
        <f t="shared" si="2"/>
        <v>0.30000000000000004</v>
      </c>
    </row>
    <row r="25" spans="2:20" x14ac:dyDescent="0.45">
      <c r="I25" t="s">
        <v>322</v>
      </c>
      <c r="J25">
        <v>1.86</v>
      </c>
      <c r="K25">
        <v>1.98</v>
      </c>
      <c r="L25">
        <v>1.98</v>
      </c>
      <c r="M25">
        <f t="shared" si="1"/>
        <v>1.9400000000000002</v>
      </c>
      <c r="P25" t="s">
        <v>343</v>
      </c>
      <c r="Q25">
        <v>0.6</v>
      </c>
      <c r="R25">
        <v>0.54</v>
      </c>
      <c r="S25">
        <v>0.52</v>
      </c>
      <c r="T25">
        <f t="shared" si="2"/>
        <v>0.55333333333333334</v>
      </c>
    </row>
    <row r="26" spans="2:20" x14ac:dyDescent="0.45">
      <c r="I26" t="s">
        <v>323</v>
      </c>
      <c r="J26">
        <v>1.53</v>
      </c>
      <c r="K26">
        <v>1.42</v>
      </c>
      <c r="L26">
        <v>1.41</v>
      </c>
      <c r="M26">
        <f t="shared" si="1"/>
        <v>1.4533333333333334</v>
      </c>
      <c r="P26" t="s">
        <v>344</v>
      </c>
      <c r="Q26">
        <v>0.7</v>
      </c>
      <c r="R26">
        <v>0.79</v>
      </c>
      <c r="S26">
        <v>0.74</v>
      </c>
      <c r="T26">
        <f t="shared" si="2"/>
        <v>0.74333333333333329</v>
      </c>
    </row>
    <row r="27" spans="2:20" x14ac:dyDescent="0.45">
      <c r="I27" t="s">
        <v>324</v>
      </c>
      <c r="J27">
        <v>1.1200000000000001</v>
      </c>
      <c r="K27">
        <v>0.97</v>
      </c>
      <c r="L27">
        <v>0.93</v>
      </c>
      <c r="M27">
        <f t="shared" si="1"/>
        <v>1.0066666666666666</v>
      </c>
      <c r="P27" t="s">
        <v>246</v>
      </c>
      <c r="T27">
        <f>AVERAGE(T23:T26)</f>
        <v>0.56000000000000005</v>
      </c>
    </row>
    <row r="28" spans="2:20" x14ac:dyDescent="0.45">
      <c r="I28" t="s">
        <v>325</v>
      </c>
      <c r="J28">
        <v>1.56</v>
      </c>
      <c r="K28">
        <v>1.62</v>
      </c>
      <c r="L28">
        <v>1.61</v>
      </c>
      <c r="M28">
        <f t="shared" si="1"/>
        <v>1.5966666666666667</v>
      </c>
    </row>
    <row r="29" spans="2:20" x14ac:dyDescent="0.45">
      <c r="I29" t="s">
        <v>326</v>
      </c>
      <c r="J29">
        <v>1.55</v>
      </c>
      <c r="K29">
        <v>1.72</v>
      </c>
      <c r="L29">
        <v>1.7</v>
      </c>
      <c r="M29">
        <f t="shared" si="1"/>
        <v>1.6566666666666665</v>
      </c>
    </row>
    <row r="30" spans="2:20" x14ac:dyDescent="0.45">
      <c r="I30" t="s">
        <v>246</v>
      </c>
      <c r="M30">
        <f>AVERAGE(M25:M29)</f>
        <v>1.5306666666666666</v>
      </c>
    </row>
    <row r="33" spans="2:3" x14ac:dyDescent="0.45">
      <c r="B33" t="s">
        <v>246</v>
      </c>
      <c r="C33">
        <f>AVERAGE(F10,F16,F24,M13,M22,M30,T11,T19,T27)</f>
        <v>1.5979532627865962</v>
      </c>
    </row>
    <row r="34" spans="2:3" x14ac:dyDescent="0.45">
      <c r="B34" t="s">
        <v>247</v>
      </c>
      <c r="C34">
        <f>STDEV(F10,F16,F24,M13,M22,M30,T11,T19,T27)</f>
        <v>0.98761366425239039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29"/>
  <sheetViews>
    <sheetView topLeftCell="F1" workbookViewId="0">
      <selection activeCell="P23" sqref="P23:T25"/>
    </sheetView>
  </sheetViews>
  <sheetFormatPr defaultRowHeight="14.25" x14ac:dyDescent="0.45"/>
  <cols>
    <col min="2" max="2" width="18" customWidth="1"/>
    <col min="9" max="9" width="17.46484375" customWidth="1"/>
    <col min="16" max="16" width="18" customWidth="1"/>
  </cols>
  <sheetData>
    <row r="4" spans="2:20" x14ac:dyDescent="0.45">
      <c r="B4" t="s">
        <v>495</v>
      </c>
      <c r="I4" t="s">
        <v>496</v>
      </c>
      <c r="P4" t="s">
        <v>497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498</v>
      </c>
      <c r="C6">
        <v>4.07</v>
      </c>
      <c r="D6">
        <v>5.67</v>
      </c>
      <c r="E6">
        <v>3.59</v>
      </c>
      <c r="F6">
        <f>AVERAGE(C6:E6)</f>
        <v>4.4433333333333334</v>
      </c>
      <c r="I6" t="s">
        <v>502</v>
      </c>
      <c r="J6">
        <v>4.17</v>
      </c>
      <c r="K6">
        <v>3.85</v>
      </c>
      <c r="L6">
        <v>3.62</v>
      </c>
      <c r="M6">
        <f>AVERAGE(J6:L6)</f>
        <v>3.8800000000000003</v>
      </c>
      <c r="P6" t="s">
        <v>515</v>
      </c>
      <c r="Q6">
        <v>0.37</v>
      </c>
      <c r="R6">
        <v>0.39</v>
      </c>
      <c r="S6">
        <v>0.39</v>
      </c>
      <c r="T6">
        <f>AVERAGE(Q6:S6)</f>
        <v>0.3833333333333333</v>
      </c>
    </row>
    <row r="7" spans="2:20" x14ac:dyDescent="0.45">
      <c r="B7" t="s">
        <v>499</v>
      </c>
      <c r="C7">
        <v>1.01</v>
      </c>
      <c r="D7">
        <v>1.03</v>
      </c>
      <c r="E7">
        <v>1.1299999999999999</v>
      </c>
      <c r="F7">
        <f>AVERAGE(C7:E7)</f>
        <v>1.0566666666666666</v>
      </c>
      <c r="I7" t="s">
        <v>503</v>
      </c>
      <c r="J7">
        <v>1.92</v>
      </c>
      <c r="K7">
        <v>2.08</v>
      </c>
      <c r="L7">
        <v>1.65</v>
      </c>
      <c r="M7">
        <f t="shared" ref="M7:M20" si="0">AVERAGE(J7:L7)</f>
        <v>1.8833333333333335</v>
      </c>
      <c r="P7" t="s">
        <v>516</v>
      </c>
      <c r="Q7">
        <v>1.9</v>
      </c>
      <c r="R7">
        <v>2.02</v>
      </c>
      <c r="S7">
        <v>2.61</v>
      </c>
      <c r="T7">
        <f t="shared" ref="T7:T22" si="1">AVERAGE(Q7:S7)</f>
        <v>2.1766666666666663</v>
      </c>
    </row>
    <row r="8" spans="2:20" x14ac:dyDescent="0.45">
      <c r="B8" t="s">
        <v>500</v>
      </c>
      <c r="C8">
        <v>1.67</v>
      </c>
      <c r="D8">
        <v>1.64</v>
      </c>
      <c r="E8">
        <v>1.58</v>
      </c>
      <c r="F8">
        <f>AVERAGE(C8:E8)</f>
        <v>1.63</v>
      </c>
      <c r="I8" t="s">
        <v>504</v>
      </c>
      <c r="J8">
        <v>1.19</v>
      </c>
      <c r="K8">
        <v>1.22</v>
      </c>
      <c r="L8">
        <v>1.77</v>
      </c>
      <c r="M8">
        <f t="shared" si="0"/>
        <v>1.3933333333333333</v>
      </c>
      <c r="P8" t="s">
        <v>517</v>
      </c>
      <c r="S8">
        <v>3.46</v>
      </c>
      <c r="T8">
        <f t="shared" si="1"/>
        <v>3.46</v>
      </c>
    </row>
    <row r="9" spans="2:20" x14ac:dyDescent="0.45">
      <c r="B9" t="s">
        <v>501</v>
      </c>
      <c r="C9">
        <v>3.13</v>
      </c>
      <c r="D9">
        <v>3.3</v>
      </c>
      <c r="E9">
        <v>3.46</v>
      </c>
      <c r="F9">
        <f>AVERAGE(C9:E9)</f>
        <v>3.2966666666666669</v>
      </c>
      <c r="I9" t="s">
        <v>246</v>
      </c>
      <c r="M9">
        <f>AVERAGE(M6:M8)</f>
        <v>2.3855555555555559</v>
      </c>
      <c r="P9" t="s">
        <v>246</v>
      </c>
      <c r="T9">
        <f>AVERAGE(T6:T8)</f>
        <v>2.0066666666666664</v>
      </c>
    </row>
    <row r="10" spans="2:20" x14ac:dyDescent="0.45">
      <c r="B10" t="s">
        <v>246</v>
      </c>
      <c r="F10">
        <f>AVERAGE(F6:F9)</f>
        <v>2.6066666666666665</v>
      </c>
    </row>
    <row r="12" spans="2:20" x14ac:dyDescent="0.45">
      <c r="I12" t="s">
        <v>505</v>
      </c>
      <c r="J12">
        <v>0.67</v>
      </c>
      <c r="K12">
        <v>0.71</v>
      </c>
      <c r="L12">
        <v>0.62</v>
      </c>
      <c r="M12">
        <f t="shared" si="0"/>
        <v>0.66666666666666663</v>
      </c>
      <c r="P12" t="s">
        <v>518</v>
      </c>
      <c r="Q12">
        <v>2.62</v>
      </c>
      <c r="R12">
        <v>2.93</v>
      </c>
      <c r="S12">
        <v>2.62</v>
      </c>
      <c r="T12">
        <f t="shared" si="1"/>
        <v>2.723333333333334</v>
      </c>
    </row>
    <row r="13" spans="2:20" x14ac:dyDescent="0.45">
      <c r="I13" t="s">
        <v>506</v>
      </c>
      <c r="J13">
        <v>1.19</v>
      </c>
      <c r="K13">
        <v>1.52</v>
      </c>
      <c r="L13">
        <v>1.49</v>
      </c>
      <c r="M13">
        <f t="shared" si="0"/>
        <v>1.4000000000000001</v>
      </c>
      <c r="P13" t="s">
        <v>519</v>
      </c>
      <c r="Q13">
        <v>0.96</v>
      </c>
      <c r="R13">
        <v>1</v>
      </c>
      <c r="S13">
        <v>0.93</v>
      </c>
      <c r="T13">
        <f t="shared" si="1"/>
        <v>0.96333333333333337</v>
      </c>
    </row>
    <row r="14" spans="2:20" x14ac:dyDescent="0.45">
      <c r="B14" t="s">
        <v>508</v>
      </c>
      <c r="C14">
        <v>2.29</v>
      </c>
      <c r="D14">
        <v>2.4700000000000002</v>
      </c>
      <c r="E14">
        <v>2.9</v>
      </c>
      <c r="F14">
        <f t="shared" ref="F14:F15" si="2">AVERAGE(C14:E14)</f>
        <v>2.5533333333333332</v>
      </c>
      <c r="I14" t="s">
        <v>507</v>
      </c>
      <c r="J14">
        <v>1.72</v>
      </c>
      <c r="K14">
        <v>1.28</v>
      </c>
      <c r="L14">
        <v>1.47</v>
      </c>
      <c r="M14">
        <f t="shared" si="0"/>
        <v>1.49</v>
      </c>
      <c r="P14" t="s">
        <v>520</v>
      </c>
      <c r="Q14">
        <v>0.73</v>
      </c>
      <c r="R14">
        <v>0.76</v>
      </c>
      <c r="S14">
        <v>0.76</v>
      </c>
      <c r="T14">
        <f t="shared" si="1"/>
        <v>0.75</v>
      </c>
    </row>
    <row r="15" spans="2:20" x14ac:dyDescent="0.45">
      <c r="B15" t="s">
        <v>509</v>
      </c>
      <c r="C15">
        <v>1.03</v>
      </c>
      <c r="D15">
        <v>0.05</v>
      </c>
      <c r="E15">
        <v>1.04</v>
      </c>
      <c r="F15">
        <f t="shared" si="2"/>
        <v>0.70666666666666667</v>
      </c>
      <c r="I15" t="s">
        <v>246</v>
      </c>
      <c r="M15">
        <f>AVERAGE(M12:M14)</f>
        <v>1.1855555555555555</v>
      </c>
      <c r="P15" t="s">
        <v>521</v>
      </c>
      <c r="Q15">
        <v>1.67</v>
      </c>
      <c r="R15">
        <v>1.61</v>
      </c>
      <c r="T15">
        <f t="shared" si="1"/>
        <v>1.6400000000000001</v>
      </c>
    </row>
    <row r="16" spans="2:20" x14ac:dyDescent="0.45">
      <c r="B16" t="s">
        <v>510</v>
      </c>
      <c r="C16">
        <v>1.05</v>
      </c>
      <c r="D16">
        <v>1.43</v>
      </c>
      <c r="E16">
        <v>1.31</v>
      </c>
      <c r="F16">
        <f>AVERAGE(C16:E16)</f>
        <v>1.2633333333333334</v>
      </c>
      <c r="P16" t="s">
        <v>522</v>
      </c>
      <c r="Q16">
        <v>1.77</v>
      </c>
      <c r="R16">
        <v>1.67</v>
      </c>
      <c r="S16">
        <v>1.87</v>
      </c>
      <c r="T16">
        <f t="shared" si="1"/>
        <v>1.7700000000000002</v>
      </c>
    </row>
    <row r="17" spans="2:20" x14ac:dyDescent="0.45">
      <c r="B17" t="s">
        <v>246</v>
      </c>
      <c r="F17">
        <f>AVERAGE(F14:F16)</f>
        <v>1.5077777777777779</v>
      </c>
      <c r="P17" t="s">
        <v>246</v>
      </c>
      <c r="T17">
        <f>AVERAGE(T12:T16)</f>
        <v>1.5693333333333337</v>
      </c>
    </row>
    <row r="18" spans="2:20" x14ac:dyDescent="0.45">
      <c r="I18" t="s">
        <v>511</v>
      </c>
      <c r="J18">
        <v>1.1499999999999999</v>
      </c>
      <c r="K18">
        <v>1.1599999999999999</v>
      </c>
      <c r="L18">
        <v>1.1599999999999999</v>
      </c>
      <c r="M18">
        <f t="shared" si="0"/>
        <v>1.1566666666666665</v>
      </c>
    </row>
    <row r="19" spans="2:20" x14ac:dyDescent="0.45">
      <c r="I19" t="s">
        <v>512</v>
      </c>
      <c r="J19">
        <v>1.38</v>
      </c>
      <c r="K19">
        <v>1.38</v>
      </c>
      <c r="L19">
        <v>1.34</v>
      </c>
      <c r="M19">
        <f t="shared" si="0"/>
        <v>1.3666666666666665</v>
      </c>
    </row>
    <row r="20" spans="2:20" x14ac:dyDescent="0.45">
      <c r="I20" t="s">
        <v>513</v>
      </c>
      <c r="J20">
        <v>1.06</v>
      </c>
      <c r="K20">
        <v>1.0900000000000001</v>
      </c>
      <c r="L20">
        <v>1.1599999999999999</v>
      </c>
      <c r="M20">
        <f t="shared" si="0"/>
        <v>1.1033333333333335</v>
      </c>
      <c r="P20" t="s">
        <v>523</v>
      </c>
      <c r="Q20">
        <v>3.81</v>
      </c>
      <c r="R20">
        <v>3.99</v>
      </c>
      <c r="S20">
        <v>3.99</v>
      </c>
      <c r="T20">
        <f t="shared" si="1"/>
        <v>3.93</v>
      </c>
    </row>
    <row r="21" spans="2:20" x14ac:dyDescent="0.45">
      <c r="I21" t="s">
        <v>514</v>
      </c>
      <c r="J21">
        <v>0.85</v>
      </c>
      <c r="K21">
        <v>0.88</v>
      </c>
      <c r="L21">
        <v>0.84</v>
      </c>
      <c r="M21">
        <f>AVERAGE(J21:L21)</f>
        <v>0.85666666666666658</v>
      </c>
      <c r="P21" t="s">
        <v>524</v>
      </c>
      <c r="Q21">
        <v>2.2400000000000002</v>
      </c>
      <c r="R21">
        <v>2.54</v>
      </c>
      <c r="S21">
        <v>3.18</v>
      </c>
      <c r="T21">
        <f t="shared" si="1"/>
        <v>2.6533333333333338</v>
      </c>
    </row>
    <row r="22" spans="2:20" x14ac:dyDescent="0.45">
      <c r="I22" t="s">
        <v>246</v>
      </c>
      <c r="M22">
        <f>AVERAGE(M18:M21)</f>
        <v>1.1208333333333333</v>
      </c>
      <c r="P22" t="s">
        <v>525</v>
      </c>
      <c r="Q22">
        <v>3.31</v>
      </c>
      <c r="R22">
        <v>3.37</v>
      </c>
      <c r="S22">
        <v>3.39</v>
      </c>
      <c r="T22">
        <f t="shared" si="1"/>
        <v>3.3566666666666669</v>
      </c>
    </row>
    <row r="23" spans="2:20" x14ac:dyDescent="0.45">
      <c r="P23" t="s">
        <v>526</v>
      </c>
      <c r="Q23">
        <v>4.13</v>
      </c>
      <c r="R23">
        <v>4.34</v>
      </c>
      <c r="S23">
        <v>4.7</v>
      </c>
      <c r="T23">
        <f>AVERAGE(Q23:S23)</f>
        <v>4.3899999999999997</v>
      </c>
    </row>
    <row r="24" spans="2:20" x14ac:dyDescent="0.45">
      <c r="P24" t="s">
        <v>527</v>
      </c>
      <c r="Q24">
        <v>2.17</v>
      </c>
      <c r="R24">
        <v>2.91</v>
      </c>
      <c r="S24">
        <v>3.73</v>
      </c>
      <c r="T24">
        <f>AVERAGE(Q24:S24)</f>
        <v>2.936666666666667</v>
      </c>
    </row>
    <row r="25" spans="2:20" x14ac:dyDescent="0.45">
      <c r="P25" t="s">
        <v>246</v>
      </c>
      <c r="T25">
        <f>AVERAGE(T20:T24)</f>
        <v>3.453333333333334</v>
      </c>
    </row>
    <row r="28" spans="2:20" x14ac:dyDescent="0.45">
      <c r="B28" t="s">
        <v>246</v>
      </c>
      <c r="C28">
        <f>AVERAGE(F10,F17,M9,M15,M22,T9,T17,T25)</f>
        <v>1.9794652777777775</v>
      </c>
    </row>
    <row r="29" spans="2:20" x14ac:dyDescent="0.45">
      <c r="B29" t="s">
        <v>247</v>
      </c>
      <c r="C29">
        <f>STDEV(F10,F17,M9,M15,M22,T9,T17,T25)</f>
        <v>0.80085281590884061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abSelected="1" zoomScaleNormal="100" workbookViewId="0">
      <selection activeCell="C5" sqref="C5"/>
    </sheetView>
  </sheetViews>
  <sheetFormatPr defaultColWidth="8.73046875" defaultRowHeight="13.15" x14ac:dyDescent="0.4"/>
  <cols>
    <col min="1" max="1" width="7.33203125" style="6" customWidth="1"/>
    <col min="2" max="5" width="16.265625" style="11" customWidth="1"/>
    <col min="6" max="6" width="3.53125" style="6" customWidth="1"/>
    <col min="7" max="10" width="16.265625" style="11" customWidth="1"/>
    <col min="11" max="16384" width="8.73046875" style="6"/>
  </cols>
  <sheetData>
    <row r="2" spans="1:12" s="15" customFormat="1" x14ac:dyDescent="0.4">
      <c r="G2" s="14"/>
      <c r="H2" s="14"/>
      <c r="I2" s="14"/>
      <c r="J2" s="14"/>
      <c r="K2" s="13"/>
    </row>
    <row r="4" spans="1:12" ht="15.4" x14ac:dyDescent="0.4">
      <c r="A4" s="5"/>
      <c r="B4" s="10"/>
      <c r="C4" s="9"/>
      <c r="D4" s="9"/>
      <c r="E4" s="9"/>
      <c r="F4" s="7"/>
      <c r="G4" s="9"/>
      <c r="H4" s="9"/>
      <c r="I4" s="9"/>
      <c r="J4" s="12"/>
      <c r="K4" s="5"/>
    </row>
    <row r="5" spans="1:12" s="38" customFormat="1" ht="26.25" x14ac:dyDescent="0.7">
      <c r="B5" s="39"/>
      <c r="C5" s="39" t="s">
        <v>657</v>
      </c>
      <c r="D5" s="39"/>
      <c r="E5" s="39"/>
      <c r="F5" s="40"/>
      <c r="G5" s="40"/>
      <c r="H5" s="40"/>
      <c r="I5" s="40"/>
      <c r="J5" s="41"/>
      <c r="K5" s="42"/>
    </row>
    <row r="6" spans="1:12" x14ac:dyDescent="0.4">
      <c r="A6" s="5"/>
      <c r="F6" s="5"/>
      <c r="K6" s="5"/>
    </row>
    <row r="7" spans="1:12" ht="13.5" thickBot="1" x14ac:dyDescent="0.45">
      <c r="A7" s="5"/>
      <c r="F7" s="5"/>
      <c r="K7" s="5"/>
    </row>
    <row r="8" spans="1:12" s="19" customFormat="1" ht="32.549999999999997" customHeight="1" thickBot="1" x14ac:dyDescent="0.5">
      <c r="A8" s="18"/>
      <c r="B8" s="27" t="s">
        <v>652</v>
      </c>
      <c r="C8" s="28" t="s">
        <v>653</v>
      </c>
      <c r="D8" s="27" t="s">
        <v>652</v>
      </c>
      <c r="E8" s="31" t="s">
        <v>654</v>
      </c>
      <c r="F8" s="37"/>
      <c r="G8" s="34" t="s">
        <v>655</v>
      </c>
      <c r="H8" s="30" t="s">
        <v>652</v>
      </c>
      <c r="I8" s="29" t="s">
        <v>656</v>
      </c>
      <c r="J8" s="30" t="s">
        <v>652</v>
      </c>
      <c r="K8" s="18"/>
      <c r="L8" s="18"/>
    </row>
    <row r="9" spans="1:12" ht="32.549999999999997" customHeight="1" x14ac:dyDescent="0.4">
      <c r="A9" s="5"/>
      <c r="B9" s="25" t="s">
        <v>622</v>
      </c>
      <c r="C9" s="26">
        <v>1.73</v>
      </c>
      <c r="D9" s="25" t="s">
        <v>621</v>
      </c>
      <c r="E9" s="16">
        <v>1.19</v>
      </c>
      <c r="F9" s="36"/>
      <c r="G9" s="17">
        <v>2.37</v>
      </c>
      <c r="H9" s="26" t="s">
        <v>620</v>
      </c>
      <c r="I9" s="25">
        <v>2.08</v>
      </c>
      <c r="J9" s="26" t="s">
        <v>623</v>
      </c>
      <c r="K9" s="5"/>
      <c r="L9" s="5"/>
    </row>
    <row r="10" spans="1:12" ht="32.549999999999997" customHeight="1" x14ac:dyDescent="0.4">
      <c r="A10" s="5"/>
      <c r="B10" s="21" t="s">
        <v>617</v>
      </c>
      <c r="C10" s="22">
        <v>1.3</v>
      </c>
      <c r="D10" s="21" t="s">
        <v>618</v>
      </c>
      <c r="E10" s="32">
        <v>2.2400000000000002</v>
      </c>
      <c r="F10" s="36"/>
      <c r="G10" s="20">
        <v>1.8</v>
      </c>
      <c r="H10" s="22" t="s">
        <v>625</v>
      </c>
      <c r="I10" s="21">
        <v>1.3</v>
      </c>
      <c r="J10" s="22" t="s">
        <v>624</v>
      </c>
      <c r="K10" s="5"/>
      <c r="L10" s="5"/>
    </row>
    <row r="11" spans="1:12" ht="32.549999999999997" customHeight="1" x14ac:dyDescent="0.4">
      <c r="A11" s="5"/>
      <c r="B11" s="21" t="s">
        <v>627</v>
      </c>
      <c r="C11" s="22">
        <v>1.4</v>
      </c>
      <c r="D11" s="21" t="s">
        <v>631</v>
      </c>
      <c r="E11" s="32">
        <v>1.6</v>
      </c>
      <c r="F11" s="36"/>
      <c r="G11" s="20">
        <v>1.86</v>
      </c>
      <c r="H11" s="22" t="s">
        <v>619</v>
      </c>
      <c r="I11" s="21">
        <v>1.23</v>
      </c>
      <c r="J11" s="22" t="s">
        <v>626</v>
      </c>
      <c r="K11" s="5"/>
      <c r="L11" s="5"/>
    </row>
    <row r="12" spans="1:12" ht="32.549999999999997" customHeight="1" thickBot="1" x14ac:dyDescent="0.45">
      <c r="A12" s="5"/>
      <c r="B12" s="23" t="s">
        <v>628</v>
      </c>
      <c r="C12" s="24">
        <v>1.1399999999999999</v>
      </c>
      <c r="D12" s="23" t="s">
        <v>630</v>
      </c>
      <c r="E12" s="33">
        <v>1.87</v>
      </c>
      <c r="F12" s="36"/>
      <c r="G12" s="35">
        <v>1.98</v>
      </c>
      <c r="H12" s="24" t="s">
        <v>636</v>
      </c>
      <c r="I12" s="23">
        <v>1.55</v>
      </c>
      <c r="J12" s="24" t="s">
        <v>629</v>
      </c>
      <c r="K12" s="5"/>
      <c r="L12" s="5"/>
    </row>
    <row r="13" spans="1:12" x14ac:dyDescent="0.4">
      <c r="F13" s="5"/>
    </row>
    <row r="18" spans="1:12" x14ac:dyDescent="0.4">
      <c r="A18" s="5"/>
      <c r="B18" s="8"/>
      <c r="C18" s="8"/>
      <c r="D18" s="8"/>
      <c r="E18" s="8"/>
      <c r="F18" s="5"/>
      <c r="G18" s="8"/>
      <c r="H18" s="8"/>
      <c r="I18" s="8"/>
      <c r="J18" s="8"/>
      <c r="K18" s="5"/>
      <c r="L18" s="5"/>
    </row>
    <row r="19" spans="1:12" x14ac:dyDescent="0.4">
      <c r="A19" s="5"/>
      <c r="B19" s="8"/>
      <c r="C19" s="8"/>
      <c r="D19" s="8"/>
      <c r="E19" s="8"/>
      <c r="F19" s="5"/>
      <c r="G19" s="8"/>
      <c r="H19" s="8"/>
      <c r="I19" s="8"/>
      <c r="J19" s="8"/>
      <c r="K19" s="5"/>
      <c r="L19" s="5"/>
    </row>
    <row r="20" spans="1:12" x14ac:dyDescent="0.4">
      <c r="A20" s="5"/>
      <c r="B20" s="8"/>
      <c r="C20" s="8"/>
      <c r="D20" s="8"/>
      <c r="E20" s="8"/>
      <c r="F20" s="5"/>
      <c r="G20" s="8"/>
      <c r="H20" s="8"/>
      <c r="I20" s="8"/>
      <c r="J20" s="8"/>
      <c r="K20" s="5"/>
      <c r="L20" s="5"/>
    </row>
    <row r="21" spans="1:12" x14ac:dyDescent="0.4">
      <c r="A21" s="5"/>
      <c r="B21" s="8"/>
      <c r="C21" s="8"/>
      <c r="D21" s="8"/>
      <c r="E21" s="8"/>
      <c r="F21" s="5"/>
      <c r="G21" s="8"/>
      <c r="H21" s="8"/>
      <c r="I21" s="8"/>
      <c r="J21" s="8"/>
      <c r="K21" s="5"/>
      <c r="L21" s="5"/>
    </row>
    <row r="22" spans="1:12" x14ac:dyDescent="0.4">
      <c r="A22" s="5"/>
      <c r="B22" s="8"/>
      <c r="C22" s="8"/>
      <c r="D22" s="8"/>
      <c r="E22" s="8"/>
      <c r="F22" s="5"/>
      <c r="G22" s="8"/>
      <c r="H22" s="8"/>
      <c r="I22" s="8"/>
      <c r="J22" s="8"/>
      <c r="K22" s="5"/>
      <c r="L22" s="5"/>
    </row>
    <row r="23" spans="1:12" x14ac:dyDescent="0.4">
      <c r="A23" s="5"/>
      <c r="B23" s="8"/>
      <c r="C23" s="8"/>
      <c r="D23" s="8"/>
      <c r="E23" s="8"/>
      <c r="F23" s="5"/>
      <c r="G23" s="8"/>
      <c r="H23" s="8"/>
      <c r="I23" s="8"/>
      <c r="J23" s="8"/>
      <c r="K23" s="5"/>
      <c r="L23" s="5"/>
    </row>
    <row r="24" spans="1:12" x14ac:dyDescent="0.4">
      <c r="A24" s="5"/>
      <c r="B24" s="8"/>
      <c r="C24" s="8"/>
      <c r="D24" s="8"/>
      <c r="E24" s="8"/>
      <c r="F24" s="5"/>
      <c r="G24" s="8"/>
      <c r="H24" s="8"/>
      <c r="I24" s="8"/>
      <c r="J24" s="8"/>
      <c r="K24" s="5"/>
      <c r="L24" s="5"/>
    </row>
    <row r="25" spans="1:12" x14ac:dyDescent="0.4">
      <c r="A25" s="5"/>
      <c r="B25" s="8"/>
      <c r="C25" s="8"/>
      <c r="D25" s="8"/>
      <c r="E25" s="8"/>
      <c r="F25" s="5"/>
      <c r="G25" s="8"/>
      <c r="H25" s="8"/>
      <c r="I25" s="8"/>
      <c r="J25" s="8"/>
      <c r="K25" s="5"/>
      <c r="L25" s="5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4"/>
  <sheetViews>
    <sheetView topLeftCell="D1" workbookViewId="0">
      <selection activeCell="S32" sqref="S32"/>
    </sheetView>
  </sheetViews>
  <sheetFormatPr defaultRowHeight="14.25" x14ac:dyDescent="0.45"/>
  <cols>
    <col min="2" max="2" width="22.06640625" bestFit="1" customWidth="1"/>
    <col min="9" max="9" width="15" customWidth="1"/>
    <col min="16" max="16" width="19.46484375" customWidth="1"/>
  </cols>
  <sheetData>
    <row r="4" spans="2:20" x14ac:dyDescent="0.45">
      <c r="B4" t="s">
        <v>3</v>
      </c>
      <c r="C4" s="43" t="s">
        <v>651</v>
      </c>
      <c r="D4" s="43"/>
      <c r="E4" s="43"/>
      <c r="F4" s="1"/>
      <c r="I4" t="s">
        <v>4</v>
      </c>
      <c r="P4" t="s">
        <v>5</v>
      </c>
    </row>
    <row r="5" spans="2:20" x14ac:dyDescent="0.45">
      <c r="B5" t="s">
        <v>0</v>
      </c>
      <c r="C5" s="4">
        <v>1</v>
      </c>
      <c r="D5" s="4">
        <v>2</v>
      </c>
      <c r="E5" s="4">
        <v>3</v>
      </c>
      <c r="F5" s="1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12</v>
      </c>
      <c r="C6">
        <v>1.64</v>
      </c>
      <c r="E6">
        <v>2</v>
      </c>
      <c r="F6">
        <f>AVERAGE(C6:E6)</f>
        <v>1.8199999999999998</v>
      </c>
      <c r="I6" t="s">
        <v>6</v>
      </c>
      <c r="J6">
        <v>0.92</v>
      </c>
      <c r="K6">
        <v>0.86</v>
      </c>
      <c r="L6">
        <v>0.86</v>
      </c>
      <c r="M6">
        <f>AVERAGE(J6:L6)</f>
        <v>0.88</v>
      </c>
      <c r="P6" t="s">
        <v>30</v>
      </c>
      <c r="Q6">
        <v>0.66</v>
      </c>
      <c r="R6">
        <v>0.72</v>
      </c>
      <c r="S6">
        <v>0.8</v>
      </c>
      <c r="T6">
        <f>AVERAGE(Q6:S6)</f>
        <v>0.72666666666666657</v>
      </c>
    </row>
    <row r="7" spans="2:20" x14ac:dyDescent="0.45">
      <c r="B7" t="s">
        <v>13</v>
      </c>
      <c r="C7">
        <v>1.52</v>
      </c>
      <c r="D7">
        <v>1.45</v>
      </c>
      <c r="E7">
        <v>1.42</v>
      </c>
      <c r="F7">
        <f t="shared" ref="F7:F22" si="0">AVERAGE(C7:E7)</f>
        <v>1.4633333333333332</v>
      </c>
      <c r="I7" t="s">
        <v>7</v>
      </c>
      <c r="J7">
        <v>1.1299999999999999</v>
      </c>
      <c r="K7">
        <v>1.19</v>
      </c>
      <c r="L7">
        <v>1.1599999999999999</v>
      </c>
      <c r="M7">
        <f t="shared" ref="M7:M30" si="1">AVERAGE(J7:L7)</f>
        <v>1.1599999999999999</v>
      </c>
      <c r="P7" t="s">
        <v>31</v>
      </c>
      <c r="Q7">
        <v>1.24</v>
      </c>
      <c r="R7">
        <v>1.1100000000000001</v>
      </c>
      <c r="S7">
        <v>1.1599999999999999</v>
      </c>
      <c r="T7">
        <f t="shared" ref="T7:T25" si="2">AVERAGE(Q7:S7)</f>
        <v>1.17</v>
      </c>
    </row>
    <row r="8" spans="2:20" x14ac:dyDescent="0.45">
      <c r="B8" t="s">
        <v>14</v>
      </c>
      <c r="C8">
        <v>1.08</v>
      </c>
      <c r="D8">
        <v>1.06</v>
      </c>
      <c r="E8">
        <v>1.05</v>
      </c>
      <c r="F8">
        <f t="shared" si="0"/>
        <v>1.0633333333333335</v>
      </c>
      <c r="I8" t="s">
        <v>8</v>
      </c>
      <c r="J8">
        <v>0.83</v>
      </c>
      <c r="K8">
        <v>0.83</v>
      </c>
      <c r="L8">
        <v>0.9</v>
      </c>
      <c r="M8">
        <f t="shared" si="1"/>
        <v>0.85333333333333339</v>
      </c>
      <c r="P8" t="s">
        <v>32</v>
      </c>
      <c r="Q8">
        <v>1.92</v>
      </c>
      <c r="R8">
        <v>1.88</v>
      </c>
      <c r="S8">
        <v>1.94</v>
      </c>
      <c r="T8">
        <f t="shared" si="2"/>
        <v>1.9133333333333333</v>
      </c>
    </row>
    <row r="9" spans="2:20" x14ac:dyDescent="0.45">
      <c r="I9" t="s">
        <v>9</v>
      </c>
      <c r="J9">
        <v>1.41</v>
      </c>
      <c r="K9">
        <v>1.47</v>
      </c>
      <c r="L9">
        <v>1.56</v>
      </c>
      <c r="M9">
        <f t="shared" si="1"/>
        <v>1.4799999999999998</v>
      </c>
      <c r="P9" t="s">
        <v>33</v>
      </c>
      <c r="Q9">
        <v>1.76</v>
      </c>
      <c r="R9">
        <v>1.51</v>
      </c>
      <c r="S9">
        <v>1.61</v>
      </c>
      <c r="T9">
        <f t="shared" si="2"/>
        <v>1.6266666666666667</v>
      </c>
    </row>
    <row r="10" spans="2:20" x14ac:dyDescent="0.45">
      <c r="B10" t="s">
        <v>246</v>
      </c>
      <c r="F10">
        <f>AVERAGE(F6:F8)</f>
        <v>1.4488888888888889</v>
      </c>
      <c r="I10" t="s">
        <v>10</v>
      </c>
      <c r="J10">
        <v>2.31</v>
      </c>
      <c r="K10">
        <v>2.11</v>
      </c>
      <c r="L10">
        <v>2.08</v>
      </c>
      <c r="M10">
        <f t="shared" si="1"/>
        <v>2.1666666666666665</v>
      </c>
    </row>
    <row r="11" spans="2:20" x14ac:dyDescent="0.45">
      <c r="I11" t="s">
        <v>11</v>
      </c>
      <c r="J11">
        <v>4.12</v>
      </c>
      <c r="K11">
        <v>3.81</v>
      </c>
      <c r="L11">
        <v>4.07</v>
      </c>
      <c r="M11">
        <f t="shared" si="1"/>
        <v>4</v>
      </c>
      <c r="P11" t="s">
        <v>246</v>
      </c>
      <c r="T11">
        <f>AVERAGE(T6:T9)</f>
        <v>1.3591666666666666</v>
      </c>
    </row>
    <row r="13" spans="2:20" x14ac:dyDescent="0.45">
      <c r="I13" t="s">
        <v>246</v>
      </c>
      <c r="M13">
        <f>AVERAGE(M6:M11)</f>
        <v>1.7566666666666666</v>
      </c>
    </row>
    <row r="14" spans="2:20" x14ac:dyDescent="0.45">
      <c r="B14" t="s">
        <v>15</v>
      </c>
      <c r="D14">
        <v>0.82</v>
      </c>
      <c r="E14">
        <v>0.86</v>
      </c>
      <c r="F14">
        <f t="shared" si="0"/>
        <v>0.84</v>
      </c>
      <c r="P14" t="s">
        <v>34</v>
      </c>
      <c r="Q14">
        <v>0.66</v>
      </c>
      <c r="R14">
        <v>0.6</v>
      </c>
      <c r="S14">
        <v>0.56999999999999995</v>
      </c>
      <c r="T14">
        <f t="shared" si="2"/>
        <v>0.61</v>
      </c>
    </row>
    <row r="15" spans="2:20" x14ac:dyDescent="0.45">
      <c r="B15" t="s">
        <v>16</v>
      </c>
      <c r="E15">
        <v>0.21</v>
      </c>
      <c r="F15">
        <f t="shared" si="0"/>
        <v>0.21</v>
      </c>
      <c r="P15" t="s">
        <v>35</v>
      </c>
      <c r="Q15">
        <v>0.62</v>
      </c>
      <c r="R15">
        <v>0.56999999999999995</v>
      </c>
      <c r="S15">
        <v>0.57999999999999996</v>
      </c>
      <c r="T15">
        <f t="shared" si="2"/>
        <v>0.59</v>
      </c>
    </row>
    <row r="16" spans="2:20" x14ac:dyDescent="0.45">
      <c r="B16" t="s">
        <v>17</v>
      </c>
      <c r="C16">
        <v>0.68</v>
      </c>
      <c r="D16">
        <v>0.67</v>
      </c>
      <c r="E16">
        <v>0.69</v>
      </c>
      <c r="F16">
        <f t="shared" si="0"/>
        <v>0.68</v>
      </c>
      <c r="P16" t="s">
        <v>36</v>
      </c>
      <c r="Q16">
        <v>1.66</v>
      </c>
      <c r="R16">
        <v>1.59</v>
      </c>
      <c r="S16">
        <v>1.71</v>
      </c>
      <c r="T16">
        <f t="shared" si="2"/>
        <v>1.6533333333333333</v>
      </c>
    </row>
    <row r="17" spans="2:20" x14ac:dyDescent="0.45">
      <c r="B17" t="s">
        <v>18</v>
      </c>
      <c r="C17">
        <v>0.35</v>
      </c>
      <c r="D17">
        <v>0.35</v>
      </c>
      <c r="E17">
        <v>0.35</v>
      </c>
      <c r="F17">
        <f t="shared" si="0"/>
        <v>0.34999999999999992</v>
      </c>
      <c r="I17" t="s">
        <v>19</v>
      </c>
      <c r="K17">
        <v>0.25</v>
      </c>
      <c r="L17">
        <v>0.27</v>
      </c>
      <c r="M17">
        <f t="shared" si="1"/>
        <v>0.26</v>
      </c>
      <c r="P17" t="s">
        <v>37</v>
      </c>
      <c r="Q17">
        <v>2.42</v>
      </c>
      <c r="R17">
        <v>2.75</v>
      </c>
      <c r="S17">
        <v>2.5</v>
      </c>
      <c r="T17">
        <f t="shared" si="2"/>
        <v>2.5566666666666666</v>
      </c>
    </row>
    <row r="18" spans="2:20" x14ac:dyDescent="0.45">
      <c r="I18" t="s">
        <v>20</v>
      </c>
      <c r="K18">
        <v>0.64</v>
      </c>
      <c r="L18">
        <v>0.68</v>
      </c>
      <c r="M18">
        <f t="shared" si="1"/>
        <v>0.66</v>
      </c>
    </row>
    <row r="19" spans="2:20" x14ac:dyDescent="0.45">
      <c r="B19" t="s">
        <v>246</v>
      </c>
      <c r="F19">
        <f>AVERAGE(F14:F17)</f>
        <v>0.52</v>
      </c>
      <c r="I19" t="s">
        <v>21</v>
      </c>
      <c r="K19">
        <v>1.79</v>
      </c>
      <c r="L19">
        <v>1.85</v>
      </c>
      <c r="M19">
        <f t="shared" si="1"/>
        <v>1.82</v>
      </c>
      <c r="P19" t="s">
        <v>246</v>
      </c>
      <c r="T19">
        <f>AVERAGE(T14:T17)</f>
        <v>1.3525</v>
      </c>
    </row>
    <row r="20" spans="2:20" x14ac:dyDescent="0.45">
      <c r="I20" t="s">
        <v>22</v>
      </c>
      <c r="J20">
        <v>0.89</v>
      </c>
      <c r="K20">
        <v>1</v>
      </c>
      <c r="L20">
        <v>1.91</v>
      </c>
      <c r="M20">
        <f t="shared" si="1"/>
        <v>1.2666666666666666</v>
      </c>
    </row>
    <row r="22" spans="2:20" x14ac:dyDescent="0.45">
      <c r="B22" t="s">
        <v>28</v>
      </c>
      <c r="C22">
        <v>1.28</v>
      </c>
      <c r="D22">
        <v>1.31</v>
      </c>
      <c r="E22">
        <v>1.39</v>
      </c>
      <c r="F22">
        <f t="shared" si="0"/>
        <v>1.3266666666666664</v>
      </c>
      <c r="I22" t="s">
        <v>246</v>
      </c>
      <c r="M22">
        <f>AVERAGE(M17:M20)</f>
        <v>1.0016666666666667</v>
      </c>
      <c r="P22" t="s">
        <v>38</v>
      </c>
      <c r="Q22">
        <v>1.1399999999999999</v>
      </c>
      <c r="R22">
        <v>1.1399999999999999</v>
      </c>
      <c r="S22">
        <v>1.1299999999999999</v>
      </c>
      <c r="T22">
        <f t="shared" si="2"/>
        <v>1.1366666666666665</v>
      </c>
    </row>
    <row r="23" spans="2:20" x14ac:dyDescent="0.45">
      <c r="B23" t="s">
        <v>29</v>
      </c>
      <c r="C23">
        <v>2.38</v>
      </c>
      <c r="D23">
        <v>3.1</v>
      </c>
      <c r="E23">
        <v>3.32</v>
      </c>
      <c r="F23">
        <f>AVERAGE(C23:E23)</f>
        <v>2.9333333333333336</v>
      </c>
      <c r="P23" t="s">
        <v>39</v>
      </c>
      <c r="Q23">
        <v>2.76</v>
      </c>
      <c r="R23">
        <v>2.78</v>
      </c>
      <c r="S23">
        <v>2.85</v>
      </c>
      <c r="T23">
        <f t="shared" si="2"/>
        <v>2.7966666666666664</v>
      </c>
    </row>
    <row r="24" spans="2:20" x14ac:dyDescent="0.45">
      <c r="P24" t="s">
        <v>40</v>
      </c>
      <c r="R24">
        <v>0.4</v>
      </c>
      <c r="S24">
        <v>0.4</v>
      </c>
      <c r="T24">
        <f t="shared" si="2"/>
        <v>0.4</v>
      </c>
    </row>
    <row r="25" spans="2:20" x14ac:dyDescent="0.45">
      <c r="B25" t="s">
        <v>246</v>
      </c>
      <c r="F25">
        <f>AVERAGE(F22:F23)</f>
        <v>2.13</v>
      </c>
      <c r="P25" t="s">
        <v>41</v>
      </c>
      <c r="Q25">
        <v>0.69</v>
      </c>
      <c r="R25">
        <v>0.73</v>
      </c>
      <c r="S25">
        <v>0.73</v>
      </c>
      <c r="T25">
        <f t="shared" si="2"/>
        <v>0.71666666666666667</v>
      </c>
    </row>
    <row r="26" spans="2:20" x14ac:dyDescent="0.45">
      <c r="I26" t="s">
        <v>23</v>
      </c>
      <c r="J26">
        <v>0.57999999999999996</v>
      </c>
      <c r="K26">
        <v>0.56999999999999995</v>
      </c>
      <c r="L26">
        <v>0.56999999999999995</v>
      </c>
      <c r="M26">
        <f t="shared" si="1"/>
        <v>0.57333333333333325</v>
      </c>
    </row>
    <row r="27" spans="2:20" x14ac:dyDescent="0.45">
      <c r="I27" t="s">
        <v>24</v>
      </c>
      <c r="K27">
        <v>0.66</v>
      </c>
      <c r="L27">
        <v>0.67</v>
      </c>
      <c r="M27">
        <f t="shared" si="1"/>
        <v>0.66500000000000004</v>
      </c>
      <c r="P27" t="s">
        <v>246</v>
      </c>
      <c r="T27">
        <f>AVERAGE(T22:T25)</f>
        <v>1.2625</v>
      </c>
    </row>
    <row r="28" spans="2:20" x14ac:dyDescent="0.45">
      <c r="I28" t="s">
        <v>25</v>
      </c>
      <c r="J28">
        <v>0.55000000000000004</v>
      </c>
      <c r="K28">
        <v>0.55000000000000004</v>
      </c>
      <c r="L28">
        <v>0.6</v>
      </c>
      <c r="M28">
        <f t="shared" si="1"/>
        <v>0.56666666666666676</v>
      </c>
    </row>
    <row r="29" spans="2:20" x14ac:dyDescent="0.45">
      <c r="I29" t="s">
        <v>26</v>
      </c>
      <c r="J29">
        <v>0.6</v>
      </c>
      <c r="K29">
        <v>0.63</v>
      </c>
      <c r="L29">
        <v>0.67</v>
      </c>
      <c r="M29">
        <f t="shared" si="1"/>
        <v>0.6333333333333333</v>
      </c>
    </row>
    <row r="30" spans="2:20" x14ac:dyDescent="0.45">
      <c r="I30" t="s">
        <v>27</v>
      </c>
      <c r="J30">
        <v>1.95</v>
      </c>
      <c r="K30">
        <v>1.89</v>
      </c>
      <c r="L30">
        <v>1.7</v>
      </c>
      <c r="M30">
        <f t="shared" si="1"/>
        <v>1.8466666666666667</v>
      </c>
    </row>
    <row r="32" spans="2:20" x14ac:dyDescent="0.45">
      <c r="I32" t="s">
        <v>246</v>
      </c>
      <c r="M32">
        <f>AVERAGE(M26:M30)</f>
        <v>0.85699999999999998</v>
      </c>
    </row>
    <row r="33" spans="2:3" x14ac:dyDescent="0.45">
      <c r="B33" t="s">
        <v>246</v>
      </c>
      <c r="C33">
        <f>AVERAGE(F10,F19,F25,M13,M22,M32,T11,T19,T27)</f>
        <v>1.2987098765432097</v>
      </c>
    </row>
    <row r="34" spans="2:3" x14ac:dyDescent="0.45">
      <c r="B34" t="s">
        <v>247</v>
      </c>
      <c r="C34">
        <f>STDEV(F10,F19,F25,M13,M22,M32,T11,T19,T27)</f>
        <v>0.47708913450926971</v>
      </c>
    </row>
  </sheetData>
  <mergeCells count="1"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8"/>
  <sheetViews>
    <sheetView topLeftCell="E10" workbookViewId="0">
      <selection activeCell="P9" sqref="P9:T9"/>
    </sheetView>
  </sheetViews>
  <sheetFormatPr defaultRowHeight="14.25" x14ac:dyDescent="0.45"/>
  <cols>
    <col min="2" max="2" width="20.33203125" customWidth="1"/>
    <col min="9" max="9" width="19.59765625" customWidth="1"/>
    <col min="16" max="16" width="19.59765625" customWidth="1"/>
  </cols>
  <sheetData>
    <row r="4" spans="2:20" x14ac:dyDescent="0.45">
      <c r="B4" t="s">
        <v>3</v>
      </c>
      <c r="I4" t="s">
        <v>4</v>
      </c>
      <c r="P4" t="s">
        <v>80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42</v>
      </c>
      <c r="C6">
        <v>4.71</v>
      </c>
      <c r="D6">
        <v>5.22</v>
      </c>
      <c r="E6">
        <v>5.63</v>
      </c>
      <c r="F6">
        <f>AVERAGE(C6:E6)</f>
        <v>5.1866666666666665</v>
      </c>
      <c r="I6" t="s">
        <v>51</v>
      </c>
      <c r="K6">
        <v>0.71</v>
      </c>
      <c r="L6">
        <v>0.81</v>
      </c>
      <c r="M6">
        <f>AVERAGE(J6:L6)</f>
        <v>0.76</v>
      </c>
      <c r="P6" t="s">
        <v>42</v>
      </c>
      <c r="R6">
        <v>0.71</v>
      </c>
      <c r="S6">
        <v>0.77</v>
      </c>
      <c r="T6">
        <f>AVERAGE(Q6:S6)</f>
        <v>0.74</v>
      </c>
    </row>
    <row r="7" spans="2:20" x14ac:dyDescent="0.45">
      <c r="B7" t="s">
        <v>43</v>
      </c>
      <c r="C7">
        <v>1.69</v>
      </c>
      <c r="D7">
        <v>1.52</v>
      </c>
      <c r="E7">
        <v>1.62</v>
      </c>
      <c r="F7">
        <f t="shared" ref="F7:F36" si="0">AVERAGE(C7:E7)</f>
        <v>1.61</v>
      </c>
      <c r="I7" t="s">
        <v>52</v>
      </c>
      <c r="J7">
        <v>0.42</v>
      </c>
      <c r="K7">
        <v>0.47</v>
      </c>
      <c r="L7">
        <v>0.49</v>
      </c>
      <c r="M7">
        <f t="shared" ref="M7:M29" si="1">AVERAGE(J7:L7)</f>
        <v>0.45999999999999996</v>
      </c>
      <c r="P7" t="s">
        <v>43</v>
      </c>
      <c r="Q7">
        <v>1.5</v>
      </c>
      <c r="R7">
        <v>1.38</v>
      </c>
      <c r="S7">
        <v>1.4</v>
      </c>
      <c r="T7">
        <f t="shared" ref="T7:T26" si="2">AVERAGE(Q7:S7)</f>
        <v>1.4266666666666665</v>
      </c>
    </row>
    <row r="8" spans="2:20" x14ac:dyDescent="0.45">
      <c r="B8" t="s">
        <v>44</v>
      </c>
      <c r="C8">
        <v>2.27</v>
      </c>
      <c r="D8">
        <v>2.2400000000000002</v>
      </c>
      <c r="E8">
        <v>2.34</v>
      </c>
      <c r="F8">
        <f t="shared" si="0"/>
        <v>2.2833333333333332</v>
      </c>
      <c r="I8" t="s">
        <v>53</v>
      </c>
      <c r="J8">
        <v>1.42</v>
      </c>
      <c r="K8">
        <v>1.8</v>
      </c>
      <c r="L8">
        <v>1.73</v>
      </c>
      <c r="M8">
        <f t="shared" si="1"/>
        <v>1.6499999999999997</v>
      </c>
    </row>
    <row r="9" spans="2:20" x14ac:dyDescent="0.45">
      <c r="B9" t="s">
        <v>45</v>
      </c>
      <c r="C9">
        <v>1.79</v>
      </c>
      <c r="D9">
        <v>1.81</v>
      </c>
      <c r="E9">
        <v>1.86</v>
      </c>
      <c r="F9">
        <f t="shared" si="0"/>
        <v>1.82</v>
      </c>
      <c r="I9" t="s">
        <v>54</v>
      </c>
      <c r="J9">
        <v>0.85</v>
      </c>
      <c r="K9">
        <v>0.85</v>
      </c>
      <c r="L9">
        <v>0.88</v>
      </c>
      <c r="M9">
        <f t="shared" si="1"/>
        <v>0.86</v>
      </c>
      <c r="P9" t="s">
        <v>246</v>
      </c>
      <c r="T9">
        <f>AVERAGE(T6:T7)</f>
        <v>1.0833333333333333</v>
      </c>
    </row>
    <row r="10" spans="2:20" x14ac:dyDescent="0.45">
      <c r="B10" t="s">
        <v>46</v>
      </c>
      <c r="C10">
        <v>1.49</v>
      </c>
      <c r="D10">
        <v>1.45</v>
      </c>
      <c r="E10">
        <v>1.46</v>
      </c>
      <c r="F10">
        <f t="shared" si="0"/>
        <v>1.4666666666666668</v>
      </c>
    </row>
    <row r="11" spans="2:20" x14ac:dyDescent="0.45">
      <c r="B11" t="s">
        <v>47</v>
      </c>
      <c r="C11">
        <v>2.72</v>
      </c>
      <c r="D11">
        <v>2.7</v>
      </c>
      <c r="F11">
        <f t="shared" si="0"/>
        <v>2.71</v>
      </c>
      <c r="I11" t="s">
        <v>246</v>
      </c>
      <c r="M11">
        <f>AVERAGE(M6:M9)</f>
        <v>0.93249999999999988</v>
      </c>
    </row>
    <row r="12" spans="2:20" x14ac:dyDescent="0.45">
      <c r="B12" t="s">
        <v>48</v>
      </c>
      <c r="C12">
        <v>2.3199999999999998</v>
      </c>
      <c r="D12">
        <v>2.1800000000000002</v>
      </c>
      <c r="F12">
        <f t="shared" si="0"/>
        <v>2.25</v>
      </c>
    </row>
    <row r="13" spans="2:20" x14ac:dyDescent="0.45">
      <c r="B13" t="s">
        <v>49</v>
      </c>
      <c r="C13">
        <v>5.41</v>
      </c>
      <c r="D13">
        <v>5.56</v>
      </c>
      <c r="E13">
        <v>6.04</v>
      </c>
      <c r="F13">
        <f t="shared" si="0"/>
        <v>5.669999999999999</v>
      </c>
    </row>
    <row r="14" spans="2:20" x14ac:dyDescent="0.45">
      <c r="B14" t="s">
        <v>50</v>
      </c>
      <c r="C14">
        <v>2.0099999999999998</v>
      </c>
      <c r="D14">
        <v>1.96</v>
      </c>
      <c r="E14">
        <v>1.97</v>
      </c>
      <c r="F14">
        <f t="shared" si="0"/>
        <v>1.9799999999999998</v>
      </c>
      <c r="I14" t="s">
        <v>55</v>
      </c>
      <c r="J14">
        <v>1.64</v>
      </c>
      <c r="K14">
        <v>1.54</v>
      </c>
      <c r="L14">
        <v>1.52</v>
      </c>
      <c r="M14">
        <f t="shared" si="1"/>
        <v>1.5666666666666664</v>
      </c>
      <c r="P14" t="s">
        <v>51</v>
      </c>
      <c r="Q14">
        <v>1.1000000000000001</v>
      </c>
      <c r="R14">
        <v>1.07</v>
      </c>
      <c r="S14">
        <v>1.03</v>
      </c>
      <c r="T14">
        <f t="shared" si="2"/>
        <v>1.0666666666666667</v>
      </c>
    </row>
    <row r="15" spans="2:20" x14ac:dyDescent="0.45">
      <c r="I15" t="s">
        <v>56</v>
      </c>
      <c r="J15">
        <v>8.3699999999999992</v>
      </c>
      <c r="K15">
        <v>8.58</v>
      </c>
      <c r="L15">
        <v>8.27</v>
      </c>
      <c r="M15">
        <f t="shared" si="1"/>
        <v>8.4066666666666663</v>
      </c>
      <c r="P15" t="s">
        <v>52</v>
      </c>
      <c r="Q15">
        <v>1.67</v>
      </c>
      <c r="R15">
        <v>1.63</v>
      </c>
      <c r="S15">
        <v>1.75</v>
      </c>
      <c r="T15">
        <f t="shared" si="2"/>
        <v>1.6833333333333333</v>
      </c>
    </row>
    <row r="16" spans="2:20" x14ac:dyDescent="0.45">
      <c r="B16" t="s">
        <v>246</v>
      </c>
      <c r="F16">
        <f>AVERAGE(F6:F14)</f>
        <v>2.775185185185185</v>
      </c>
      <c r="I16" t="s">
        <v>57</v>
      </c>
      <c r="J16">
        <v>12.37</v>
      </c>
      <c r="K16">
        <v>12.83</v>
      </c>
      <c r="L16">
        <v>12.61</v>
      </c>
      <c r="M16">
        <f t="shared" si="1"/>
        <v>12.603333333333333</v>
      </c>
      <c r="P16" t="s">
        <v>53</v>
      </c>
      <c r="Q16">
        <v>1.24</v>
      </c>
      <c r="R16">
        <v>1.29</v>
      </c>
      <c r="S16">
        <v>1.28</v>
      </c>
      <c r="T16">
        <f t="shared" si="2"/>
        <v>1.2700000000000002</v>
      </c>
    </row>
    <row r="17" spans="2:20" x14ac:dyDescent="0.45">
      <c r="I17" t="s">
        <v>58</v>
      </c>
      <c r="J17">
        <v>2.9</v>
      </c>
      <c r="K17">
        <v>3.07</v>
      </c>
      <c r="L17">
        <v>3.13</v>
      </c>
      <c r="M17">
        <f t="shared" si="1"/>
        <v>3.0333333333333332</v>
      </c>
      <c r="P17" t="s">
        <v>54</v>
      </c>
      <c r="Q17">
        <v>1.97</v>
      </c>
      <c r="R17">
        <v>1.84</v>
      </c>
      <c r="S17">
        <v>1.76</v>
      </c>
      <c r="T17">
        <f t="shared" si="2"/>
        <v>1.8566666666666667</v>
      </c>
    </row>
    <row r="18" spans="2:20" x14ac:dyDescent="0.45">
      <c r="I18" t="s">
        <v>59</v>
      </c>
      <c r="J18">
        <v>6.47</v>
      </c>
      <c r="K18">
        <v>6.79</v>
      </c>
      <c r="L18">
        <v>6.83</v>
      </c>
      <c r="M18">
        <f t="shared" si="1"/>
        <v>6.6966666666666663</v>
      </c>
    </row>
    <row r="19" spans="2:20" x14ac:dyDescent="0.45">
      <c r="B19" t="s">
        <v>61</v>
      </c>
      <c r="C19">
        <v>1.21</v>
      </c>
      <c r="D19">
        <v>1.21</v>
      </c>
      <c r="E19">
        <v>1.21</v>
      </c>
      <c r="F19">
        <f t="shared" si="0"/>
        <v>1.21</v>
      </c>
      <c r="I19" t="s">
        <v>60</v>
      </c>
      <c r="J19">
        <v>0.82</v>
      </c>
      <c r="K19">
        <v>0.83</v>
      </c>
      <c r="L19">
        <v>0.81</v>
      </c>
      <c r="M19">
        <f t="shared" si="1"/>
        <v>0.82</v>
      </c>
      <c r="P19" t="s">
        <v>246</v>
      </c>
      <c r="T19">
        <f>AVERAGE(T14:T17)</f>
        <v>1.4691666666666667</v>
      </c>
    </row>
    <row r="20" spans="2:20" x14ac:dyDescent="0.45">
      <c r="B20" t="s">
        <v>62</v>
      </c>
      <c r="C20">
        <v>2.64</v>
      </c>
      <c r="D20">
        <v>2.71</v>
      </c>
      <c r="E20">
        <v>2.58</v>
      </c>
      <c r="F20">
        <f t="shared" si="0"/>
        <v>2.6433333333333331</v>
      </c>
    </row>
    <row r="21" spans="2:20" x14ac:dyDescent="0.45">
      <c r="B21" t="s">
        <v>63</v>
      </c>
      <c r="C21">
        <v>0.75</v>
      </c>
      <c r="D21">
        <v>0.72</v>
      </c>
      <c r="E21">
        <v>0.71</v>
      </c>
      <c r="F21">
        <f t="shared" si="0"/>
        <v>0.72666666666666657</v>
      </c>
      <c r="I21" t="s">
        <v>246</v>
      </c>
      <c r="M21">
        <f>AVERAGE(M14:M19)</f>
        <v>5.5211111111111109</v>
      </c>
    </row>
    <row r="22" spans="2:20" x14ac:dyDescent="0.45">
      <c r="B22" t="s">
        <v>64</v>
      </c>
      <c r="C22">
        <v>2.2799999999999998</v>
      </c>
      <c r="D22">
        <v>2.1800000000000002</v>
      </c>
      <c r="E22">
        <v>2.27</v>
      </c>
      <c r="F22">
        <f t="shared" si="0"/>
        <v>2.2433333333333336</v>
      </c>
      <c r="P22" t="s">
        <v>55</v>
      </c>
      <c r="Q22">
        <v>3.35</v>
      </c>
      <c r="R22">
        <v>3.51</v>
      </c>
      <c r="S22">
        <v>3.36</v>
      </c>
      <c r="T22">
        <f t="shared" si="2"/>
        <v>3.4066666666666663</v>
      </c>
    </row>
    <row r="23" spans="2:20" x14ac:dyDescent="0.45">
      <c r="B23" t="s">
        <v>65</v>
      </c>
      <c r="C23">
        <v>1.75</v>
      </c>
      <c r="D23">
        <v>0.69</v>
      </c>
      <c r="E23">
        <v>1.8</v>
      </c>
      <c r="F23">
        <f t="shared" si="0"/>
        <v>1.4133333333333333</v>
      </c>
      <c r="P23" t="s">
        <v>56</v>
      </c>
      <c r="Q23">
        <v>1.98</v>
      </c>
      <c r="R23">
        <v>2.04</v>
      </c>
      <c r="S23">
        <v>2.1</v>
      </c>
      <c r="T23">
        <f t="shared" si="2"/>
        <v>2.0399999999999996</v>
      </c>
    </row>
    <row r="24" spans="2:20" x14ac:dyDescent="0.45">
      <c r="B24" t="s">
        <v>66</v>
      </c>
      <c r="C24">
        <v>5.13</v>
      </c>
      <c r="D24">
        <v>5.37</v>
      </c>
      <c r="E24">
        <v>5.4</v>
      </c>
      <c r="F24">
        <f t="shared" si="0"/>
        <v>5.3</v>
      </c>
      <c r="P24" t="s">
        <v>57</v>
      </c>
      <c r="R24">
        <v>2.27</v>
      </c>
      <c r="S24">
        <v>2.44</v>
      </c>
      <c r="T24">
        <f t="shared" si="2"/>
        <v>2.355</v>
      </c>
    </row>
    <row r="25" spans="2:20" x14ac:dyDescent="0.45">
      <c r="B25" t="s">
        <v>67</v>
      </c>
      <c r="C25">
        <v>1.96</v>
      </c>
      <c r="D25">
        <v>1.84</v>
      </c>
      <c r="E25">
        <v>2.08</v>
      </c>
      <c r="F25">
        <f t="shared" si="0"/>
        <v>1.96</v>
      </c>
      <c r="I25" t="s">
        <v>75</v>
      </c>
      <c r="P25" t="s">
        <v>58</v>
      </c>
      <c r="Q25">
        <v>2.98</v>
      </c>
      <c r="R25">
        <v>3.07</v>
      </c>
      <c r="S25">
        <v>3.13</v>
      </c>
      <c r="T25">
        <f t="shared" si="2"/>
        <v>3.06</v>
      </c>
    </row>
    <row r="26" spans="2:20" x14ac:dyDescent="0.45">
      <c r="I26" t="s">
        <v>76</v>
      </c>
      <c r="J26">
        <v>0.42</v>
      </c>
      <c r="K26">
        <v>0.43</v>
      </c>
      <c r="L26">
        <v>0.35</v>
      </c>
      <c r="M26">
        <f t="shared" si="1"/>
        <v>0.39999999999999997</v>
      </c>
      <c r="P26" t="s">
        <v>59</v>
      </c>
      <c r="Q26">
        <v>4.13</v>
      </c>
      <c r="R26">
        <v>4.26</v>
      </c>
      <c r="S26">
        <v>4.49</v>
      </c>
      <c r="T26">
        <f t="shared" si="2"/>
        <v>4.2933333333333339</v>
      </c>
    </row>
    <row r="27" spans="2:20" x14ac:dyDescent="0.45">
      <c r="B27" t="s">
        <v>246</v>
      </c>
      <c r="F27">
        <f>AVERAGE(F19:F25)</f>
        <v>2.2138095238095241</v>
      </c>
      <c r="I27" t="s">
        <v>77</v>
      </c>
      <c r="J27">
        <v>1.37</v>
      </c>
      <c r="K27">
        <v>1.49</v>
      </c>
      <c r="L27">
        <v>1.85</v>
      </c>
      <c r="M27">
        <f t="shared" si="1"/>
        <v>1.5700000000000003</v>
      </c>
    </row>
    <row r="28" spans="2:20" x14ac:dyDescent="0.45">
      <c r="I28" t="s">
        <v>78</v>
      </c>
      <c r="J28">
        <v>1.36</v>
      </c>
      <c r="K28">
        <v>1.35</v>
      </c>
      <c r="L28">
        <v>1.33</v>
      </c>
      <c r="M28">
        <f t="shared" si="1"/>
        <v>1.3466666666666667</v>
      </c>
      <c r="P28" t="s">
        <v>246</v>
      </c>
      <c r="T28">
        <f>AVERAGE(T22:T26)</f>
        <v>3.0310000000000001</v>
      </c>
    </row>
    <row r="29" spans="2:20" x14ac:dyDescent="0.45">
      <c r="I29" t="s">
        <v>79</v>
      </c>
      <c r="J29">
        <v>2.27</v>
      </c>
      <c r="K29">
        <v>2.61</v>
      </c>
      <c r="M29">
        <f t="shared" si="1"/>
        <v>2.44</v>
      </c>
    </row>
    <row r="30" spans="2:20" x14ac:dyDescent="0.45">
      <c r="B30" t="s">
        <v>68</v>
      </c>
      <c r="C30">
        <v>1.85</v>
      </c>
      <c r="D30">
        <v>1.9</v>
      </c>
      <c r="E30">
        <v>1.9</v>
      </c>
      <c r="F30">
        <f t="shared" si="0"/>
        <v>1.8833333333333335</v>
      </c>
    </row>
    <row r="31" spans="2:20" x14ac:dyDescent="0.45">
      <c r="B31" t="s">
        <v>69</v>
      </c>
      <c r="C31">
        <v>1.95</v>
      </c>
      <c r="D31">
        <v>2.25</v>
      </c>
      <c r="E31">
        <v>1.97</v>
      </c>
      <c r="F31">
        <f t="shared" si="0"/>
        <v>2.0566666666666666</v>
      </c>
      <c r="I31" t="s">
        <v>246</v>
      </c>
      <c r="M31">
        <f>AVERAGE(M26:M29)</f>
        <v>1.4391666666666667</v>
      </c>
    </row>
    <row r="32" spans="2:20" x14ac:dyDescent="0.45">
      <c r="B32" t="s">
        <v>70</v>
      </c>
      <c r="C32">
        <v>1.04</v>
      </c>
      <c r="D32">
        <v>1.06</v>
      </c>
      <c r="E32">
        <v>1.07</v>
      </c>
      <c r="F32">
        <f t="shared" si="0"/>
        <v>1.0566666666666666</v>
      </c>
    </row>
    <row r="33" spans="2:10" x14ac:dyDescent="0.45">
      <c r="B33" t="s">
        <v>71</v>
      </c>
    </row>
    <row r="34" spans="2:10" x14ac:dyDescent="0.45">
      <c r="B34" t="s">
        <v>72</v>
      </c>
      <c r="C34">
        <v>0.96</v>
      </c>
      <c r="D34">
        <v>0.96</v>
      </c>
      <c r="E34">
        <v>0.97</v>
      </c>
      <c r="F34">
        <f t="shared" si="0"/>
        <v>0.96333333333333326</v>
      </c>
    </row>
    <row r="35" spans="2:10" x14ac:dyDescent="0.45">
      <c r="B35" t="s">
        <v>73</v>
      </c>
      <c r="C35">
        <v>1.75</v>
      </c>
      <c r="D35">
        <v>2.0699999999999998</v>
      </c>
      <c r="E35">
        <v>2.1800000000000002</v>
      </c>
      <c r="F35">
        <f t="shared" si="0"/>
        <v>2</v>
      </c>
    </row>
    <row r="36" spans="2:10" x14ac:dyDescent="0.45">
      <c r="B36" t="s">
        <v>74</v>
      </c>
      <c r="C36">
        <v>2.21</v>
      </c>
      <c r="D36">
        <v>2.2200000000000002</v>
      </c>
      <c r="E36">
        <v>2</v>
      </c>
      <c r="F36">
        <f t="shared" si="0"/>
        <v>2.1433333333333331</v>
      </c>
    </row>
    <row r="37" spans="2:10" x14ac:dyDescent="0.45">
      <c r="I37" t="s">
        <v>246</v>
      </c>
      <c r="J37">
        <f>AVERAGE(F16,F27,F38,M11,M21,M31,T9,T19,T28)</f>
        <v>2.2387957084068195</v>
      </c>
    </row>
    <row r="38" spans="2:10" x14ac:dyDescent="0.45">
      <c r="B38" t="s">
        <v>246</v>
      </c>
      <c r="F38">
        <f>AVERAGE(F30:F36)</f>
        <v>1.683888888888889</v>
      </c>
      <c r="I38" t="s">
        <v>247</v>
      </c>
      <c r="J38">
        <f>STDEV(F16,F27,F38,M11,M21,M31,T9,T19,T28)</f>
        <v>1.42612582041838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1"/>
  <sheetViews>
    <sheetView topLeftCell="E1" workbookViewId="0">
      <selection activeCell="S26" sqref="S26"/>
    </sheetView>
  </sheetViews>
  <sheetFormatPr defaultRowHeight="14.25" x14ac:dyDescent="0.45"/>
  <cols>
    <col min="2" max="2" width="20.46484375" customWidth="1"/>
    <col min="9" max="9" width="19.06640625" customWidth="1"/>
    <col min="16" max="16" width="19.06640625" customWidth="1"/>
  </cols>
  <sheetData>
    <row r="4" spans="2:20" x14ac:dyDescent="0.45">
      <c r="B4" t="s">
        <v>81</v>
      </c>
      <c r="I4" t="s">
        <v>82</v>
      </c>
      <c r="P4" t="s">
        <v>80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88</v>
      </c>
      <c r="C6">
        <v>1.1299999999999999</v>
      </c>
      <c r="D6">
        <v>1.23</v>
      </c>
      <c r="E6">
        <v>1.3</v>
      </c>
      <c r="F6">
        <f>AVERAGE(C6:E6)</f>
        <v>1.22</v>
      </c>
      <c r="I6" t="s">
        <v>83</v>
      </c>
      <c r="J6">
        <v>1.17</v>
      </c>
      <c r="K6">
        <v>1.5</v>
      </c>
      <c r="L6">
        <v>1.56</v>
      </c>
      <c r="M6">
        <f>AVERAGE(J6:L6)</f>
        <v>1.4100000000000001</v>
      </c>
      <c r="P6" t="s">
        <v>103</v>
      </c>
      <c r="Q6">
        <v>2.64</v>
      </c>
      <c r="R6">
        <v>2.5099999999999998</v>
      </c>
      <c r="S6">
        <v>1.99</v>
      </c>
      <c r="T6">
        <f>AVERAGE(Q6:S6)</f>
        <v>2.3800000000000003</v>
      </c>
    </row>
    <row r="7" spans="2:20" x14ac:dyDescent="0.45">
      <c r="B7" t="s">
        <v>89</v>
      </c>
      <c r="D7">
        <v>2.85</v>
      </c>
      <c r="E7">
        <v>3.34</v>
      </c>
      <c r="F7">
        <f t="shared" ref="F7:F18" si="0">AVERAGE(C7:E7)</f>
        <v>3.0949999999999998</v>
      </c>
      <c r="I7" t="s">
        <v>84</v>
      </c>
      <c r="J7">
        <v>2.97</v>
      </c>
      <c r="K7">
        <v>2.91</v>
      </c>
      <c r="L7">
        <v>3.13</v>
      </c>
      <c r="M7">
        <f t="shared" ref="M7:M23" si="1">AVERAGE(J7:L7)</f>
        <v>3.0033333333333339</v>
      </c>
      <c r="P7" t="s">
        <v>104</v>
      </c>
      <c r="Q7">
        <v>4.62</v>
      </c>
      <c r="R7">
        <v>4.12</v>
      </c>
      <c r="S7">
        <v>2.91</v>
      </c>
      <c r="T7">
        <f t="shared" ref="T7:T24" si="2">AVERAGE(Q7:S7)</f>
        <v>3.8833333333333333</v>
      </c>
    </row>
    <row r="8" spans="2:20" x14ac:dyDescent="0.45">
      <c r="B8" t="s">
        <v>90</v>
      </c>
      <c r="C8">
        <v>2.21</v>
      </c>
      <c r="D8">
        <v>1.91</v>
      </c>
      <c r="E8">
        <v>2.08</v>
      </c>
      <c r="F8">
        <f t="shared" si="0"/>
        <v>2.0666666666666669</v>
      </c>
      <c r="I8" t="s">
        <v>85</v>
      </c>
      <c r="J8">
        <v>0.93</v>
      </c>
      <c r="K8">
        <v>1.1000000000000001</v>
      </c>
      <c r="L8">
        <v>1.1599999999999999</v>
      </c>
      <c r="M8">
        <f t="shared" si="1"/>
        <v>1.0633333333333335</v>
      </c>
      <c r="P8" t="s">
        <v>105</v>
      </c>
      <c r="Q8">
        <v>0.93</v>
      </c>
      <c r="R8">
        <v>0.89</v>
      </c>
      <c r="S8">
        <v>0.9</v>
      </c>
      <c r="T8">
        <f t="shared" si="2"/>
        <v>0.90666666666666673</v>
      </c>
    </row>
    <row r="9" spans="2:20" x14ac:dyDescent="0.45">
      <c r="I9" t="s">
        <v>86</v>
      </c>
      <c r="J9">
        <v>0.75</v>
      </c>
      <c r="K9">
        <v>0.75</v>
      </c>
      <c r="M9">
        <f t="shared" si="1"/>
        <v>0.75</v>
      </c>
      <c r="P9" t="s">
        <v>106</v>
      </c>
      <c r="Q9">
        <v>0.91</v>
      </c>
      <c r="R9">
        <v>0.89</v>
      </c>
      <c r="S9">
        <v>0.89</v>
      </c>
      <c r="T9">
        <f t="shared" si="2"/>
        <v>0.89666666666666661</v>
      </c>
    </row>
    <row r="10" spans="2:20" x14ac:dyDescent="0.45">
      <c r="B10" t="s">
        <v>246</v>
      </c>
      <c r="F10">
        <f>AVERAGE(F6:F8)</f>
        <v>2.1272222222222221</v>
      </c>
      <c r="I10" t="s">
        <v>87</v>
      </c>
      <c r="J10">
        <v>1.46</v>
      </c>
      <c r="K10">
        <v>1.41</v>
      </c>
      <c r="M10">
        <f t="shared" si="1"/>
        <v>1.4350000000000001</v>
      </c>
    </row>
    <row r="11" spans="2:20" x14ac:dyDescent="0.45">
      <c r="P11" t="s">
        <v>246</v>
      </c>
      <c r="T11">
        <f>AVERAGE(T6:T9)</f>
        <v>2.0166666666666666</v>
      </c>
    </row>
    <row r="12" spans="2:20" x14ac:dyDescent="0.45">
      <c r="I12" t="s">
        <v>246</v>
      </c>
      <c r="M12">
        <f>AVERAGE(M6:M10)</f>
        <v>1.5323333333333333</v>
      </c>
    </row>
    <row r="13" spans="2:20" x14ac:dyDescent="0.45">
      <c r="B13" t="s">
        <v>97</v>
      </c>
      <c r="C13">
        <v>1.42</v>
      </c>
      <c r="D13">
        <v>1.19</v>
      </c>
      <c r="E13">
        <v>1.52</v>
      </c>
      <c r="F13">
        <f t="shared" si="0"/>
        <v>1.3766666666666667</v>
      </c>
    </row>
    <row r="14" spans="2:20" x14ac:dyDescent="0.45">
      <c r="B14" t="s">
        <v>98</v>
      </c>
      <c r="C14">
        <v>4.25</v>
      </c>
      <c r="D14">
        <v>4.05</v>
      </c>
      <c r="E14">
        <v>3.96</v>
      </c>
      <c r="F14">
        <f t="shared" si="0"/>
        <v>4.0866666666666669</v>
      </c>
      <c r="P14" t="s">
        <v>107</v>
      </c>
      <c r="Q14">
        <v>2.2999999999999998</v>
      </c>
      <c r="R14">
        <v>2.19</v>
      </c>
      <c r="S14">
        <v>2.31</v>
      </c>
      <c r="T14">
        <f t="shared" si="2"/>
        <v>2.2666666666666671</v>
      </c>
    </row>
    <row r="15" spans="2:20" x14ac:dyDescent="0.45">
      <c r="B15" t="s">
        <v>99</v>
      </c>
      <c r="C15">
        <v>4.33</v>
      </c>
      <c r="D15">
        <v>3.93</v>
      </c>
      <c r="E15">
        <v>4.22</v>
      </c>
      <c r="F15">
        <f t="shared" si="0"/>
        <v>4.16</v>
      </c>
      <c r="I15" t="s">
        <v>91</v>
      </c>
      <c r="J15">
        <v>1.45</v>
      </c>
      <c r="K15">
        <v>1.52</v>
      </c>
      <c r="L15">
        <v>1.5</v>
      </c>
      <c r="M15">
        <f t="shared" si="1"/>
        <v>1.49</v>
      </c>
      <c r="P15" t="s">
        <v>108</v>
      </c>
      <c r="Q15">
        <v>1.44</v>
      </c>
      <c r="R15">
        <v>1.94</v>
      </c>
      <c r="S15">
        <v>1.97</v>
      </c>
      <c r="T15">
        <f t="shared" si="2"/>
        <v>1.7833333333333332</v>
      </c>
    </row>
    <row r="16" spans="2:20" x14ac:dyDescent="0.45">
      <c r="B16" t="s">
        <v>100</v>
      </c>
      <c r="C16">
        <v>1.67</v>
      </c>
      <c r="D16">
        <v>1.67</v>
      </c>
      <c r="E16">
        <v>1.67</v>
      </c>
      <c r="F16">
        <f t="shared" si="0"/>
        <v>1.67</v>
      </c>
      <c r="I16" t="s">
        <v>92</v>
      </c>
      <c r="J16">
        <v>0.39</v>
      </c>
      <c r="K16">
        <v>0.46</v>
      </c>
      <c r="M16">
        <f t="shared" si="1"/>
        <v>0.42500000000000004</v>
      </c>
      <c r="P16" t="s">
        <v>109</v>
      </c>
      <c r="Q16">
        <v>1.36</v>
      </c>
      <c r="R16">
        <v>1.34</v>
      </c>
      <c r="S16">
        <v>1.34</v>
      </c>
      <c r="T16">
        <f t="shared" si="2"/>
        <v>1.3466666666666667</v>
      </c>
    </row>
    <row r="17" spans="2:20" x14ac:dyDescent="0.45">
      <c r="B17" t="s">
        <v>101</v>
      </c>
      <c r="C17">
        <v>2</v>
      </c>
      <c r="D17">
        <v>1.93</v>
      </c>
      <c r="E17">
        <v>1.97</v>
      </c>
      <c r="F17">
        <f t="shared" si="0"/>
        <v>1.9666666666666666</v>
      </c>
      <c r="I17" t="s">
        <v>246</v>
      </c>
      <c r="M17">
        <f>AVERAGE(M15:M16)</f>
        <v>0.95750000000000002</v>
      </c>
      <c r="P17" t="s">
        <v>110</v>
      </c>
      <c r="Q17">
        <v>1.71</v>
      </c>
      <c r="R17">
        <v>1.8</v>
      </c>
      <c r="S17">
        <v>1.58</v>
      </c>
      <c r="T17">
        <f t="shared" si="2"/>
        <v>1.6966666666666665</v>
      </c>
    </row>
    <row r="18" spans="2:20" x14ac:dyDescent="0.45">
      <c r="B18" t="s">
        <v>102</v>
      </c>
      <c r="C18">
        <v>1.83</v>
      </c>
      <c r="D18">
        <v>1.93</v>
      </c>
      <c r="E18">
        <v>1.92</v>
      </c>
      <c r="F18">
        <f t="shared" si="0"/>
        <v>1.8933333333333333</v>
      </c>
    </row>
    <row r="19" spans="2:20" x14ac:dyDescent="0.45">
      <c r="P19" t="s">
        <v>246</v>
      </c>
      <c r="T19">
        <f>AVERAGE(T14:T17)</f>
        <v>1.7733333333333334</v>
      </c>
    </row>
    <row r="20" spans="2:20" x14ac:dyDescent="0.45">
      <c r="B20" t="s">
        <v>246</v>
      </c>
      <c r="F20">
        <f>AVERAGE(F13:F18)</f>
        <v>2.5255555555555556</v>
      </c>
      <c r="I20" t="s">
        <v>93</v>
      </c>
      <c r="J20">
        <v>4.2</v>
      </c>
      <c r="K20">
        <v>4.47</v>
      </c>
      <c r="L20">
        <v>4.55</v>
      </c>
      <c r="M20">
        <f t="shared" si="1"/>
        <v>4.4066666666666663</v>
      </c>
    </row>
    <row r="21" spans="2:20" x14ac:dyDescent="0.45">
      <c r="I21" t="s">
        <v>94</v>
      </c>
      <c r="J21">
        <v>2.66</v>
      </c>
      <c r="K21">
        <v>2.5</v>
      </c>
      <c r="L21">
        <v>2.79</v>
      </c>
      <c r="M21">
        <f t="shared" si="1"/>
        <v>2.65</v>
      </c>
    </row>
    <row r="22" spans="2:20" x14ac:dyDescent="0.45">
      <c r="I22" t="s">
        <v>95</v>
      </c>
      <c r="J22">
        <v>1.72</v>
      </c>
      <c r="K22">
        <v>1.55</v>
      </c>
      <c r="L22">
        <v>1.59</v>
      </c>
      <c r="M22">
        <f t="shared" si="1"/>
        <v>1.62</v>
      </c>
      <c r="P22" t="s">
        <v>111</v>
      </c>
      <c r="R22">
        <v>1.06</v>
      </c>
      <c r="S22">
        <v>1.1000000000000001</v>
      </c>
      <c r="T22">
        <f t="shared" si="2"/>
        <v>1.08</v>
      </c>
    </row>
    <row r="23" spans="2:20" x14ac:dyDescent="0.45">
      <c r="I23" t="s">
        <v>96</v>
      </c>
      <c r="J23">
        <v>2.2799999999999998</v>
      </c>
      <c r="K23">
        <v>2.09</v>
      </c>
      <c r="L23">
        <v>2.14</v>
      </c>
      <c r="M23">
        <f t="shared" si="1"/>
        <v>2.17</v>
      </c>
      <c r="P23" t="s">
        <v>112</v>
      </c>
      <c r="Q23">
        <v>0.92</v>
      </c>
      <c r="R23">
        <v>0.92</v>
      </c>
      <c r="S23">
        <v>0.83</v>
      </c>
      <c r="T23">
        <f t="shared" si="2"/>
        <v>0.89</v>
      </c>
    </row>
    <row r="24" spans="2:20" x14ac:dyDescent="0.45">
      <c r="P24" t="s">
        <v>113</v>
      </c>
      <c r="Q24">
        <v>1.7</v>
      </c>
      <c r="R24">
        <v>1.61</v>
      </c>
      <c r="S24">
        <v>1.62</v>
      </c>
      <c r="T24">
        <f t="shared" si="2"/>
        <v>1.6433333333333333</v>
      </c>
    </row>
    <row r="25" spans="2:20" x14ac:dyDescent="0.45">
      <c r="I25" t="s">
        <v>246</v>
      </c>
      <c r="M25">
        <f>AVERAGE(M20:M23)</f>
        <v>2.7116666666666664</v>
      </c>
    </row>
    <row r="26" spans="2:20" x14ac:dyDescent="0.45">
      <c r="P26" t="s">
        <v>246</v>
      </c>
      <c r="T26">
        <f>AVERAGE(T22:T24)</f>
        <v>1.2044444444444444</v>
      </c>
    </row>
    <row r="30" spans="2:20" x14ac:dyDescent="0.45">
      <c r="B30" t="s">
        <v>246</v>
      </c>
      <c r="C30">
        <f>AVERAGE(F10,F20,M12,M17,M25,T11,T19,T26)</f>
        <v>1.8560902777777777</v>
      </c>
    </row>
    <row r="31" spans="2:20" x14ac:dyDescent="0.45">
      <c r="B31" t="s">
        <v>247</v>
      </c>
      <c r="C31">
        <f>STDEV(F10,F20,M12,M17,M25,T11,T19,T26)</f>
        <v>0.61217015301399824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6"/>
  <sheetViews>
    <sheetView topLeftCell="E14" workbookViewId="0">
      <selection activeCell="P25" sqref="P25:T25"/>
    </sheetView>
  </sheetViews>
  <sheetFormatPr defaultRowHeight="14.25" x14ac:dyDescent="0.45"/>
  <cols>
    <col min="2" max="2" width="20.33203125" customWidth="1"/>
    <col min="9" max="9" width="19.59765625" customWidth="1"/>
    <col min="16" max="16" width="18.53125" customWidth="1"/>
  </cols>
  <sheetData>
    <row r="4" spans="2:20" x14ac:dyDescent="0.45">
      <c r="B4" t="s">
        <v>81</v>
      </c>
      <c r="I4" t="s">
        <v>82</v>
      </c>
      <c r="P4" t="s">
        <v>533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114</v>
      </c>
      <c r="C6">
        <v>1.92</v>
      </c>
      <c r="D6">
        <v>1.81</v>
      </c>
      <c r="E6">
        <v>1.9</v>
      </c>
      <c r="F6">
        <f>AVERAGE(C6:E6)</f>
        <v>1.8766666666666667</v>
      </c>
      <c r="I6" t="s">
        <v>119</v>
      </c>
      <c r="J6">
        <v>2.08</v>
      </c>
      <c r="K6">
        <v>0.97</v>
      </c>
      <c r="L6">
        <v>1.96</v>
      </c>
      <c r="M6">
        <f>AVERAGE(J6:L6)</f>
        <v>1.67</v>
      </c>
      <c r="P6" t="s">
        <v>114</v>
      </c>
      <c r="Q6">
        <v>1.1399999999999999</v>
      </c>
      <c r="R6">
        <v>1.1200000000000001</v>
      </c>
      <c r="S6">
        <v>1.05</v>
      </c>
      <c r="T6">
        <f>AVERAGE(Q6:S6)</f>
        <v>1.1033333333333333</v>
      </c>
    </row>
    <row r="7" spans="2:20" x14ac:dyDescent="0.45">
      <c r="B7" t="s">
        <v>115</v>
      </c>
      <c r="C7">
        <v>2.83</v>
      </c>
      <c r="D7">
        <v>1.99</v>
      </c>
      <c r="E7">
        <v>1.83</v>
      </c>
      <c r="F7">
        <f t="shared" ref="F7:F29" si="0">AVERAGE(C7:E7)</f>
        <v>2.2166666666666668</v>
      </c>
      <c r="I7" t="s">
        <v>120</v>
      </c>
      <c r="J7">
        <v>2.77</v>
      </c>
      <c r="K7">
        <v>2.64</v>
      </c>
      <c r="L7">
        <v>2.54</v>
      </c>
      <c r="M7">
        <f t="shared" ref="M7:M28" si="1">AVERAGE(J7:L7)</f>
        <v>2.65</v>
      </c>
      <c r="P7" t="s">
        <v>115</v>
      </c>
      <c r="Q7">
        <v>2.0099999999999998</v>
      </c>
      <c r="R7">
        <v>1.99</v>
      </c>
      <c r="S7">
        <v>1.94</v>
      </c>
      <c r="T7">
        <f t="shared" ref="T7:T24" si="2">AVERAGE(Q7:S7)</f>
        <v>1.9799999999999998</v>
      </c>
    </row>
    <row r="8" spans="2:20" x14ac:dyDescent="0.45">
      <c r="B8" t="s">
        <v>116</v>
      </c>
      <c r="C8">
        <v>2.61</v>
      </c>
      <c r="D8">
        <v>3.66</v>
      </c>
      <c r="E8">
        <v>2.4500000000000002</v>
      </c>
      <c r="F8">
        <f t="shared" si="0"/>
        <v>2.9066666666666663</v>
      </c>
      <c r="I8" t="s">
        <v>121</v>
      </c>
      <c r="J8">
        <v>2.02</v>
      </c>
      <c r="M8">
        <f t="shared" si="1"/>
        <v>2.02</v>
      </c>
      <c r="P8" t="s">
        <v>116</v>
      </c>
      <c r="Q8">
        <v>1.28</v>
      </c>
      <c r="R8">
        <v>1.1299999999999999</v>
      </c>
      <c r="S8">
        <v>1.1299999999999999</v>
      </c>
      <c r="T8">
        <f t="shared" si="2"/>
        <v>1.18</v>
      </c>
    </row>
    <row r="9" spans="2:20" x14ac:dyDescent="0.45">
      <c r="B9" t="s">
        <v>117</v>
      </c>
      <c r="C9">
        <v>2.6</v>
      </c>
      <c r="D9">
        <v>2.5499999999999998</v>
      </c>
      <c r="E9">
        <v>2.6</v>
      </c>
      <c r="F9">
        <f t="shared" si="0"/>
        <v>2.5833333333333335</v>
      </c>
      <c r="I9" t="s">
        <v>122</v>
      </c>
      <c r="J9">
        <v>2.75</v>
      </c>
      <c r="K9">
        <v>2.59</v>
      </c>
      <c r="L9">
        <v>2.4900000000000002</v>
      </c>
      <c r="M9">
        <f t="shared" si="1"/>
        <v>2.61</v>
      </c>
      <c r="P9" t="s">
        <v>117</v>
      </c>
      <c r="Q9">
        <v>0.84</v>
      </c>
      <c r="R9">
        <v>0.86</v>
      </c>
      <c r="S9">
        <v>0.86</v>
      </c>
      <c r="T9">
        <f t="shared" si="2"/>
        <v>0.85333333333333339</v>
      </c>
    </row>
    <row r="10" spans="2:20" x14ac:dyDescent="0.45">
      <c r="I10" t="s">
        <v>123</v>
      </c>
      <c r="J10">
        <v>2.64</v>
      </c>
      <c r="K10">
        <v>2.0699999999999998</v>
      </c>
      <c r="L10">
        <v>2.2200000000000002</v>
      </c>
      <c r="M10">
        <f t="shared" si="1"/>
        <v>2.31</v>
      </c>
      <c r="P10" t="s">
        <v>118</v>
      </c>
      <c r="Q10">
        <v>1.26</v>
      </c>
      <c r="R10">
        <v>1.1200000000000001</v>
      </c>
      <c r="S10">
        <v>1.1100000000000001</v>
      </c>
      <c r="T10">
        <f t="shared" si="2"/>
        <v>1.1633333333333333</v>
      </c>
    </row>
    <row r="11" spans="2:20" x14ac:dyDescent="0.45">
      <c r="B11" t="s">
        <v>246</v>
      </c>
      <c r="F11">
        <f>AVERAGE(F6:F9)</f>
        <v>2.3958333333333335</v>
      </c>
    </row>
    <row r="12" spans="2:20" x14ac:dyDescent="0.45">
      <c r="I12" t="s">
        <v>246</v>
      </c>
      <c r="M12">
        <f>AVERAGE(M6:M10)</f>
        <v>2.2519999999999998</v>
      </c>
      <c r="P12" t="s">
        <v>246</v>
      </c>
      <c r="T12">
        <f>AVERAGE(T6:T10)</f>
        <v>1.2559999999999998</v>
      </c>
    </row>
    <row r="15" spans="2:20" x14ac:dyDescent="0.45">
      <c r="B15" t="s">
        <v>129</v>
      </c>
      <c r="C15">
        <v>1.83</v>
      </c>
      <c r="D15">
        <v>1.95</v>
      </c>
      <c r="E15">
        <v>1.94</v>
      </c>
      <c r="F15">
        <f t="shared" si="0"/>
        <v>1.906666666666667</v>
      </c>
      <c r="I15" t="s">
        <v>124</v>
      </c>
      <c r="J15">
        <v>4.09</v>
      </c>
      <c r="K15">
        <v>4.46</v>
      </c>
      <c r="L15">
        <v>4.63</v>
      </c>
      <c r="M15">
        <f t="shared" si="1"/>
        <v>4.3933333333333335</v>
      </c>
      <c r="P15" t="s">
        <v>119</v>
      </c>
      <c r="Q15">
        <v>1.35</v>
      </c>
      <c r="R15">
        <v>1.25</v>
      </c>
      <c r="S15">
        <v>1.31</v>
      </c>
      <c r="T15">
        <f t="shared" si="2"/>
        <v>1.3033333333333335</v>
      </c>
    </row>
    <row r="16" spans="2:20" x14ac:dyDescent="0.45">
      <c r="B16" t="s">
        <v>130</v>
      </c>
      <c r="D16">
        <v>1.65</v>
      </c>
      <c r="E16">
        <v>1.87</v>
      </c>
      <c r="F16">
        <f t="shared" si="0"/>
        <v>1.76</v>
      </c>
      <c r="I16" t="s">
        <v>125</v>
      </c>
      <c r="J16">
        <v>2.75</v>
      </c>
      <c r="K16">
        <v>3.04</v>
      </c>
      <c r="L16">
        <v>3.03</v>
      </c>
      <c r="M16">
        <f t="shared" si="1"/>
        <v>2.94</v>
      </c>
      <c r="P16" t="s">
        <v>120</v>
      </c>
      <c r="Q16">
        <v>1.86</v>
      </c>
      <c r="R16">
        <v>1.76</v>
      </c>
      <c r="S16">
        <v>1.96</v>
      </c>
      <c r="T16">
        <f t="shared" si="2"/>
        <v>1.86</v>
      </c>
    </row>
    <row r="17" spans="2:20" x14ac:dyDescent="0.45">
      <c r="B17" t="s">
        <v>131</v>
      </c>
      <c r="C17">
        <v>1.78</v>
      </c>
      <c r="D17">
        <v>1.74</v>
      </c>
      <c r="E17">
        <v>1.81</v>
      </c>
      <c r="F17">
        <f t="shared" si="0"/>
        <v>1.7766666666666666</v>
      </c>
      <c r="I17" t="s">
        <v>126</v>
      </c>
      <c r="J17">
        <v>4.59</v>
      </c>
      <c r="K17">
        <v>3.62</v>
      </c>
      <c r="L17">
        <v>4.62</v>
      </c>
      <c r="M17">
        <f t="shared" si="1"/>
        <v>4.2766666666666673</v>
      </c>
      <c r="P17" t="s">
        <v>121</v>
      </c>
      <c r="Q17">
        <v>0.99</v>
      </c>
      <c r="R17">
        <v>1.04</v>
      </c>
      <c r="S17">
        <v>1.01</v>
      </c>
      <c r="T17">
        <f t="shared" si="2"/>
        <v>1.0133333333333334</v>
      </c>
    </row>
    <row r="18" spans="2:20" x14ac:dyDescent="0.45">
      <c r="B18" t="s">
        <v>132</v>
      </c>
      <c r="D18">
        <v>4.6500000000000004</v>
      </c>
      <c r="E18">
        <v>4.79</v>
      </c>
      <c r="F18">
        <f t="shared" si="0"/>
        <v>4.7200000000000006</v>
      </c>
      <c r="I18" t="s">
        <v>127</v>
      </c>
      <c r="J18">
        <v>3.44</v>
      </c>
      <c r="K18">
        <v>3.43</v>
      </c>
      <c r="L18">
        <v>3.6</v>
      </c>
      <c r="M18">
        <f t="shared" si="1"/>
        <v>3.49</v>
      </c>
    </row>
    <row r="19" spans="2:20" x14ac:dyDescent="0.45">
      <c r="B19" t="s">
        <v>133</v>
      </c>
      <c r="C19">
        <v>4.6900000000000004</v>
      </c>
      <c r="D19">
        <v>4.26</v>
      </c>
      <c r="E19">
        <v>4.17</v>
      </c>
      <c r="F19">
        <f t="shared" si="0"/>
        <v>4.3733333333333331</v>
      </c>
      <c r="I19" t="s">
        <v>128</v>
      </c>
      <c r="J19">
        <v>3.51</v>
      </c>
      <c r="K19">
        <v>3.41</v>
      </c>
      <c r="L19">
        <v>3.14</v>
      </c>
      <c r="M19">
        <f t="shared" si="1"/>
        <v>3.3533333333333335</v>
      </c>
      <c r="P19" t="s">
        <v>246</v>
      </c>
      <c r="T19">
        <f>AVERAGE(T15:T17)</f>
        <v>1.3922222222222222</v>
      </c>
    </row>
    <row r="21" spans="2:20" x14ac:dyDescent="0.45">
      <c r="B21" t="s">
        <v>246</v>
      </c>
      <c r="F21">
        <f>AVERAGE(F15:F19)</f>
        <v>2.9073333333333333</v>
      </c>
      <c r="I21" t="s">
        <v>246</v>
      </c>
      <c r="M21">
        <f>AVERAGE(M15:M19)</f>
        <v>3.6906666666666665</v>
      </c>
    </row>
    <row r="22" spans="2:20" x14ac:dyDescent="0.45">
      <c r="P22" t="s">
        <v>124</v>
      </c>
      <c r="R22">
        <v>0.84</v>
      </c>
      <c r="S22">
        <v>0.93</v>
      </c>
      <c r="T22">
        <f t="shared" si="2"/>
        <v>0.88500000000000001</v>
      </c>
    </row>
    <row r="23" spans="2:20" x14ac:dyDescent="0.45">
      <c r="P23" t="s">
        <v>125</v>
      </c>
      <c r="Q23">
        <v>1.05</v>
      </c>
      <c r="R23">
        <v>1.08</v>
      </c>
      <c r="T23">
        <f t="shared" si="2"/>
        <v>1.0649999999999999</v>
      </c>
    </row>
    <row r="24" spans="2:20" x14ac:dyDescent="0.45">
      <c r="B24" t="s">
        <v>134</v>
      </c>
      <c r="C24">
        <v>2.56</v>
      </c>
      <c r="D24">
        <v>2.41</v>
      </c>
      <c r="E24">
        <v>2.25</v>
      </c>
      <c r="F24">
        <f t="shared" si="0"/>
        <v>2.4066666666666667</v>
      </c>
      <c r="I24" t="s">
        <v>140</v>
      </c>
      <c r="J24">
        <v>3.52</v>
      </c>
      <c r="K24">
        <v>4.5199999999999996</v>
      </c>
      <c r="L24">
        <v>4.59</v>
      </c>
      <c r="M24">
        <f t="shared" si="1"/>
        <v>4.21</v>
      </c>
      <c r="P24" t="s">
        <v>126</v>
      </c>
      <c r="Q24">
        <v>1.05</v>
      </c>
      <c r="R24">
        <v>1.03</v>
      </c>
      <c r="S24">
        <v>1.04</v>
      </c>
      <c r="T24">
        <f t="shared" si="2"/>
        <v>1.04</v>
      </c>
    </row>
    <row r="25" spans="2:20" x14ac:dyDescent="0.45">
      <c r="B25" t="s">
        <v>135</v>
      </c>
      <c r="C25">
        <v>2.44</v>
      </c>
      <c r="D25">
        <v>2.2200000000000002</v>
      </c>
      <c r="E25">
        <v>2.21</v>
      </c>
      <c r="F25">
        <f t="shared" si="0"/>
        <v>2.29</v>
      </c>
      <c r="I25" t="s">
        <v>141</v>
      </c>
      <c r="J25">
        <v>4.28</v>
      </c>
      <c r="K25">
        <v>4.59</v>
      </c>
      <c r="L25">
        <v>4.51</v>
      </c>
      <c r="M25">
        <f t="shared" si="1"/>
        <v>4.46</v>
      </c>
    </row>
    <row r="26" spans="2:20" x14ac:dyDescent="0.45">
      <c r="B26" t="s">
        <v>136</v>
      </c>
      <c r="C26">
        <v>2.76</v>
      </c>
      <c r="D26">
        <v>2.85</v>
      </c>
      <c r="E26">
        <v>2.96</v>
      </c>
      <c r="F26">
        <f t="shared" si="0"/>
        <v>2.8566666666666669</v>
      </c>
      <c r="I26" t="s">
        <v>142</v>
      </c>
      <c r="J26">
        <v>2.7</v>
      </c>
      <c r="K26">
        <v>2.34</v>
      </c>
      <c r="L26">
        <v>2.48</v>
      </c>
      <c r="M26">
        <f t="shared" si="1"/>
        <v>2.5066666666666664</v>
      </c>
      <c r="P26" t="s">
        <v>246</v>
      </c>
      <c r="T26">
        <f>AVERAGE(T22:T24)</f>
        <v>0.9966666666666667</v>
      </c>
    </row>
    <row r="27" spans="2:20" x14ac:dyDescent="0.45">
      <c r="B27" t="s">
        <v>137</v>
      </c>
      <c r="C27">
        <v>4.87</v>
      </c>
      <c r="D27">
        <v>4.66</v>
      </c>
      <c r="E27">
        <v>3.32</v>
      </c>
      <c r="F27">
        <f t="shared" si="0"/>
        <v>4.2833333333333341</v>
      </c>
      <c r="I27" t="s">
        <v>143</v>
      </c>
      <c r="K27">
        <v>2.1800000000000002</v>
      </c>
      <c r="L27">
        <v>2.2000000000000002</v>
      </c>
      <c r="M27">
        <f t="shared" si="1"/>
        <v>2.1900000000000004</v>
      </c>
    </row>
    <row r="28" spans="2:20" x14ac:dyDescent="0.45">
      <c r="B28" t="s">
        <v>138</v>
      </c>
      <c r="D28">
        <v>1.7</v>
      </c>
      <c r="E28">
        <v>1.58</v>
      </c>
      <c r="F28">
        <f t="shared" si="0"/>
        <v>1.6400000000000001</v>
      </c>
      <c r="I28" t="s">
        <v>144</v>
      </c>
      <c r="J28">
        <v>5.37</v>
      </c>
      <c r="K28">
        <v>4.96</v>
      </c>
      <c r="L28">
        <v>4.55</v>
      </c>
      <c r="M28">
        <f t="shared" si="1"/>
        <v>4.96</v>
      </c>
    </row>
    <row r="29" spans="2:20" x14ac:dyDescent="0.45">
      <c r="B29" t="s">
        <v>139</v>
      </c>
      <c r="C29">
        <v>3.13</v>
      </c>
      <c r="D29">
        <v>2.85</v>
      </c>
      <c r="E29">
        <v>2.94</v>
      </c>
      <c r="F29">
        <f t="shared" si="0"/>
        <v>2.9733333333333332</v>
      </c>
    </row>
    <row r="30" spans="2:20" x14ac:dyDescent="0.45">
      <c r="I30" t="s">
        <v>246</v>
      </c>
      <c r="M30">
        <f>AVERAGE(M24:M28)</f>
        <v>3.6653333333333338</v>
      </c>
    </row>
    <row r="31" spans="2:20" x14ac:dyDescent="0.45">
      <c r="B31" t="s">
        <v>246</v>
      </c>
      <c r="F31">
        <f>AVERAGE(F24:F29)</f>
        <v>2.7416666666666671</v>
      </c>
    </row>
    <row r="35" spans="2:3" x14ac:dyDescent="0.45">
      <c r="B35" t="s">
        <v>246</v>
      </c>
      <c r="C35">
        <f>AVERAGE(F11,F21,F31,M12,M21,M30,T12,T19,T26)</f>
        <v>2.3664135802469137</v>
      </c>
    </row>
    <row r="36" spans="2:3" x14ac:dyDescent="0.45">
      <c r="B36" t="s">
        <v>247</v>
      </c>
      <c r="C36">
        <f>STDEV(F11,F21,F31,M12,M21,M30,T12,T19,T26)</f>
        <v>0.99664923228554392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8"/>
  <sheetViews>
    <sheetView topLeftCell="E7" workbookViewId="0">
      <selection activeCell="P24" sqref="P24:T24"/>
    </sheetView>
  </sheetViews>
  <sheetFormatPr defaultRowHeight="14.25" x14ac:dyDescent="0.45"/>
  <cols>
    <col min="2" max="2" width="18.33203125" customWidth="1"/>
    <col min="9" max="9" width="20.46484375" customWidth="1"/>
    <col min="16" max="16" width="21" customWidth="1"/>
  </cols>
  <sheetData>
    <row r="4" spans="2:20" x14ac:dyDescent="0.45">
      <c r="B4" t="s">
        <v>534</v>
      </c>
      <c r="I4" t="s">
        <v>535</v>
      </c>
      <c r="P4" t="s">
        <v>533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542</v>
      </c>
      <c r="C6">
        <v>0.41</v>
      </c>
      <c r="D6">
        <v>0.4</v>
      </c>
      <c r="E6">
        <v>0.39</v>
      </c>
      <c r="F6">
        <f>AVERAGE(C6:E6)</f>
        <v>0.40000000000000008</v>
      </c>
      <c r="I6" t="s">
        <v>536</v>
      </c>
      <c r="J6">
        <v>2.98</v>
      </c>
      <c r="K6">
        <v>2.68</v>
      </c>
      <c r="L6">
        <v>2.74</v>
      </c>
      <c r="M6">
        <f>AVERAGE(J6:L6)</f>
        <v>2.8000000000000003</v>
      </c>
      <c r="P6" t="s">
        <v>559</v>
      </c>
      <c r="Q6">
        <v>0.71</v>
      </c>
      <c r="R6">
        <v>0.73</v>
      </c>
      <c r="S6">
        <v>0.75</v>
      </c>
      <c r="T6">
        <f>AVERAGE(Q6:S6)</f>
        <v>0.73</v>
      </c>
    </row>
    <row r="7" spans="2:20" x14ac:dyDescent="0.45">
      <c r="B7" t="s">
        <v>543</v>
      </c>
      <c r="C7">
        <v>0.6</v>
      </c>
      <c r="D7">
        <v>0.61</v>
      </c>
      <c r="E7">
        <v>0.62</v>
      </c>
      <c r="F7">
        <f t="shared" ref="F7:F28" si="0">AVERAGE(C7:E7)</f>
        <v>0.61</v>
      </c>
      <c r="I7" t="s">
        <v>537</v>
      </c>
      <c r="P7" t="s">
        <v>560</v>
      </c>
      <c r="Q7">
        <v>0.92</v>
      </c>
      <c r="R7">
        <v>0.96</v>
      </c>
      <c r="S7">
        <v>0.97</v>
      </c>
      <c r="T7">
        <f t="shared" ref="T7:T22" si="1">AVERAGE(Q7:S7)</f>
        <v>0.94999999999999984</v>
      </c>
    </row>
    <row r="8" spans="2:20" x14ac:dyDescent="0.45">
      <c r="B8" t="s">
        <v>544</v>
      </c>
      <c r="C8">
        <v>1.08</v>
      </c>
      <c r="D8">
        <v>0.93</v>
      </c>
      <c r="E8">
        <v>0.98</v>
      </c>
      <c r="F8">
        <f t="shared" si="0"/>
        <v>0.9966666666666667</v>
      </c>
      <c r="I8" t="s">
        <v>538</v>
      </c>
      <c r="J8">
        <v>0.57999999999999996</v>
      </c>
      <c r="K8">
        <v>0.56999999999999995</v>
      </c>
      <c r="L8">
        <v>0.55000000000000004</v>
      </c>
      <c r="M8">
        <f t="shared" ref="M8:M25" si="2">AVERAGE(J8:L8)</f>
        <v>0.56666666666666665</v>
      </c>
      <c r="P8" t="s">
        <v>561</v>
      </c>
      <c r="Q8">
        <v>0.42</v>
      </c>
      <c r="R8">
        <v>0.46</v>
      </c>
      <c r="S8">
        <v>0.47</v>
      </c>
      <c r="T8">
        <f t="shared" si="1"/>
        <v>0.45</v>
      </c>
    </row>
    <row r="9" spans="2:20" x14ac:dyDescent="0.45">
      <c r="B9" t="s">
        <v>545</v>
      </c>
      <c r="C9">
        <v>3.35</v>
      </c>
      <c r="D9">
        <v>3.27</v>
      </c>
      <c r="E9">
        <v>3.34</v>
      </c>
      <c r="F9">
        <f t="shared" si="0"/>
        <v>3.3200000000000003</v>
      </c>
      <c r="I9" t="s">
        <v>539</v>
      </c>
      <c r="J9">
        <v>0.54</v>
      </c>
      <c r="K9">
        <v>0.63</v>
      </c>
      <c r="M9">
        <f t="shared" si="2"/>
        <v>0.58499999999999996</v>
      </c>
      <c r="P9" t="s">
        <v>562</v>
      </c>
      <c r="Q9">
        <v>3.8</v>
      </c>
      <c r="R9">
        <v>4.6100000000000003</v>
      </c>
      <c r="S9">
        <v>4.18</v>
      </c>
      <c r="T9">
        <f t="shared" si="1"/>
        <v>4.1966666666666663</v>
      </c>
    </row>
    <row r="10" spans="2:20" x14ac:dyDescent="0.45">
      <c r="B10" t="s">
        <v>546</v>
      </c>
      <c r="I10" t="s">
        <v>540</v>
      </c>
      <c r="J10">
        <v>1.02</v>
      </c>
      <c r="K10">
        <v>0.98</v>
      </c>
      <c r="M10">
        <f t="shared" si="2"/>
        <v>1</v>
      </c>
    </row>
    <row r="11" spans="2:20" x14ac:dyDescent="0.45">
      <c r="I11" t="s">
        <v>541</v>
      </c>
      <c r="J11">
        <v>1.18</v>
      </c>
      <c r="K11">
        <v>1.27</v>
      </c>
      <c r="M11">
        <f t="shared" si="2"/>
        <v>1.2250000000000001</v>
      </c>
      <c r="P11" t="s">
        <v>246</v>
      </c>
      <c r="T11">
        <f>AVERAGE(T6:T10)</f>
        <v>1.5816666666666666</v>
      </c>
    </row>
    <row r="12" spans="2:20" x14ac:dyDescent="0.45">
      <c r="B12" t="s">
        <v>246</v>
      </c>
      <c r="F12">
        <f>AVERAGE(F6:F9)</f>
        <v>1.3316666666666668</v>
      </c>
    </row>
    <row r="13" spans="2:20" x14ac:dyDescent="0.45">
      <c r="I13" t="s">
        <v>246</v>
      </c>
      <c r="M13">
        <f>AVERAGE(M6:M11)</f>
        <v>1.2353333333333336</v>
      </c>
      <c r="P13" t="s">
        <v>563</v>
      </c>
      <c r="Q13">
        <v>1.22</v>
      </c>
      <c r="R13">
        <v>1.1399999999999999</v>
      </c>
      <c r="S13">
        <v>1.1100000000000001</v>
      </c>
      <c r="T13">
        <f t="shared" si="1"/>
        <v>1.1566666666666665</v>
      </c>
    </row>
    <row r="14" spans="2:20" x14ac:dyDescent="0.45">
      <c r="P14" t="s">
        <v>564</v>
      </c>
      <c r="Q14">
        <v>0.56999999999999995</v>
      </c>
      <c r="R14">
        <v>0.56000000000000005</v>
      </c>
      <c r="S14">
        <v>0.55000000000000004</v>
      </c>
      <c r="T14">
        <f t="shared" si="1"/>
        <v>0.55999999999999994</v>
      </c>
    </row>
    <row r="15" spans="2:20" x14ac:dyDescent="0.45">
      <c r="P15" t="s">
        <v>565</v>
      </c>
      <c r="Q15">
        <v>1.1100000000000001</v>
      </c>
      <c r="R15">
        <v>1.05</v>
      </c>
      <c r="S15">
        <v>1</v>
      </c>
      <c r="T15">
        <f t="shared" si="1"/>
        <v>1.0533333333333335</v>
      </c>
    </row>
    <row r="16" spans="2:20" x14ac:dyDescent="0.45">
      <c r="B16" t="s">
        <v>547</v>
      </c>
      <c r="C16">
        <v>0.86</v>
      </c>
      <c r="D16">
        <v>0.83</v>
      </c>
      <c r="E16">
        <v>0.83</v>
      </c>
      <c r="F16">
        <f t="shared" si="0"/>
        <v>0.84</v>
      </c>
      <c r="I16" t="s">
        <v>548</v>
      </c>
    </row>
    <row r="17" spans="2:20" x14ac:dyDescent="0.45">
      <c r="I17" t="s">
        <v>549</v>
      </c>
      <c r="J17">
        <v>2.36</v>
      </c>
      <c r="K17">
        <v>2.34</v>
      </c>
      <c r="L17">
        <v>2.27</v>
      </c>
      <c r="M17">
        <f t="shared" si="2"/>
        <v>2.3233333333333328</v>
      </c>
      <c r="P17" t="s">
        <v>246</v>
      </c>
      <c r="T17">
        <f>AVERAGE(T13:T16)</f>
        <v>0.92333333333333323</v>
      </c>
    </row>
    <row r="18" spans="2:20" x14ac:dyDescent="0.45">
      <c r="B18" t="s">
        <v>246</v>
      </c>
      <c r="F18">
        <f>AVERAGE(F16)</f>
        <v>0.84</v>
      </c>
      <c r="I18" t="s">
        <v>550</v>
      </c>
      <c r="J18">
        <v>2.23</v>
      </c>
      <c r="K18">
        <v>2.2400000000000002</v>
      </c>
      <c r="L18">
        <v>2.31</v>
      </c>
      <c r="M18">
        <f t="shared" si="2"/>
        <v>2.2600000000000002</v>
      </c>
    </row>
    <row r="19" spans="2:20" x14ac:dyDescent="0.45">
      <c r="I19" t="s">
        <v>551</v>
      </c>
      <c r="J19">
        <v>1.22</v>
      </c>
      <c r="K19">
        <v>1.28</v>
      </c>
      <c r="M19">
        <f t="shared" si="2"/>
        <v>1.25</v>
      </c>
    </row>
    <row r="20" spans="2:20" x14ac:dyDescent="0.45">
      <c r="I20" t="s">
        <v>552</v>
      </c>
      <c r="J20">
        <v>3</v>
      </c>
      <c r="K20">
        <v>3.07</v>
      </c>
      <c r="L20">
        <v>2.98</v>
      </c>
      <c r="M20">
        <f t="shared" si="2"/>
        <v>3.0166666666666671</v>
      </c>
      <c r="P20" t="s">
        <v>566</v>
      </c>
      <c r="Q20">
        <v>1.26</v>
      </c>
      <c r="R20">
        <v>1.39</v>
      </c>
      <c r="S20">
        <v>1.36</v>
      </c>
      <c r="T20">
        <f t="shared" si="1"/>
        <v>1.3366666666666667</v>
      </c>
    </row>
    <row r="21" spans="2:20" x14ac:dyDescent="0.45">
      <c r="P21" t="s">
        <v>567</v>
      </c>
      <c r="R21">
        <v>1.1599999999999999</v>
      </c>
      <c r="S21">
        <v>1.29</v>
      </c>
      <c r="T21">
        <f t="shared" si="1"/>
        <v>1.2250000000000001</v>
      </c>
    </row>
    <row r="22" spans="2:20" x14ac:dyDescent="0.45">
      <c r="I22" t="s">
        <v>246</v>
      </c>
      <c r="M22">
        <f>AVERAGE(M17:M20)</f>
        <v>2.2124999999999999</v>
      </c>
      <c r="P22" t="s">
        <v>568</v>
      </c>
      <c r="Q22">
        <v>1.82</v>
      </c>
      <c r="R22">
        <v>1.81</v>
      </c>
      <c r="S22">
        <v>1.75</v>
      </c>
      <c r="T22">
        <f t="shared" si="1"/>
        <v>1.7933333333333332</v>
      </c>
    </row>
    <row r="24" spans="2:20" x14ac:dyDescent="0.45">
      <c r="P24" t="s">
        <v>246</v>
      </c>
      <c r="T24">
        <f>AVERAGE(T20:T22)</f>
        <v>1.4516666666666664</v>
      </c>
    </row>
    <row r="25" spans="2:20" x14ac:dyDescent="0.45">
      <c r="I25" t="s">
        <v>553</v>
      </c>
      <c r="J25">
        <v>0.45</v>
      </c>
      <c r="K25">
        <v>0.36</v>
      </c>
      <c r="L25">
        <v>0.38</v>
      </c>
      <c r="M25">
        <f t="shared" si="2"/>
        <v>0.39666666666666667</v>
      </c>
    </row>
    <row r="26" spans="2:20" x14ac:dyDescent="0.45">
      <c r="B26" t="s">
        <v>556</v>
      </c>
      <c r="C26">
        <v>0.33</v>
      </c>
      <c r="D26">
        <v>0.32</v>
      </c>
      <c r="E26">
        <v>0.33</v>
      </c>
      <c r="F26">
        <f t="shared" si="0"/>
        <v>0.32666666666666666</v>
      </c>
      <c r="I26" t="s">
        <v>554</v>
      </c>
      <c r="J26">
        <v>0.08</v>
      </c>
      <c r="K26">
        <v>0.1</v>
      </c>
      <c r="L26">
        <v>0.1</v>
      </c>
      <c r="M26">
        <f>AVERAGE(J26:L26)</f>
        <v>9.3333333333333338E-2</v>
      </c>
    </row>
    <row r="27" spans="2:20" x14ac:dyDescent="0.45">
      <c r="B27" t="s">
        <v>557</v>
      </c>
      <c r="C27">
        <v>0.98</v>
      </c>
      <c r="D27">
        <v>0.95</v>
      </c>
      <c r="E27">
        <v>0.92</v>
      </c>
      <c r="F27">
        <f t="shared" si="0"/>
        <v>0.95000000000000007</v>
      </c>
      <c r="I27" t="s">
        <v>555</v>
      </c>
      <c r="J27">
        <v>1.21</v>
      </c>
      <c r="K27">
        <v>1.26</v>
      </c>
      <c r="L27">
        <v>1.28</v>
      </c>
      <c r="M27">
        <f>AVERAGE(J27:L27)</f>
        <v>1.25</v>
      </c>
    </row>
    <row r="28" spans="2:20" x14ac:dyDescent="0.45">
      <c r="B28" t="s">
        <v>558</v>
      </c>
      <c r="C28">
        <v>1.08</v>
      </c>
      <c r="D28">
        <v>1.1200000000000001</v>
      </c>
      <c r="E28">
        <v>1.0900000000000001</v>
      </c>
      <c r="F28">
        <f t="shared" si="0"/>
        <v>1.0966666666666667</v>
      </c>
    </row>
    <row r="29" spans="2:20" x14ac:dyDescent="0.45">
      <c r="I29" t="s">
        <v>246</v>
      </c>
      <c r="M29">
        <f>AVERAGE(M25:M28)</f>
        <v>0.57999999999999996</v>
      </c>
    </row>
    <row r="30" spans="2:20" x14ac:dyDescent="0.45">
      <c r="B30" t="s">
        <v>246</v>
      </c>
      <c r="F30">
        <f>AVERAGE(F26:F28)</f>
        <v>0.79111111111111121</v>
      </c>
    </row>
    <row r="37" spans="2:3" x14ac:dyDescent="0.45">
      <c r="B37" t="s">
        <v>246</v>
      </c>
      <c r="C37">
        <f>AVERAGE(F12,F18,F30,M13,M22,M29,T11,T17,T24)</f>
        <v>1.2163641975308643</v>
      </c>
    </row>
    <row r="38" spans="2:3" x14ac:dyDescent="0.45">
      <c r="B38" t="s">
        <v>247</v>
      </c>
      <c r="C38">
        <f>STDEV(F12,F18,F30,M13,M23,M22,M29,T11,T17,T24)</f>
        <v>0.50100784005403487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9"/>
  <sheetViews>
    <sheetView topLeftCell="D22" workbookViewId="0">
      <selection activeCell="T23" sqref="T23:T26"/>
    </sheetView>
  </sheetViews>
  <sheetFormatPr defaultRowHeight="14.25" x14ac:dyDescent="0.45"/>
  <cols>
    <col min="2" max="2" width="21.59765625" customWidth="1"/>
    <col min="9" max="9" width="19.59765625" customWidth="1"/>
    <col min="16" max="16" width="19.59765625" customWidth="1"/>
  </cols>
  <sheetData>
    <row r="4" spans="2:20" x14ac:dyDescent="0.45">
      <c r="B4" t="s">
        <v>534</v>
      </c>
      <c r="I4" t="s">
        <v>535</v>
      </c>
      <c r="P4" t="s">
        <v>533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569</v>
      </c>
      <c r="C6">
        <v>1.35</v>
      </c>
      <c r="D6">
        <v>1.19</v>
      </c>
      <c r="E6">
        <v>1.27</v>
      </c>
      <c r="F6">
        <f>AVERAGE(C6:E6)</f>
        <v>1.27</v>
      </c>
      <c r="I6" t="s">
        <v>576</v>
      </c>
      <c r="J6">
        <v>0.75</v>
      </c>
      <c r="K6">
        <v>0.74</v>
      </c>
      <c r="L6">
        <v>0.76</v>
      </c>
      <c r="M6">
        <f>AVERAGE(J6:L6)</f>
        <v>0.75</v>
      </c>
      <c r="P6" t="s">
        <v>602</v>
      </c>
      <c r="Q6">
        <v>1.02</v>
      </c>
      <c r="R6">
        <v>1</v>
      </c>
      <c r="S6">
        <v>0.97</v>
      </c>
      <c r="T6">
        <f>AVERAGE(Q6:S6)</f>
        <v>0.9966666666666667</v>
      </c>
    </row>
    <row r="7" spans="2:20" x14ac:dyDescent="0.45">
      <c r="B7" t="s">
        <v>570</v>
      </c>
      <c r="C7">
        <v>4.07</v>
      </c>
      <c r="D7">
        <v>3.8</v>
      </c>
      <c r="E7">
        <v>3.77</v>
      </c>
      <c r="F7">
        <f t="shared" ref="F7:F33" si="0">AVERAGE(C7:E7)</f>
        <v>3.8800000000000003</v>
      </c>
      <c r="I7" t="s">
        <v>577</v>
      </c>
      <c r="J7">
        <v>1.07</v>
      </c>
      <c r="K7">
        <v>1.17</v>
      </c>
      <c r="L7">
        <v>1.07</v>
      </c>
      <c r="M7">
        <f t="shared" ref="M7:M27" si="1">AVERAGE(J7:L7)</f>
        <v>1.1033333333333335</v>
      </c>
      <c r="P7" t="s">
        <v>603</v>
      </c>
      <c r="Q7">
        <v>0.81</v>
      </c>
      <c r="R7">
        <v>0.79</v>
      </c>
      <c r="T7">
        <f t="shared" ref="T7:T26" si="2">AVERAGE(Q7:S7)</f>
        <v>0.8</v>
      </c>
    </row>
    <row r="8" spans="2:20" x14ac:dyDescent="0.45">
      <c r="B8" t="s">
        <v>571</v>
      </c>
      <c r="C8">
        <v>1.21</v>
      </c>
      <c r="D8">
        <v>1.26</v>
      </c>
      <c r="E8">
        <v>1.32</v>
      </c>
      <c r="F8">
        <f t="shared" si="0"/>
        <v>1.2633333333333334</v>
      </c>
      <c r="I8" t="s">
        <v>578</v>
      </c>
      <c r="J8">
        <v>0.65</v>
      </c>
      <c r="K8">
        <v>0.61</v>
      </c>
      <c r="L8">
        <v>0.6</v>
      </c>
      <c r="M8">
        <f t="shared" si="1"/>
        <v>0.62</v>
      </c>
      <c r="P8" t="s">
        <v>604</v>
      </c>
      <c r="Q8">
        <v>0.37</v>
      </c>
      <c r="R8">
        <v>0.36</v>
      </c>
      <c r="S8">
        <v>0.38</v>
      </c>
      <c r="T8">
        <f t="shared" si="2"/>
        <v>0.36999999999999994</v>
      </c>
    </row>
    <row r="9" spans="2:20" x14ac:dyDescent="0.45">
      <c r="B9" t="s">
        <v>572</v>
      </c>
      <c r="C9">
        <v>1.07</v>
      </c>
      <c r="D9">
        <v>1.01</v>
      </c>
      <c r="E9">
        <v>0.98</v>
      </c>
      <c r="F9">
        <f t="shared" si="0"/>
        <v>1.02</v>
      </c>
      <c r="I9" t="s">
        <v>579</v>
      </c>
      <c r="J9">
        <v>3.83</v>
      </c>
      <c r="K9">
        <v>4.0199999999999996</v>
      </c>
      <c r="L9">
        <v>3.72</v>
      </c>
      <c r="M9">
        <f t="shared" si="1"/>
        <v>3.8566666666666669</v>
      </c>
      <c r="P9" t="s">
        <v>605</v>
      </c>
      <c r="Q9">
        <v>1.49</v>
      </c>
      <c r="R9">
        <v>1.45</v>
      </c>
      <c r="S9">
        <v>1.57</v>
      </c>
      <c r="T9">
        <f t="shared" si="2"/>
        <v>1.5033333333333332</v>
      </c>
    </row>
    <row r="10" spans="2:20" x14ac:dyDescent="0.45">
      <c r="B10" t="s">
        <v>573</v>
      </c>
      <c r="C10">
        <v>1.92</v>
      </c>
      <c r="D10">
        <v>2.08</v>
      </c>
      <c r="E10">
        <v>2.13</v>
      </c>
      <c r="F10">
        <f t="shared" si="0"/>
        <v>2.0433333333333334</v>
      </c>
      <c r="I10" t="s">
        <v>246</v>
      </c>
      <c r="M10">
        <f>AVERAGE(M6:M9)</f>
        <v>1.5825</v>
      </c>
      <c r="P10" t="s">
        <v>606</v>
      </c>
      <c r="Q10">
        <v>3.06</v>
      </c>
      <c r="R10">
        <v>3.11</v>
      </c>
      <c r="S10">
        <v>3.12</v>
      </c>
      <c r="T10">
        <f t="shared" si="2"/>
        <v>3.0966666666666662</v>
      </c>
    </row>
    <row r="11" spans="2:20" x14ac:dyDescent="0.45">
      <c r="B11" t="s">
        <v>574</v>
      </c>
      <c r="C11">
        <v>1.68</v>
      </c>
      <c r="D11">
        <v>1.7</v>
      </c>
      <c r="E11">
        <v>1.67</v>
      </c>
      <c r="F11">
        <f t="shared" si="0"/>
        <v>1.6833333333333333</v>
      </c>
      <c r="P11" t="s">
        <v>607</v>
      </c>
      <c r="Q11">
        <v>3.06</v>
      </c>
      <c r="R11">
        <v>2.23</v>
      </c>
      <c r="S11">
        <v>2.52</v>
      </c>
      <c r="T11">
        <f t="shared" si="2"/>
        <v>2.6033333333333335</v>
      </c>
    </row>
    <row r="12" spans="2:20" x14ac:dyDescent="0.45">
      <c r="B12" t="s">
        <v>575</v>
      </c>
      <c r="C12">
        <v>4.8899999999999997</v>
      </c>
      <c r="D12">
        <v>4.8099999999999996</v>
      </c>
      <c r="E12">
        <v>4.3</v>
      </c>
      <c r="F12">
        <f t="shared" si="0"/>
        <v>4.666666666666667</v>
      </c>
      <c r="P12" t="s">
        <v>608</v>
      </c>
      <c r="Q12">
        <v>1.21</v>
      </c>
      <c r="R12">
        <v>1.19</v>
      </c>
      <c r="S12">
        <v>1.19</v>
      </c>
      <c r="T12">
        <f t="shared" si="2"/>
        <v>1.1966666666666665</v>
      </c>
    </row>
    <row r="13" spans="2:20" x14ac:dyDescent="0.45">
      <c r="P13" t="s">
        <v>246</v>
      </c>
      <c r="T13">
        <f>AVERAGE(T6:T12)</f>
        <v>1.5095238095238095</v>
      </c>
    </row>
    <row r="14" spans="2:20" x14ac:dyDescent="0.45">
      <c r="B14" t="s">
        <v>246</v>
      </c>
      <c r="F14">
        <f>AVERAGE(F6:F13)</f>
        <v>2.2609523809523813</v>
      </c>
      <c r="I14" t="s">
        <v>580</v>
      </c>
      <c r="J14">
        <v>0.67</v>
      </c>
      <c r="K14">
        <v>0.64</v>
      </c>
      <c r="L14">
        <v>0.65</v>
      </c>
      <c r="M14">
        <f t="shared" si="1"/>
        <v>0.65333333333333332</v>
      </c>
      <c r="T14">
        <f>AVERAGE(T6:T12)</f>
        <v>1.5095238095238095</v>
      </c>
    </row>
    <row r="15" spans="2:20" x14ac:dyDescent="0.45">
      <c r="I15" t="s">
        <v>581</v>
      </c>
      <c r="J15">
        <v>0.64</v>
      </c>
      <c r="K15">
        <v>0.68</v>
      </c>
      <c r="L15">
        <v>0.7</v>
      </c>
      <c r="M15">
        <f t="shared" si="1"/>
        <v>0.67333333333333334</v>
      </c>
    </row>
    <row r="16" spans="2:20" x14ac:dyDescent="0.45">
      <c r="I16" t="s">
        <v>582</v>
      </c>
      <c r="J16">
        <v>3.11</v>
      </c>
      <c r="K16">
        <v>3.11</v>
      </c>
      <c r="L16">
        <v>3.24</v>
      </c>
      <c r="M16">
        <f t="shared" si="1"/>
        <v>3.1533333333333338</v>
      </c>
      <c r="P16" t="s">
        <v>609</v>
      </c>
      <c r="Q16">
        <v>0.91</v>
      </c>
      <c r="R16">
        <v>0.84</v>
      </c>
      <c r="S16">
        <v>0.85</v>
      </c>
      <c r="T16">
        <f t="shared" si="2"/>
        <v>0.8666666666666667</v>
      </c>
    </row>
    <row r="17" spans="2:20" x14ac:dyDescent="0.45">
      <c r="B17" t="s">
        <v>585</v>
      </c>
      <c r="C17">
        <v>0.95</v>
      </c>
      <c r="D17">
        <v>0.91</v>
      </c>
      <c r="E17">
        <v>0.92</v>
      </c>
      <c r="F17">
        <f t="shared" si="0"/>
        <v>0.92666666666666664</v>
      </c>
      <c r="I17" t="s">
        <v>583</v>
      </c>
      <c r="J17">
        <v>2.84</v>
      </c>
      <c r="K17">
        <v>3.28</v>
      </c>
      <c r="L17">
        <v>3.05</v>
      </c>
      <c r="M17">
        <f t="shared" si="1"/>
        <v>3.0566666666666662</v>
      </c>
      <c r="P17" t="s">
        <v>610</v>
      </c>
      <c r="Q17">
        <v>1.75</v>
      </c>
      <c r="R17">
        <v>1.7</v>
      </c>
      <c r="S17">
        <v>2.02</v>
      </c>
      <c r="T17">
        <f t="shared" si="2"/>
        <v>1.8233333333333335</v>
      </c>
    </row>
    <row r="18" spans="2:20" x14ac:dyDescent="0.45">
      <c r="B18" t="s">
        <v>586</v>
      </c>
      <c r="C18">
        <v>1.25</v>
      </c>
      <c r="D18">
        <v>1.41</v>
      </c>
      <c r="E18">
        <v>1.7</v>
      </c>
      <c r="F18">
        <f>AVERAGE(C18:E18)</f>
        <v>1.4533333333333334</v>
      </c>
      <c r="I18" t="s">
        <v>584</v>
      </c>
      <c r="J18">
        <v>5.09</v>
      </c>
      <c r="K18">
        <v>4.72</v>
      </c>
      <c r="L18">
        <v>5.66</v>
      </c>
      <c r="M18">
        <f t="shared" si="1"/>
        <v>5.1566666666666663</v>
      </c>
      <c r="P18" t="s">
        <v>611</v>
      </c>
      <c r="Q18">
        <v>0.52</v>
      </c>
      <c r="R18">
        <v>0.53</v>
      </c>
      <c r="S18">
        <v>0.52</v>
      </c>
      <c r="T18">
        <f t="shared" si="2"/>
        <v>0.52333333333333332</v>
      </c>
    </row>
    <row r="19" spans="2:20" x14ac:dyDescent="0.45">
      <c r="B19" t="s">
        <v>587</v>
      </c>
      <c r="C19">
        <v>0.77</v>
      </c>
      <c r="D19">
        <v>0.79</v>
      </c>
      <c r="E19">
        <v>0.82</v>
      </c>
      <c r="F19">
        <f>AVERAGE(C19:E19)</f>
        <v>0.79333333333333333</v>
      </c>
      <c r="I19" t="s">
        <v>246</v>
      </c>
      <c r="M19">
        <f>AVERAGE(M14:M18)</f>
        <v>2.5386666666666668</v>
      </c>
      <c r="P19" t="s">
        <v>612</v>
      </c>
      <c r="Q19">
        <v>1.26</v>
      </c>
      <c r="R19">
        <v>1.29</v>
      </c>
      <c r="S19">
        <v>1.27</v>
      </c>
      <c r="T19">
        <f t="shared" si="2"/>
        <v>1.2733333333333332</v>
      </c>
    </row>
    <row r="20" spans="2:20" x14ac:dyDescent="0.45">
      <c r="B20" t="s">
        <v>588</v>
      </c>
      <c r="C20">
        <v>2.75</v>
      </c>
      <c r="D20">
        <v>2.6</v>
      </c>
      <c r="E20">
        <v>2.44</v>
      </c>
      <c r="F20">
        <f>AVERAGE(C20:E20)</f>
        <v>2.5966666666666662</v>
      </c>
      <c r="M20">
        <f>AVERAGE(M14:M18)</f>
        <v>2.5386666666666668</v>
      </c>
      <c r="P20" t="s">
        <v>246</v>
      </c>
      <c r="T20">
        <f>AVERAGE(T16:T19)</f>
        <v>1.1216666666666668</v>
      </c>
    </row>
    <row r="21" spans="2:20" x14ac:dyDescent="0.45">
      <c r="B21" t="s">
        <v>589</v>
      </c>
      <c r="C21">
        <v>0.53</v>
      </c>
      <c r="D21">
        <v>0.55000000000000004</v>
      </c>
      <c r="E21">
        <v>0.52</v>
      </c>
      <c r="F21">
        <f>AVERAGE(C21:E21)</f>
        <v>0.53333333333333333</v>
      </c>
    </row>
    <row r="23" spans="2:20" x14ac:dyDescent="0.45">
      <c r="B23" t="s">
        <v>246</v>
      </c>
      <c r="F23">
        <f>AVERAGE(F17:F22)</f>
        <v>1.2606666666666666</v>
      </c>
      <c r="I23" t="s">
        <v>597</v>
      </c>
      <c r="J23">
        <v>0.71</v>
      </c>
      <c r="K23">
        <v>0.7</v>
      </c>
      <c r="L23">
        <v>0.69</v>
      </c>
      <c r="M23">
        <f t="shared" si="1"/>
        <v>0.69999999999999984</v>
      </c>
      <c r="P23" t="s">
        <v>613</v>
      </c>
      <c r="Q23">
        <v>1.59</v>
      </c>
      <c r="R23">
        <v>1.52</v>
      </c>
      <c r="S23">
        <v>1.48</v>
      </c>
      <c r="T23">
        <f t="shared" si="2"/>
        <v>1.53</v>
      </c>
    </row>
    <row r="24" spans="2:20" x14ac:dyDescent="0.45">
      <c r="I24" t="s">
        <v>598</v>
      </c>
      <c r="J24">
        <v>0.49</v>
      </c>
      <c r="K24">
        <v>0.49</v>
      </c>
      <c r="L24">
        <v>0.49</v>
      </c>
      <c r="M24">
        <f t="shared" si="1"/>
        <v>0.49</v>
      </c>
      <c r="P24" t="s">
        <v>614</v>
      </c>
      <c r="Q24">
        <v>1.65</v>
      </c>
      <c r="R24">
        <v>1.59</v>
      </c>
      <c r="S24">
        <v>1.57</v>
      </c>
      <c r="T24">
        <f t="shared" si="2"/>
        <v>1.6033333333333335</v>
      </c>
    </row>
    <row r="25" spans="2:20" x14ac:dyDescent="0.45">
      <c r="I25" t="s">
        <v>599</v>
      </c>
      <c r="J25">
        <v>1.39</v>
      </c>
      <c r="K25">
        <v>1.3</v>
      </c>
      <c r="L25">
        <v>1.1499999999999999</v>
      </c>
      <c r="M25">
        <f t="shared" si="1"/>
        <v>1.28</v>
      </c>
      <c r="P25" t="s">
        <v>615</v>
      </c>
      <c r="Q25">
        <v>2</v>
      </c>
      <c r="R25">
        <v>1.93</v>
      </c>
      <c r="S25">
        <v>2.0099999999999998</v>
      </c>
      <c r="T25">
        <f t="shared" si="2"/>
        <v>1.9799999999999998</v>
      </c>
    </row>
    <row r="26" spans="2:20" x14ac:dyDescent="0.45">
      <c r="I26" t="s">
        <v>600</v>
      </c>
      <c r="J26">
        <v>1.07</v>
      </c>
      <c r="K26">
        <v>1.08</v>
      </c>
      <c r="L26">
        <v>0.92</v>
      </c>
      <c r="M26">
        <f t="shared" si="1"/>
        <v>1.0233333333333334</v>
      </c>
      <c r="P26" t="s">
        <v>616</v>
      </c>
      <c r="Q26">
        <v>0.93</v>
      </c>
      <c r="R26">
        <v>0.89</v>
      </c>
      <c r="S26">
        <v>0.88</v>
      </c>
      <c r="T26">
        <f t="shared" si="2"/>
        <v>0.9</v>
      </c>
    </row>
    <row r="27" spans="2:20" x14ac:dyDescent="0.45">
      <c r="B27" t="s">
        <v>590</v>
      </c>
      <c r="C27">
        <v>2.13</v>
      </c>
      <c r="D27">
        <v>2.2999999999999998</v>
      </c>
      <c r="E27">
        <v>2.15</v>
      </c>
      <c r="F27">
        <f t="shared" si="0"/>
        <v>2.1933333333333334</v>
      </c>
      <c r="I27" t="s">
        <v>601</v>
      </c>
      <c r="J27">
        <v>1.1100000000000001</v>
      </c>
      <c r="K27">
        <v>1.1499999999999999</v>
      </c>
      <c r="L27">
        <v>1.1100000000000001</v>
      </c>
      <c r="M27">
        <f t="shared" si="1"/>
        <v>1.1233333333333333</v>
      </c>
      <c r="P27" t="s">
        <v>246</v>
      </c>
      <c r="T27">
        <f>AVERAGE(T23:T26)</f>
        <v>1.5033333333333334</v>
      </c>
    </row>
    <row r="28" spans="2:20" x14ac:dyDescent="0.45">
      <c r="B28" t="s">
        <v>591</v>
      </c>
      <c r="C28">
        <v>1.56</v>
      </c>
      <c r="D28">
        <v>1.52</v>
      </c>
      <c r="E28">
        <v>1.51</v>
      </c>
      <c r="F28">
        <f t="shared" si="0"/>
        <v>1.53</v>
      </c>
      <c r="I28" t="s">
        <v>246</v>
      </c>
      <c r="M28">
        <f>AVERAGE(M23:M27)</f>
        <v>0.92333333333333323</v>
      </c>
    </row>
    <row r="29" spans="2:20" x14ac:dyDescent="0.45">
      <c r="B29" t="s">
        <v>592</v>
      </c>
      <c r="C29">
        <v>1.75</v>
      </c>
      <c r="D29">
        <v>1.68</v>
      </c>
      <c r="E29">
        <v>1.58</v>
      </c>
      <c r="F29">
        <f t="shared" si="0"/>
        <v>1.67</v>
      </c>
    </row>
    <row r="30" spans="2:20" x14ac:dyDescent="0.45">
      <c r="B30" t="s">
        <v>593</v>
      </c>
      <c r="C30">
        <v>1.55</v>
      </c>
      <c r="D30">
        <v>1.93</v>
      </c>
      <c r="E30">
        <v>1.97</v>
      </c>
      <c r="F30">
        <f t="shared" si="0"/>
        <v>1.8166666666666667</v>
      </c>
    </row>
    <row r="31" spans="2:20" x14ac:dyDescent="0.45">
      <c r="B31" t="s">
        <v>594</v>
      </c>
      <c r="C31">
        <v>2.2200000000000002</v>
      </c>
      <c r="D31">
        <v>2.2200000000000002</v>
      </c>
      <c r="E31">
        <v>2.06</v>
      </c>
      <c r="F31">
        <f t="shared" si="0"/>
        <v>2.1666666666666665</v>
      </c>
    </row>
    <row r="32" spans="2:20" x14ac:dyDescent="0.45">
      <c r="B32" t="s">
        <v>595</v>
      </c>
      <c r="C32">
        <v>1.98</v>
      </c>
      <c r="D32">
        <v>2.39</v>
      </c>
      <c r="E32">
        <v>2.2999999999999998</v>
      </c>
      <c r="F32">
        <f t="shared" si="0"/>
        <v>2.2233333333333332</v>
      </c>
    </row>
    <row r="33" spans="2:6" x14ac:dyDescent="0.45">
      <c r="B33" t="s">
        <v>596</v>
      </c>
      <c r="C33">
        <v>4.9400000000000004</v>
      </c>
      <c r="D33">
        <v>4.9800000000000004</v>
      </c>
      <c r="E33">
        <v>5.23</v>
      </c>
      <c r="F33">
        <f t="shared" si="0"/>
        <v>5.0500000000000007</v>
      </c>
    </row>
    <row r="34" spans="2:6" x14ac:dyDescent="0.45">
      <c r="B34" t="s">
        <v>246</v>
      </c>
      <c r="F34">
        <f>AVERAGE(F27:F33)</f>
        <v>2.3785714285714286</v>
      </c>
    </row>
    <row r="38" spans="2:6" x14ac:dyDescent="0.45">
      <c r="B38" t="s">
        <v>246</v>
      </c>
      <c r="C38">
        <f>AVERAGE(F14,F23,F34,M10,M19,M28,T13,T20,T27)</f>
        <v>1.6754682539682539</v>
      </c>
    </row>
    <row r="39" spans="2:6" x14ac:dyDescent="0.45">
      <c r="B39" t="s">
        <v>247</v>
      </c>
      <c r="C39">
        <f>STDEV(F14,F23,F34,M10,M19,M28,T13,T20,T27)</f>
        <v>0.58014349693917677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T38"/>
  <sheetViews>
    <sheetView topLeftCell="E1" workbookViewId="0">
      <selection activeCell="T12" sqref="T12:T14"/>
    </sheetView>
  </sheetViews>
  <sheetFormatPr defaultRowHeight="14.25" x14ac:dyDescent="0.45"/>
  <cols>
    <col min="2" max="2" width="20.46484375" customWidth="1"/>
    <col min="9" max="9" width="21.53125" customWidth="1"/>
    <col min="16" max="16" width="21.06640625" customWidth="1"/>
  </cols>
  <sheetData>
    <row r="4" spans="2:20" x14ac:dyDescent="0.45">
      <c r="B4" t="s">
        <v>145</v>
      </c>
      <c r="I4" t="s">
        <v>146</v>
      </c>
      <c r="P4" t="s">
        <v>147</v>
      </c>
    </row>
    <row r="5" spans="2:20" x14ac:dyDescent="0.45">
      <c r="B5" t="s">
        <v>0</v>
      </c>
      <c r="C5">
        <v>1</v>
      </c>
      <c r="D5">
        <v>2</v>
      </c>
      <c r="E5">
        <v>3</v>
      </c>
      <c r="F5" t="s">
        <v>245</v>
      </c>
      <c r="I5" t="s">
        <v>1</v>
      </c>
      <c r="J5">
        <v>1</v>
      </c>
      <c r="K5">
        <v>2</v>
      </c>
      <c r="L5">
        <v>3</v>
      </c>
      <c r="M5" t="s">
        <v>245</v>
      </c>
      <c r="P5" t="s">
        <v>2</v>
      </c>
      <c r="Q5">
        <v>1</v>
      </c>
      <c r="R5">
        <v>2</v>
      </c>
      <c r="S5">
        <v>3</v>
      </c>
      <c r="T5" t="s">
        <v>245</v>
      </c>
    </row>
    <row r="6" spans="2:20" x14ac:dyDescent="0.45">
      <c r="B6" t="s">
        <v>154</v>
      </c>
      <c r="D6">
        <v>2.25</v>
      </c>
      <c r="E6">
        <v>2.37</v>
      </c>
      <c r="F6">
        <f>AVERAGE(C6:E6)</f>
        <v>2.31</v>
      </c>
      <c r="I6" t="s">
        <v>148</v>
      </c>
      <c r="J6">
        <v>0.84</v>
      </c>
      <c r="K6">
        <v>0.8</v>
      </c>
      <c r="L6">
        <v>0.77</v>
      </c>
      <c r="M6">
        <f>AVERAGE(J6:L6)</f>
        <v>0.80333333333333334</v>
      </c>
      <c r="P6" t="s">
        <v>178</v>
      </c>
    </row>
    <row r="7" spans="2:20" x14ac:dyDescent="0.45">
      <c r="B7" t="s">
        <v>155</v>
      </c>
      <c r="C7">
        <v>1.77</v>
      </c>
      <c r="D7">
        <v>1.87</v>
      </c>
      <c r="E7">
        <v>1.87</v>
      </c>
      <c r="F7">
        <f t="shared" ref="F7:F27" si="0">AVERAGE(C7:E7)</f>
        <v>1.8366666666666667</v>
      </c>
      <c r="I7" t="s">
        <v>149</v>
      </c>
      <c r="J7">
        <v>0.81</v>
      </c>
      <c r="K7">
        <v>0.8</v>
      </c>
      <c r="L7">
        <v>0.8</v>
      </c>
      <c r="M7">
        <f t="shared" ref="M7:M27" si="1">AVERAGE(J7:L7)</f>
        <v>0.80333333333333334</v>
      </c>
      <c r="P7" t="s">
        <v>179</v>
      </c>
      <c r="R7">
        <v>0.57999999999999996</v>
      </c>
      <c r="S7">
        <v>0.55000000000000004</v>
      </c>
      <c r="T7">
        <f>AVERAGE(Q7:S7)</f>
        <v>0.56499999999999995</v>
      </c>
    </row>
    <row r="8" spans="2:20" x14ac:dyDescent="0.45">
      <c r="B8" t="s">
        <v>156</v>
      </c>
      <c r="C8">
        <v>0.86</v>
      </c>
      <c r="D8">
        <v>0.86</v>
      </c>
      <c r="E8">
        <v>0.86</v>
      </c>
      <c r="F8">
        <f t="shared" si="0"/>
        <v>0.86</v>
      </c>
      <c r="I8" t="s">
        <v>150</v>
      </c>
      <c r="J8">
        <v>1.54</v>
      </c>
      <c r="K8">
        <v>1.76</v>
      </c>
      <c r="L8">
        <v>1.68</v>
      </c>
      <c r="M8">
        <f t="shared" si="1"/>
        <v>1.66</v>
      </c>
      <c r="P8" t="s">
        <v>180</v>
      </c>
      <c r="Q8">
        <v>2.4700000000000002</v>
      </c>
      <c r="R8">
        <v>2.4500000000000002</v>
      </c>
      <c r="S8">
        <v>2.39</v>
      </c>
      <c r="T8">
        <f t="shared" ref="T8:T14" si="2">AVERAGE(Q8:S8)</f>
        <v>2.436666666666667</v>
      </c>
    </row>
    <row r="9" spans="2:20" x14ac:dyDescent="0.45">
      <c r="B9" t="s">
        <v>157</v>
      </c>
      <c r="C9">
        <v>1.93</v>
      </c>
      <c r="D9">
        <v>1.98</v>
      </c>
      <c r="E9">
        <v>1.92</v>
      </c>
      <c r="F9">
        <f t="shared" si="0"/>
        <v>1.9433333333333334</v>
      </c>
      <c r="I9" t="s">
        <v>151</v>
      </c>
      <c r="J9">
        <v>0.54</v>
      </c>
      <c r="K9">
        <v>0.53</v>
      </c>
      <c r="L9">
        <v>0.53</v>
      </c>
      <c r="M9">
        <f t="shared" si="1"/>
        <v>0.53333333333333333</v>
      </c>
      <c r="P9" t="s">
        <v>246</v>
      </c>
      <c r="T9">
        <f>AVERAGE(T7:T8)</f>
        <v>1.5008333333333335</v>
      </c>
    </row>
    <row r="10" spans="2:20" x14ac:dyDescent="0.45">
      <c r="B10" t="s">
        <v>246</v>
      </c>
      <c r="F10">
        <f>AVERAGE(F6:F9)</f>
        <v>1.7375</v>
      </c>
      <c r="I10" t="s">
        <v>152</v>
      </c>
      <c r="J10">
        <v>1.37</v>
      </c>
      <c r="K10">
        <v>1.43</v>
      </c>
      <c r="L10">
        <v>1.46</v>
      </c>
      <c r="M10">
        <f t="shared" si="1"/>
        <v>1.42</v>
      </c>
    </row>
    <row r="11" spans="2:20" x14ac:dyDescent="0.45">
      <c r="I11" t="s">
        <v>153</v>
      </c>
      <c r="J11">
        <v>2.69</v>
      </c>
      <c r="K11">
        <v>2.74</v>
      </c>
      <c r="L11">
        <v>2.79</v>
      </c>
      <c r="M11">
        <f t="shared" si="1"/>
        <v>2.7399999999999998</v>
      </c>
    </row>
    <row r="12" spans="2:20" x14ac:dyDescent="0.45">
      <c r="I12" t="s">
        <v>246</v>
      </c>
      <c r="M12">
        <f>AVERAGE(M6:M11)</f>
        <v>1.3266666666666664</v>
      </c>
      <c r="P12" t="s">
        <v>181</v>
      </c>
      <c r="Q12">
        <v>1.28</v>
      </c>
      <c r="R12">
        <v>1.25</v>
      </c>
      <c r="S12">
        <v>1.23</v>
      </c>
      <c r="T12">
        <f t="shared" si="2"/>
        <v>1.2533333333333334</v>
      </c>
    </row>
    <row r="13" spans="2:20" x14ac:dyDescent="0.45">
      <c r="P13" t="s">
        <v>182</v>
      </c>
      <c r="Q13">
        <v>5.41</v>
      </c>
      <c r="R13">
        <v>5.62</v>
      </c>
      <c r="S13">
        <v>5.67</v>
      </c>
      <c r="T13">
        <f t="shared" si="2"/>
        <v>5.5666666666666673</v>
      </c>
    </row>
    <row r="14" spans="2:20" x14ac:dyDescent="0.45">
      <c r="B14" t="s">
        <v>158</v>
      </c>
      <c r="C14">
        <v>2.44</v>
      </c>
      <c r="D14">
        <v>2.67</v>
      </c>
      <c r="E14">
        <v>2.7</v>
      </c>
      <c r="F14">
        <f t="shared" si="0"/>
        <v>2.6033333333333331</v>
      </c>
      <c r="P14" t="s">
        <v>183</v>
      </c>
      <c r="Q14">
        <v>1.04</v>
      </c>
      <c r="R14">
        <v>1.01</v>
      </c>
      <c r="S14">
        <v>0.99</v>
      </c>
      <c r="T14">
        <f t="shared" si="2"/>
        <v>1.0133333333333334</v>
      </c>
    </row>
    <row r="15" spans="2:20" x14ac:dyDescent="0.45">
      <c r="B15" t="s">
        <v>159</v>
      </c>
      <c r="C15">
        <v>2.34</v>
      </c>
      <c r="D15">
        <v>1.97</v>
      </c>
      <c r="E15">
        <v>2.11</v>
      </c>
      <c r="F15">
        <f t="shared" si="0"/>
        <v>2.14</v>
      </c>
      <c r="P15" t="s">
        <v>246</v>
      </c>
      <c r="T15">
        <f>AVERAGE(T12:T14)</f>
        <v>2.6111111111111112</v>
      </c>
    </row>
    <row r="16" spans="2:20" x14ac:dyDescent="0.45">
      <c r="B16" t="s">
        <v>160</v>
      </c>
      <c r="C16">
        <v>1.7</v>
      </c>
      <c r="D16">
        <v>1.71</v>
      </c>
      <c r="E16">
        <v>1.5</v>
      </c>
      <c r="F16">
        <f t="shared" si="0"/>
        <v>1.6366666666666667</v>
      </c>
      <c r="I16" t="s">
        <v>164</v>
      </c>
      <c r="J16">
        <v>3.6</v>
      </c>
      <c r="K16">
        <v>3.74</v>
      </c>
      <c r="L16">
        <v>3.77</v>
      </c>
      <c r="M16">
        <f t="shared" si="1"/>
        <v>3.7033333333333331</v>
      </c>
    </row>
    <row r="17" spans="2:13" x14ac:dyDescent="0.45">
      <c r="B17" t="s">
        <v>161</v>
      </c>
      <c r="C17">
        <v>2.5299999999999998</v>
      </c>
      <c r="D17">
        <v>2.4900000000000002</v>
      </c>
      <c r="E17">
        <v>2.42</v>
      </c>
      <c r="F17">
        <f t="shared" si="0"/>
        <v>2.48</v>
      </c>
      <c r="I17" t="s">
        <v>165</v>
      </c>
      <c r="J17">
        <v>1.06</v>
      </c>
      <c r="K17">
        <v>1.02</v>
      </c>
      <c r="L17">
        <v>1.06</v>
      </c>
      <c r="M17">
        <f t="shared" si="1"/>
        <v>1.0466666666666666</v>
      </c>
    </row>
    <row r="18" spans="2:13" x14ac:dyDescent="0.45">
      <c r="B18" t="s">
        <v>162</v>
      </c>
      <c r="C18">
        <v>4.13</v>
      </c>
      <c r="D18">
        <v>3.78</v>
      </c>
      <c r="E18">
        <v>3.61</v>
      </c>
      <c r="F18">
        <f t="shared" si="0"/>
        <v>3.84</v>
      </c>
      <c r="I18" t="s">
        <v>166</v>
      </c>
      <c r="K18">
        <v>1.52</v>
      </c>
      <c r="L18">
        <v>1.54</v>
      </c>
      <c r="M18">
        <f t="shared" si="1"/>
        <v>1.53</v>
      </c>
    </row>
    <row r="19" spans="2:13" x14ac:dyDescent="0.45">
      <c r="B19" t="s">
        <v>163</v>
      </c>
      <c r="C19">
        <v>3.18</v>
      </c>
      <c r="D19">
        <v>3.23</v>
      </c>
      <c r="E19">
        <v>3.35</v>
      </c>
      <c r="F19">
        <f t="shared" si="0"/>
        <v>3.2533333333333334</v>
      </c>
      <c r="I19" t="s">
        <v>167</v>
      </c>
      <c r="J19">
        <v>3.84</v>
      </c>
      <c r="L19">
        <v>4.3099999999999996</v>
      </c>
      <c r="M19">
        <f t="shared" si="1"/>
        <v>4.0749999999999993</v>
      </c>
    </row>
    <row r="20" spans="2:13" x14ac:dyDescent="0.45">
      <c r="B20" t="s">
        <v>246</v>
      </c>
      <c r="F20">
        <f>AVERAGE(F14:F19)</f>
        <v>2.6588888888888889</v>
      </c>
      <c r="I20" t="s">
        <v>246</v>
      </c>
      <c r="M20">
        <f>AVERAGE(M16:M19)</f>
        <v>2.5887500000000001</v>
      </c>
    </row>
    <row r="23" spans="2:13" x14ac:dyDescent="0.45">
      <c r="B23" t="s">
        <v>173</v>
      </c>
      <c r="C23">
        <v>3.04</v>
      </c>
      <c r="D23">
        <v>2.64</v>
      </c>
      <c r="E23">
        <v>2.92</v>
      </c>
      <c r="F23">
        <f t="shared" si="0"/>
        <v>2.8666666666666667</v>
      </c>
      <c r="I23" t="s">
        <v>168</v>
      </c>
      <c r="K23">
        <v>2.86</v>
      </c>
      <c r="M23">
        <f t="shared" si="1"/>
        <v>2.86</v>
      </c>
    </row>
    <row r="24" spans="2:13" x14ac:dyDescent="0.45">
      <c r="B24" t="s">
        <v>174</v>
      </c>
      <c r="C24">
        <v>3.06</v>
      </c>
      <c r="D24">
        <v>2.97</v>
      </c>
      <c r="E24">
        <v>2.75</v>
      </c>
      <c r="F24">
        <f t="shared" si="0"/>
        <v>2.9266666666666672</v>
      </c>
      <c r="I24" t="s">
        <v>169</v>
      </c>
      <c r="J24">
        <v>0.54</v>
      </c>
      <c r="K24">
        <v>0.46</v>
      </c>
      <c r="L24">
        <v>0.49</v>
      </c>
      <c r="M24">
        <f t="shared" si="1"/>
        <v>0.49666666666666665</v>
      </c>
    </row>
    <row r="25" spans="2:13" x14ac:dyDescent="0.45">
      <c r="B25" t="s">
        <v>175</v>
      </c>
      <c r="D25">
        <v>2.29</v>
      </c>
      <c r="E25">
        <v>2.2799999999999998</v>
      </c>
      <c r="F25">
        <f t="shared" si="0"/>
        <v>2.2850000000000001</v>
      </c>
      <c r="I25" t="s">
        <v>170</v>
      </c>
      <c r="J25">
        <v>0.63</v>
      </c>
      <c r="K25">
        <v>0.55000000000000004</v>
      </c>
      <c r="L25">
        <v>0.57999999999999996</v>
      </c>
      <c r="M25">
        <f t="shared" si="1"/>
        <v>0.58666666666666678</v>
      </c>
    </row>
    <row r="26" spans="2:13" x14ac:dyDescent="0.45">
      <c r="B26" t="s">
        <v>176</v>
      </c>
      <c r="D26">
        <v>2.97</v>
      </c>
      <c r="E26">
        <v>2.34</v>
      </c>
      <c r="F26">
        <f t="shared" si="0"/>
        <v>2.6550000000000002</v>
      </c>
      <c r="I26" t="s">
        <v>171</v>
      </c>
      <c r="J26">
        <v>1.85</v>
      </c>
      <c r="K26">
        <v>1.93</v>
      </c>
      <c r="L26">
        <v>1.86</v>
      </c>
      <c r="M26">
        <f t="shared" si="1"/>
        <v>1.8800000000000001</v>
      </c>
    </row>
    <row r="27" spans="2:13" x14ac:dyDescent="0.45">
      <c r="B27" t="s">
        <v>177</v>
      </c>
      <c r="C27">
        <v>2.06</v>
      </c>
      <c r="D27">
        <v>1.92</v>
      </c>
      <c r="F27">
        <f t="shared" si="0"/>
        <v>1.99</v>
      </c>
      <c r="I27" t="s">
        <v>172</v>
      </c>
      <c r="J27">
        <v>2.42</v>
      </c>
      <c r="K27">
        <v>2.42</v>
      </c>
      <c r="L27">
        <v>2.37</v>
      </c>
      <c r="M27">
        <f t="shared" si="1"/>
        <v>2.4033333333333333</v>
      </c>
    </row>
    <row r="28" spans="2:13" x14ac:dyDescent="0.45">
      <c r="I28" t="s">
        <v>246</v>
      </c>
      <c r="M28">
        <f>AVERAGE(M23:M27)</f>
        <v>1.6453333333333333</v>
      </c>
    </row>
    <row r="29" spans="2:13" x14ac:dyDescent="0.45">
      <c r="B29" t="s">
        <v>246</v>
      </c>
      <c r="F29">
        <f>AVERAGE(F23:F28)</f>
        <v>2.5446666666666671</v>
      </c>
    </row>
    <row r="37" spans="2:3" x14ac:dyDescent="0.45">
      <c r="B37" t="s">
        <v>246</v>
      </c>
      <c r="C37">
        <f>AVERAGE(F10,F20,F29,M12,M20,M28,T9,T15)</f>
        <v>2.0767187499999999</v>
      </c>
    </row>
    <row r="38" spans="2:3" x14ac:dyDescent="0.45">
      <c r="B38" t="s">
        <v>247</v>
      </c>
      <c r="C38">
        <f>STDEV(F10,F20,F29,M12,M20,M28,T9,T15)</f>
        <v>0.57334026282370765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402DAC2E20740B3BB63CB71695C2D" ma:contentTypeVersion="13" ma:contentTypeDescription="Create a new document." ma:contentTypeScope="" ma:versionID="ce2d5e7a8517f3c9c9cf2ed0f848988b">
  <xsd:schema xmlns:xsd="http://www.w3.org/2001/XMLSchema" xmlns:xs="http://www.w3.org/2001/XMLSchema" xmlns:p="http://schemas.microsoft.com/office/2006/metadata/properties" xmlns:ns3="94ff3fa2-b426-4132-8830-af507114234e" xmlns:ns4="1412cb72-990f-4bbb-9eae-aece03ea80d4" targetNamespace="http://schemas.microsoft.com/office/2006/metadata/properties" ma:root="true" ma:fieldsID="3aceb6b05554fe412d5925aa4c9c261e" ns3:_="" ns4:_="">
    <xsd:import namespace="94ff3fa2-b426-4132-8830-af507114234e"/>
    <xsd:import namespace="1412cb72-990f-4bbb-9eae-aece03ea80d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3fa2-b426-4132-8830-af507114234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12cb72-990f-4bbb-9eae-aece03ea8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DE7472-96FC-467E-849E-43D65CFC8E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ff3fa2-b426-4132-8830-af507114234e"/>
    <ds:schemaRef ds:uri="1412cb72-990f-4bbb-9eae-aece03ea80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036985-1A4A-405E-ADE3-B7FB2AFF2BE7}">
  <ds:schemaRefs>
    <ds:schemaRef ds:uri="http://schemas.microsoft.com/office/2006/documentManagement/types"/>
    <ds:schemaRef ds:uri="1412cb72-990f-4bbb-9eae-aece03ea80d4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94ff3fa2-b426-4132-8830-af507114234e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A8ECA5-49DB-4C5C-B8A4-88770972C5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Fig 3 Data</vt:lpstr>
      <vt:lpstr>115</vt:lpstr>
      <vt:lpstr>116</vt:lpstr>
      <vt:lpstr>117</vt:lpstr>
      <vt:lpstr>118</vt:lpstr>
      <vt:lpstr>119</vt:lpstr>
      <vt:lpstr>120</vt:lpstr>
      <vt:lpstr>121</vt:lpstr>
      <vt:lpstr>122</vt:lpstr>
      <vt:lpstr>123</vt:lpstr>
      <vt:lpstr>140</vt:lpstr>
      <vt:lpstr>141</vt:lpstr>
      <vt:lpstr>142</vt:lpstr>
      <vt:lpstr>143</vt:lpstr>
      <vt:lpstr>144</vt:lpstr>
      <vt:lpstr>145</vt:lpstr>
      <vt:lpstr>150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</dc:creator>
  <cp:lastModifiedBy>Dan Stamer, Ph.D.</cp:lastModifiedBy>
  <dcterms:created xsi:type="dcterms:W3CDTF">2018-01-04T19:46:13Z</dcterms:created>
  <dcterms:modified xsi:type="dcterms:W3CDTF">2021-02-04T11:01:19Z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0x0101008CA402DAC2E20740B3BB63CB71695C2D</vt:lpwstr>
  </property>
</Properties>
</file>