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20" yWindow="1140" windowWidth="26840" windowHeight="15120"/>
  </bookViews>
  <sheets>
    <sheet name="J" sheetId="1" r:id="rId1"/>
    <sheet name="J-raw" sheetId="3" r:id="rId2"/>
    <sheet name="K" sheetId="2" r:id="rId3"/>
    <sheet name="K-raw" sheetId="4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A19" i="2"/>
  <c r="N19" i="2"/>
  <c r="M19" i="2"/>
  <c r="L19" i="2"/>
  <c r="K19" i="2"/>
  <c r="J19" i="2"/>
  <c r="I19" i="2"/>
  <c r="H19" i="2"/>
  <c r="G19" i="2"/>
  <c r="E19" i="2"/>
  <c r="D19" i="2"/>
  <c r="C19" i="2"/>
  <c r="B19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N16" i="2"/>
  <c r="M16" i="2"/>
  <c r="L16" i="2"/>
  <c r="K16" i="2"/>
  <c r="J16" i="2"/>
  <c r="I16" i="2"/>
  <c r="H16" i="2"/>
  <c r="G16" i="2"/>
  <c r="E16" i="2"/>
  <c r="D16" i="2"/>
  <c r="C16" i="2"/>
  <c r="B16" i="2"/>
  <c r="A16" i="2"/>
  <c r="E9" i="4"/>
  <c r="E8" i="4"/>
  <c r="D10" i="4"/>
  <c r="B10" i="4"/>
  <c r="J44" i="4"/>
  <c r="J43" i="4"/>
  <c r="I45" i="4"/>
  <c r="E44" i="4"/>
  <c r="E43" i="4"/>
  <c r="C45" i="4"/>
  <c r="Z37" i="4"/>
  <c r="Z35" i="4"/>
  <c r="X39" i="4"/>
  <c r="W39" i="4"/>
  <c r="U37" i="4"/>
  <c r="U35" i="4"/>
  <c r="S38" i="4"/>
  <c r="J36" i="4"/>
  <c r="J35" i="4"/>
  <c r="I37" i="4"/>
  <c r="E36" i="4"/>
  <c r="E35" i="4"/>
  <c r="C37" i="4"/>
  <c r="U28" i="4"/>
  <c r="U26" i="4"/>
  <c r="R30" i="4"/>
  <c r="R29" i="4"/>
  <c r="AE28" i="4"/>
  <c r="AE26" i="4"/>
  <c r="AC30" i="4"/>
  <c r="Z28" i="4"/>
  <c r="Z26" i="4"/>
  <c r="W30" i="4"/>
  <c r="T30" i="4"/>
  <c r="J27" i="4"/>
  <c r="J26" i="4"/>
  <c r="G28" i="4"/>
  <c r="O27" i="4"/>
  <c r="O26" i="4"/>
  <c r="L28" i="4"/>
  <c r="E27" i="4"/>
  <c r="E26" i="4"/>
  <c r="D28" i="4"/>
  <c r="AB30" i="4"/>
  <c r="Y30" i="4"/>
  <c r="I28" i="4"/>
  <c r="B28" i="4"/>
  <c r="U19" i="4"/>
  <c r="U17" i="4"/>
  <c r="R21" i="4"/>
  <c r="R20" i="4"/>
  <c r="AD19" i="4"/>
  <c r="AD17" i="4"/>
  <c r="AC21" i="4"/>
  <c r="Z19" i="4"/>
  <c r="T21" i="4"/>
  <c r="J18" i="4"/>
  <c r="J17" i="4"/>
  <c r="M19" i="4"/>
  <c r="G19" i="4"/>
  <c r="N18" i="4"/>
  <c r="N17" i="4"/>
  <c r="L19" i="4"/>
  <c r="E18" i="4"/>
  <c r="AB21" i="4"/>
  <c r="Z17" i="4"/>
  <c r="I19" i="4"/>
  <c r="E17" i="4"/>
  <c r="B19" i="4"/>
  <c r="AE10" i="4"/>
  <c r="AE8" i="4"/>
  <c r="AB11" i="4"/>
  <c r="U10" i="4"/>
  <c r="U8" i="4"/>
  <c r="T11" i="4"/>
  <c r="AD12" i="4"/>
  <c r="Z10" i="4"/>
  <c r="O9" i="4"/>
  <c r="O8" i="4"/>
  <c r="L10" i="4"/>
  <c r="N10" i="4"/>
  <c r="J9" i="4"/>
  <c r="J8" i="4"/>
  <c r="G10" i="4"/>
  <c r="I10" i="4"/>
  <c r="Z8" i="4"/>
  <c r="S12" i="4"/>
  <c r="H10" i="4"/>
  <c r="P31" i="1"/>
  <c r="O31" i="1"/>
  <c r="N31" i="1"/>
  <c r="M31" i="1"/>
  <c r="L31" i="1"/>
  <c r="K31" i="1"/>
  <c r="J31" i="1"/>
  <c r="I31" i="1"/>
  <c r="H31" i="1"/>
  <c r="G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E30" i="1"/>
  <c r="D30" i="1"/>
  <c r="C30" i="1"/>
  <c r="B30" i="1"/>
  <c r="A30" i="1"/>
  <c r="P28" i="1"/>
  <c r="O28" i="1"/>
  <c r="N28" i="1"/>
  <c r="M28" i="1"/>
  <c r="L28" i="1"/>
  <c r="K28" i="1"/>
  <c r="J28" i="1"/>
  <c r="I28" i="1"/>
  <c r="H28" i="1"/>
  <c r="G28" i="1"/>
  <c r="E28" i="1"/>
  <c r="D28" i="1"/>
  <c r="C28" i="1"/>
  <c r="A28" i="1"/>
  <c r="Y21" i="4"/>
  <c r="Y20" i="4"/>
  <c r="X21" i="4"/>
  <c r="X20" i="4"/>
  <c r="W21" i="4"/>
  <c r="R11" i="4"/>
  <c r="T12" i="4"/>
  <c r="R12" i="4"/>
  <c r="X12" i="4"/>
  <c r="Y11" i="4"/>
  <c r="W12" i="4"/>
  <c r="X11" i="4"/>
  <c r="W11" i="4"/>
  <c r="D19" i="4"/>
  <c r="Y12" i="4"/>
  <c r="M28" i="4"/>
  <c r="X29" i="4"/>
  <c r="X30" i="4"/>
  <c r="D37" i="4"/>
  <c r="T38" i="4"/>
  <c r="R39" i="4"/>
  <c r="D45" i="4"/>
  <c r="M10" i="4"/>
  <c r="AC11" i="4"/>
  <c r="AB12" i="4"/>
  <c r="H19" i="4"/>
  <c r="S20" i="4"/>
  <c r="S21" i="4"/>
  <c r="H28" i="4"/>
  <c r="S29" i="4"/>
  <c r="Y29" i="4"/>
  <c r="S30" i="4"/>
  <c r="G37" i="4"/>
  <c r="W38" i="4"/>
  <c r="S39" i="4"/>
  <c r="Y39" i="4"/>
  <c r="G45" i="4"/>
  <c r="AD11" i="4"/>
  <c r="AC12" i="4"/>
  <c r="C19" i="4"/>
  <c r="T20" i="4"/>
  <c r="AB20" i="4"/>
  <c r="C28" i="4"/>
  <c r="T29" i="4"/>
  <c r="AB29" i="4"/>
  <c r="B37" i="4"/>
  <c r="H37" i="4"/>
  <c r="R38" i="4"/>
  <c r="X38" i="4"/>
  <c r="T39" i="4"/>
  <c r="B45" i="4"/>
  <c r="H45" i="4"/>
  <c r="C10" i="4"/>
  <c r="S11" i="4"/>
  <c r="W20" i="4"/>
  <c r="AC20" i="4"/>
  <c r="W29" i="4"/>
  <c r="AC29" i="4"/>
  <c r="Y38" i="4"/>
</calcChain>
</file>

<file path=xl/sharedStrings.xml><?xml version="1.0" encoding="utf-8"?>
<sst xmlns="http://schemas.openxmlformats.org/spreadsheetml/2006/main" count="643" uniqueCount="73">
  <si>
    <t>J</t>
  </si>
  <si>
    <t>2R</t>
  </si>
  <si>
    <t>crCi-Wt</t>
  </si>
  <si>
    <t>Jamie (10-28-19)</t>
  </si>
  <si>
    <t>ptc</t>
  </si>
  <si>
    <t>2A1</t>
  </si>
  <si>
    <t>Disc1</t>
  </si>
  <si>
    <t>clone 1</t>
  </si>
  <si>
    <t>clone 2</t>
  </si>
  <si>
    <t>clone 3</t>
  </si>
  <si>
    <t>Average</t>
  </si>
  <si>
    <t>Disc2</t>
  </si>
  <si>
    <t>clone 4</t>
  </si>
  <si>
    <t>clone 5</t>
  </si>
  <si>
    <t>clone 6</t>
  </si>
  <si>
    <t>Disc3</t>
  </si>
  <si>
    <t>Disc 1</t>
  </si>
  <si>
    <t>Disc 2</t>
  </si>
  <si>
    <t>Disc 3</t>
  </si>
  <si>
    <t>clone</t>
  </si>
  <si>
    <t>AP Border</t>
  </si>
  <si>
    <t>Anterior (non clone)</t>
  </si>
  <si>
    <t>Ratio</t>
  </si>
  <si>
    <t>Posterior</t>
  </si>
  <si>
    <t>clone/AP</t>
  </si>
  <si>
    <t>Anterior/AP</t>
  </si>
  <si>
    <t>Jamie (8-8-19)</t>
  </si>
  <si>
    <t>crCi-S849A</t>
  </si>
  <si>
    <t>crCi-∆1270-1370</t>
  </si>
  <si>
    <t>Clone</t>
  </si>
  <si>
    <t>Anterior</t>
  </si>
  <si>
    <t>crCi-WT</t>
  </si>
  <si>
    <t>gCi-S849A</t>
  </si>
  <si>
    <t>gCi-WT</t>
  </si>
  <si>
    <t>ptc-lacZ</t>
  </si>
  <si>
    <t>SE</t>
  </si>
  <si>
    <t>Space</t>
  </si>
  <si>
    <t>Clone Ci-155</t>
  </si>
  <si>
    <t>Anterior Ci-155</t>
  </si>
  <si>
    <t>plz SE</t>
  </si>
  <si>
    <t>Clone SE</t>
  </si>
  <si>
    <t>Anterior SE</t>
  </si>
  <si>
    <t>P-Value ptc</t>
  </si>
  <si>
    <t>P &lt; 0.0001</t>
  </si>
  <si>
    <t>P = 0.0007</t>
  </si>
  <si>
    <t>P-Value Ciclone</t>
  </si>
  <si>
    <t>P = 0.6695</t>
  </si>
  <si>
    <t>P = 0.0156</t>
  </si>
  <si>
    <t>P = 0.4597</t>
  </si>
  <si>
    <t>P = 0.0251</t>
  </si>
  <si>
    <t>P-Value CiCi-ant</t>
  </si>
  <si>
    <t>P = 0.1005</t>
  </si>
  <si>
    <t>Ci-155</t>
  </si>
  <si>
    <t>2b</t>
  </si>
  <si>
    <t>(Amanda 4-27-18) Jamie (5-16-19)</t>
  </si>
  <si>
    <t>4-30-18</t>
  </si>
  <si>
    <t>(Amanda 4-9-18) (Jamie 5-16-19)</t>
  </si>
  <si>
    <t>Disc2 (giant clone)</t>
  </si>
  <si>
    <t>clone 1a</t>
  </si>
  <si>
    <t>clone 1b</t>
  </si>
  <si>
    <t>clone 1c</t>
  </si>
  <si>
    <t>crCi-P(1-3)A</t>
  </si>
  <si>
    <t>Amanda (3-14-18)</t>
  </si>
  <si>
    <t>Jamie (10-11-19)</t>
  </si>
  <si>
    <t>crCi-∆760-934</t>
  </si>
  <si>
    <t>(10-28-19)</t>
  </si>
  <si>
    <t>plz</t>
  </si>
  <si>
    <t xml:space="preserve">2b </t>
  </si>
  <si>
    <t>P = 0.0001</t>
  </si>
  <si>
    <t>P = 0.0004</t>
  </si>
  <si>
    <t>P = 0.0003</t>
  </si>
  <si>
    <t>P = 0.0205</t>
  </si>
  <si>
    <t>P-Value Cianter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</si>
</sst>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806000"/>
      <name val="Calibri"/>
      <family val="2"/>
      <scheme val="minor"/>
    </font>
    <font>
      <sz val="12"/>
      <color rgb="FF70AD47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806000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9" fillId="0" borderId="0" xfId="0" applyFont="1"/>
    <xf numFmtId="0" fontId="0" fillId="0" borderId="0" xfId="0" applyFont="1"/>
    <xf numFmtId="0" fontId="10" fillId="0" borderId="0" xfId="0" applyFont="1"/>
    <xf numFmtId="0" fontId="11" fillId="0" borderId="0" xfId="0" applyFont="1"/>
    <xf numFmtId="14" fontId="0" fillId="0" borderId="0" xfId="0" applyNumberFormat="1"/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B29" sqref="B29"/>
    </sheetView>
  </sheetViews>
  <sheetFormatPr baseColWidth="10" defaultRowHeight="15" x14ac:dyDescent="0"/>
  <sheetData>
    <row r="1" spans="1:16">
      <c r="A1" t="s">
        <v>0</v>
      </c>
    </row>
    <row r="2" spans="1:16">
      <c r="B2" s="8" t="s">
        <v>31</v>
      </c>
      <c r="C2" s="8" t="s">
        <v>27</v>
      </c>
      <c r="D2" s="8" t="s">
        <v>28</v>
      </c>
      <c r="E2" s="8" t="s">
        <v>33</v>
      </c>
      <c r="F2" s="8" t="s">
        <v>32</v>
      </c>
    </row>
    <row r="3" spans="1:16">
      <c r="A3" s="8" t="s">
        <v>34</v>
      </c>
      <c r="B3">
        <v>0.45227879659704262</v>
      </c>
      <c r="C3">
        <v>0.94281022839593864</v>
      </c>
      <c r="D3">
        <v>1.1916447542244468</v>
      </c>
      <c r="E3">
        <v>0.13760762849194616</v>
      </c>
      <c r="F3">
        <v>0.89559981308521786</v>
      </c>
    </row>
    <row r="4" spans="1:16">
      <c r="A4" s="8" t="s">
        <v>36</v>
      </c>
      <c r="B4">
        <v>0</v>
      </c>
      <c r="C4">
        <v>0</v>
      </c>
      <c r="D4">
        <v>0</v>
      </c>
      <c r="E4">
        <v>0</v>
      </c>
      <c r="F4">
        <v>0</v>
      </c>
    </row>
    <row r="5" spans="1:16">
      <c r="A5" s="8" t="s">
        <v>37</v>
      </c>
      <c r="B5">
        <v>0.85033712378784243</v>
      </c>
      <c r="C5">
        <v>0.89168196809240396</v>
      </c>
      <c r="D5">
        <v>0.61123281985040478</v>
      </c>
      <c r="E5">
        <v>0.78034404474571273</v>
      </c>
      <c r="F5">
        <v>1.0708368001110973</v>
      </c>
    </row>
    <row r="6" spans="1:16">
      <c r="A6" s="8" t="s">
        <v>38</v>
      </c>
      <c r="B6">
        <v>0.34687921809432215</v>
      </c>
      <c r="C6">
        <v>2.6192934207135972</v>
      </c>
      <c r="D6">
        <v>1.3286633418508309</v>
      </c>
      <c r="E6">
        <v>0.41959683997624925</v>
      </c>
      <c r="F6">
        <v>2.7438018075793904</v>
      </c>
    </row>
    <row r="7" spans="1:16">
      <c r="A7" s="8"/>
    </row>
    <row r="8" spans="1:16">
      <c r="A8" s="8" t="s">
        <v>39</v>
      </c>
      <c r="B8">
        <v>4.0914828134406792E-2</v>
      </c>
      <c r="C8">
        <v>6.0744758487991414E-2</v>
      </c>
      <c r="D8">
        <v>0.22470395593347794</v>
      </c>
      <c r="E8">
        <v>2.4172004132900295E-2</v>
      </c>
      <c r="F8">
        <v>8.3142913924358006E-2</v>
      </c>
    </row>
    <row r="9" spans="1:16">
      <c r="A9" s="8" t="s">
        <v>40</v>
      </c>
      <c r="B9">
        <v>7.5830730080372666E-2</v>
      </c>
      <c r="C9">
        <v>7.5647027143318613E-2</v>
      </c>
      <c r="D9">
        <v>6.2176434770830416E-2</v>
      </c>
      <c r="E9">
        <v>8.1198547322294409E-2</v>
      </c>
      <c r="F9">
        <v>9.2622883056353328E-2</v>
      </c>
    </row>
    <row r="10" spans="1:16">
      <c r="A10" s="8" t="s">
        <v>41</v>
      </c>
      <c r="B10">
        <v>3.7406150722324824E-2</v>
      </c>
      <c r="C10">
        <v>0.12550607542958306</v>
      </c>
      <c r="D10">
        <v>0.17003233251079036</v>
      </c>
      <c r="E10">
        <v>3.0465324753463641E-2</v>
      </c>
      <c r="F10">
        <v>0.30081097078349267</v>
      </c>
    </row>
    <row r="11" spans="1:16">
      <c r="A11" s="8" t="s">
        <v>42</v>
      </c>
      <c r="C11" s="10" t="s">
        <v>43</v>
      </c>
      <c r="D11" s="2" t="s">
        <v>44</v>
      </c>
      <c r="E11" s="2" t="s">
        <v>43</v>
      </c>
      <c r="F11" s="2">
        <v>1E-4</v>
      </c>
    </row>
    <row r="12" spans="1:16">
      <c r="A12" s="8" t="s">
        <v>45</v>
      </c>
      <c r="C12" s="2" t="s">
        <v>46</v>
      </c>
      <c r="D12" s="2" t="s">
        <v>47</v>
      </c>
      <c r="E12" s="2" t="s">
        <v>48</v>
      </c>
      <c r="F12" s="2" t="s">
        <v>49</v>
      </c>
    </row>
    <row r="13" spans="1:16">
      <c r="A13" s="8" t="s">
        <v>50</v>
      </c>
      <c r="C13" s="2" t="s">
        <v>43</v>
      </c>
      <c r="D13" s="2" t="s">
        <v>43</v>
      </c>
      <c r="E13" s="2" t="s">
        <v>51</v>
      </c>
      <c r="F13" s="2" t="s">
        <v>43</v>
      </c>
    </row>
    <row r="14" spans="1:16">
      <c r="A14" s="8"/>
      <c r="B14" s="8"/>
      <c r="C14" s="8"/>
      <c r="D14" s="8"/>
      <c r="E14" s="8"/>
      <c r="F14" s="8"/>
      <c r="G14" s="14" t="s">
        <v>52</v>
      </c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15" t="s">
        <v>34</v>
      </c>
      <c r="B15" s="8"/>
      <c r="C15" s="8"/>
      <c r="D15" s="8"/>
      <c r="E15" s="8"/>
      <c r="F15" s="8"/>
      <c r="G15" s="8" t="s">
        <v>29</v>
      </c>
      <c r="H15" s="8" t="s">
        <v>30</v>
      </c>
      <c r="I15" s="8" t="s">
        <v>29</v>
      </c>
      <c r="J15" s="8" t="s">
        <v>30</v>
      </c>
      <c r="K15" s="8" t="s">
        <v>29</v>
      </c>
      <c r="L15" s="8" t="s">
        <v>30</v>
      </c>
      <c r="M15" s="8" t="s">
        <v>29</v>
      </c>
      <c r="N15" s="8" t="s">
        <v>30</v>
      </c>
      <c r="O15" s="8" t="s">
        <v>29</v>
      </c>
      <c r="P15" s="8" t="s">
        <v>30</v>
      </c>
    </row>
    <row r="16" spans="1:16">
      <c r="A16" s="8" t="s">
        <v>27</v>
      </c>
      <c r="B16" s="8" t="s">
        <v>28</v>
      </c>
      <c r="C16" s="8" t="s">
        <v>31</v>
      </c>
      <c r="D16" s="8" t="s">
        <v>32</v>
      </c>
      <c r="E16" s="8" t="s">
        <v>33</v>
      </c>
      <c r="F16" s="8"/>
      <c r="G16" s="8" t="s">
        <v>27</v>
      </c>
      <c r="H16" s="8" t="s">
        <v>27</v>
      </c>
      <c r="I16" s="8" t="s">
        <v>28</v>
      </c>
      <c r="J16" s="8" t="s">
        <v>28</v>
      </c>
      <c r="K16" s="8" t="s">
        <v>31</v>
      </c>
      <c r="L16" s="8" t="s">
        <v>31</v>
      </c>
      <c r="M16" s="8" t="s">
        <v>32</v>
      </c>
      <c r="N16" s="8" t="s">
        <v>32</v>
      </c>
      <c r="O16" s="8" t="s">
        <v>33</v>
      </c>
      <c r="P16" s="8" t="s">
        <v>33</v>
      </c>
    </row>
    <row r="17" spans="1:16">
      <c r="A17">
        <v>0.95400932788378845</v>
      </c>
      <c r="B17">
        <v>1.6845497630331756</v>
      </c>
      <c r="C17">
        <v>0.32551580288310777</v>
      </c>
      <c r="D17">
        <v>1.0243146950903326</v>
      </c>
      <c r="E17">
        <v>0.18710861963589731</v>
      </c>
      <c r="G17">
        <v>1.0260372024229236</v>
      </c>
      <c r="H17">
        <v>2.5895916204436933</v>
      </c>
      <c r="I17">
        <v>0.79482293651537383</v>
      </c>
      <c r="J17">
        <v>1.5147023604993801</v>
      </c>
      <c r="K17">
        <v>0.57331189892849577</v>
      </c>
      <c r="L17">
        <v>0.29925608419170818</v>
      </c>
      <c r="M17">
        <v>1.269023504222099</v>
      </c>
      <c r="N17">
        <v>1.9981114826665385</v>
      </c>
      <c r="O17">
        <v>0.69896117189769402</v>
      </c>
      <c r="P17">
        <v>0.34336657767695367</v>
      </c>
    </row>
    <row r="18" spans="1:16">
      <c r="A18">
        <v>0.96768215057424567</v>
      </c>
      <c r="B18">
        <v>1.9276314339248319</v>
      </c>
      <c r="C18">
        <v>0.42212804282512023</v>
      </c>
      <c r="D18">
        <v>0.78689545982416609</v>
      </c>
      <c r="E18">
        <v>0.18773232338413146</v>
      </c>
      <c r="G18">
        <v>0.96201167099217777</v>
      </c>
      <c r="H18">
        <v>2.9704950586872028</v>
      </c>
      <c r="I18">
        <v>0.77950103603744303</v>
      </c>
      <c r="J18">
        <v>1.5530930142962751</v>
      </c>
      <c r="K18">
        <v>0.86736551138949047</v>
      </c>
      <c r="L18">
        <v>0.26624502261380989</v>
      </c>
      <c r="M18">
        <v>0.76042293165251273</v>
      </c>
      <c r="N18">
        <v>2.2093247046936271</v>
      </c>
      <c r="O18">
        <v>0.77100134176199642</v>
      </c>
      <c r="P18">
        <v>0.40789564688144098</v>
      </c>
    </row>
    <row r="19" spans="1:16">
      <c r="A19">
        <v>0.92632454043295787</v>
      </c>
      <c r="B19">
        <v>1.1450060619420259</v>
      </c>
      <c r="C19">
        <v>0.5881407956775867</v>
      </c>
      <c r="D19">
        <v>1.1468148577535131</v>
      </c>
      <c r="E19">
        <v>0.16738304928512032</v>
      </c>
      <c r="G19">
        <v>0.68304656206721981</v>
      </c>
      <c r="H19">
        <v>2.634712381797383</v>
      </c>
      <c r="I19">
        <v>0.626719353595935</v>
      </c>
      <c r="J19">
        <v>1.8872072803756808</v>
      </c>
      <c r="K19">
        <v>0.66097259624026194</v>
      </c>
      <c r="L19">
        <v>0.27209400802859079</v>
      </c>
      <c r="M19">
        <v>1.2436909086534991</v>
      </c>
      <c r="N19">
        <v>3.4097000024057551</v>
      </c>
      <c r="O19">
        <v>0.64820937020181757</v>
      </c>
      <c r="P19">
        <v>0.36975917447055728</v>
      </c>
    </row>
    <row r="20" spans="1:16">
      <c r="A20">
        <v>0.742503899596762</v>
      </c>
      <c r="B20">
        <v>0.71796362130808822</v>
      </c>
      <c r="C20">
        <v>0.39881461951282687</v>
      </c>
      <c r="D20">
        <v>0.83062720950820523</v>
      </c>
      <c r="E20">
        <v>0.13245299393688467</v>
      </c>
      <c r="G20">
        <v>1.0484398282288481</v>
      </c>
      <c r="H20">
        <v>2.1921683789444097</v>
      </c>
      <c r="I20">
        <v>0.51517577934795544</v>
      </c>
      <c r="J20">
        <v>0.92490559096270164</v>
      </c>
      <c r="K20">
        <v>1.0182918263245344</v>
      </c>
      <c r="L20">
        <v>0.37803915109649228</v>
      </c>
      <c r="M20">
        <v>1.1936822175772088</v>
      </c>
      <c r="N20">
        <v>2.2060267984777342</v>
      </c>
      <c r="O20">
        <v>1.1053960749634368</v>
      </c>
      <c r="P20">
        <v>0.41434815142342102</v>
      </c>
    </row>
    <row r="21" spans="1:16">
      <c r="A21">
        <v>1.1235312234919392</v>
      </c>
      <c r="B21">
        <v>0.83107675036127882</v>
      </c>
      <c r="C21">
        <v>0.43370609901730878</v>
      </c>
      <c r="D21">
        <v>0.68934684324987239</v>
      </c>
      <c r="E21">
        <v>9.7985198514277991E-2</v>
      </c>
      <c r="G21">
        <v>0.73887457675085211</v>
      </c>
      <c r="H21">
        <v>2.7094996636952979</v>
      </c>
      <c r="I21">
        <v>0.53760671737883725</v>
      </c>
      <c r="J21">
        <v>1.0850709285088243</v>
      </c>
      <c r="K21">
        <v>0.90291671309057275</v>
      </c>
      <c r="L21">
        <v>0.2431262746389834</v>
      </c>
      <c r="M21">
        <v>0.79160975113883991</v>
      </c>
      <c r="N21">
        <v>2.493738762492296</v>
      </c>
      <c r="O21">
        <v>0.85127206557600088</v>
      </c>
      <c r="P21">
        <v>0.44358185095745051</v>
      </c>
    </row>
    <row r="22" spans="1:16">
      <c r="B22">
        <v>0.84364089477728088</v>
      </c>
      <c r="C22">
        <v>0.3966663309497433</v>
      </c>
      <c r="E22">
        <v>5.2983586195365286E-2</v>
      </c>
      <c r="I22">
        <v>0.41357109622688454</v>
      </c>
      <c r="J22">
        <v>1.007000876462123</v>
      </c>
      <c r="K22">
        <v>0.8401645101753128</v>
      </c>
      <c r="L22">
        <v>0.43626296438034995</v>
      </c>
      <c r="M22">
        <v>1.1929515810339457</v>
      </c>
      <c r="N22">
        <v>2.4629249604503256</v>
      </c>
      <c r="O22">
        <v>0.60722424407333098</v>
      </c>
      <c r="P22">
        <v>0.53862963844767198</v>
      </c>
    </row>
    <row r="23" spans="1:16">
      <c r="C23">
        <v>0.6009798853136048</v>
      </c>
      <c r="K23">
        <v>1.1316850954786832</v>
      </c>
      <c r="L23">
        <v>0.46305475481681724</v>
      </c>
      <c r="M23">
        <v>1.1726208250474912</v>
      </c>
      <c r="N23">
        <v>3.4528739429595223</v>
      </c>
    </row>
    <row r="24" spans="1:16">
      <c r="C24">
        <v>0.45346228124907145</v>
      </c>
      <c r="K24">
        <v>0.883888991095378</v>
      </c>
      <c r="L24">
        <v>0.43636445771892146</v>
      </c>
      <c r="M24">
        <v>0.94269268156318098</v>
      </c>
      <c r="N24">
        <v>3.7177138064893231</v>
      </c>
    </row>
    <row r="25" spans="1:16">
      <c r="C25">
        <v>0.51162611046736184</v>
      </c>
      <c r="G25" s="9" t="s">
        <v>52</v>
      </c>
      <c r="K25">
        <v>0.7744369713678525</v>
      </c>
      <c r="L25">
        <v>0.32747024536322628</v>
      </c>
    </row>
    <row r="26" spans="1:16">
      <c r="A26" s="15" t="s">
        <v>34</v>
      </c>
      <c r="B26" s="8"/>
      <c r="C26" s="8"/>
      <c r="D26" s="8"/>
      <c r="E26" s="8"/>
      <c r="F26" s="8"/>
      <c r="G26" s="8" t="s">
        <v>29</v>
      </c>
      <c r="H26" s="8" t="s">
        <v>30</v>
      </c>
      <c r="I26" s="8" t="s">
        <v>29</v>
      </c>
      <c r="J26" s="8" t="s">
        <v>30</v>
      </c>
      <c r="K26" s="8" t="s">
        <v>29</v>
      </c>
      <c r="L26" s="8" t="s">
        <v>30</v>
      </c>
      <c r="M26" s="8" t="s">
        <v>29</v>
      </c>
      <c r="N26" s="8" t="s">
        <v>30</v>
      </c>
      <c r="O26" s="8" t="s">
        <v>29</v>
      </c>
      <c r="P26" s="8" t="s">
        <v>30</v>
      </c>
    </row>
    <row r="27" spans="1:16">
      <c r="A27" s="8" t="s">
        <v>27</v>
      </c>
      <c r="B27" s="8" t="s">
        <v>28</v>
      </c>
      <c r="C27" s="8" t="s">
        <v>31</v>
      </c>
      <c r="D27" s="8" t="s">
        <v>32</v>
      </c>
      <c r="E27" s="8" t="s">
        <v>33</v>
      </c>
      <c r="F27" s="8"/>
      <c r="G27" s="8" t="s">
        <v>27</v>
      </c>
      <c r="H27" s="8" t="s">
        <v>27</v>
      </c>
      <c r="I27" s="8" t="s">
        <v>28</v>
      </c>
      <c r="J27" s="8" t="s">
        <v>28</v>
      </c>
      <c r="K27" s="8" t="s">
        <v>31</v>
      </c>
      <c r="L27" s="8" t="s">
        <v>31</v>
      </c>
      <c r="M27" s="8" t="s">
        <v>32</v>
      </c>
      <c r="N27" s="8" t="s">
        <v>32</v>
      </c>
      <c r="O27" s="8" t="s">
        <v>33</v>
      </c>
      <c r="P27" s="8" t="s">
        <v>33</v>
      </c>
    </row>
    <row r="28" spans="1:16">
      <c r="A28">
        <f>AVERAGE(A17:A23)</f>
        <v>0.94281022839593864</v>
      </c>
      <c r="B28">
        <f>AVERAGE(B17:B23)</f>
        <v>1.1916447542244468</v>
      </c>
      <c r="C28">
        <f t="shared" ref="C28:E28" si="0">AVERAGE(C17:C23)</f>
        <v>0.45227879659704262</v>
      </c>
      <c r="D28">
        <f>AVERAGE(D17:D23)</f>
        <v>0.89559981308521786</v>
      </c>
      <c r="E28">
        <f t="shared" si="0"/>
        <v>0.13760762849194616</v>
      </c>
      <c r="F28">
        <v>0</v>
      </c>
      <c r="G28">
        <f>AVERAGE(G17:G25)</f>
        <v>0.8916819680924043</v>
      </c>
      <c r="H28">
        <f t="shared" ref="H28:P28" si="1">AVERAGE(H17:H25)</f>
        <v>2.6192934207135972</v>
      </c>
      <c r="I28">
        <f t="shared" si="1"/>
        <v>0.61123281985040478</v>
      </c>
      <c r="J28">
        <f t="shared" si="1"/>
        <v>1.3286633418508309</v>
      </c>
      <c r="K28">
        <f t="shared" si="1"/>
        <v>0.85033712378784243</v>
      </c>
      <c r="L28">
        <f t="shared" si="1"/>
        <v>0.34687921809432215</v>
      </c>
      <c r="M28">
        <f t="shared" si="1"/>
        <v>1.0708368001110973</v>
      </c>
      <c r="N28">
        <f t="shared" si="1"/>
        <v>2.7438018075793904</v>
      </c>
      <c r="O28">
        <f t="shared" si="1"/>
        <v>0.78034404474571273</v>
      </c>
      <c r="P28">
        <f t="shared" si="1"/>
        <v>0.41959683997624925</v>
      </c>
    </row>
    <row r="29" spans="1:16">
      <c r="A29" t="s">
        <v>35</v>
      </c>
      <c r="B29" t="s">
        <v>35</v>
      </c>
      <c r="C29" t="s">
        <v>35</v>
      </c>
      <c r="D29" t="s">
        <v>35</v>
      </c>
      <c r="E29" t="s">
        <v>35</v>
      </c>
      <c r="F29" t="s">
        <v>35</v>
      </c>
      <c r="G29" t="s">
        <v>35</v>
      </c>
      <c r="H29" t="s">
        <v>35</v>
      </c>
      <c r="I29" t="s">
        <v>35</v>
      </c>
      <c r="J29" t="s">
        <v>35</v>
      </c>
      <c r="K29" t="s">
        <v>35</v>
      </c>
      <c r="L29" t="s">
        <v>35</v>
      </c>
      <c r="M29" t="s">
        <v>35</v>
      </c>
      <c r="N29" t="s">
        <v>35</v>
      </c>
    </row>
    <row r="30" spans="1:16">
      <c r="A30">
        <f>STDEV(A17:A25)/SQRT(5)</f>
        <v>6.0744758487991414E-2</v>
      </c>
      <c r="B30">
        <f t="shared" ref="B30:E30" si="2">STDEV(B17:B25)/SQRT(5)</f>
        <v>0.22470395593347794</v>
      </c>
      <c r="C30">
        <f t="shared" si="2"/>
        <v>4.0914828134406792E-2</v>
      </c>
      <c r="D30">
        <f t="shared" si="2"/>
        <v>8.3142913924358006E-2</v>
      </c>
      <c r="E30">
        <f t="shared" si="2"/>
        <v>2.4172004132900295E-2</v>
      </c>
      <c r="F30">
        <v>0</v>
      </c>
      <c r="G30">
        <f>STDEV(G17:G25)/SQRT(5)</f>
        <v>7.5647027143318613E-2</v>
      </c>
      <c r="H30">
        <f t="shared" ref="H30:P30" si="3">STDEV(H17:H25)/SQRT(5)</f>
        <v>0.12550607542958306</v>
      </c>
      <c r="I30">
        <f>STDEV(I17:I25)/SQRT(6)</f>
        <v>6.2176434770830416E-2</v>
      </c>
      <c r="J30">
        <f t="shared" si="3"/>
        <v>0.17003233251079036</v>
      </c>
      <c r="K30">
        <f t="shared" si="3"/>
        <v>7.5830730080372666E-2</v>
      </c>
      <c r="L30">
        <f t="shared" si="3"/>
        <v>3.7406150722324824E-2</v>
      </c>
      <c r="M30">
        <f t="shared" si="3"/>
        <v>9.2622883056353328E-2</v>
      </c>
      <c r="N30">
        <f t="shared" si="3"/>
        <v>0.30081097078349267</v>
      </c>
      <c r="O30">
        <f t="shared" si="3"/>
        <v>8.1198547322294409E-2</v>
      </c>
      <c r="P30">
        <f t="shared" si="3"/>
        <v>3.0465324753463641E-2</v>
      </c>
    </row>
    <row r="31" spans="1:16">
      <c r="A31" s="4">
        <f>STDEV(A16:A25)</f>
        <v>0.13582940925595616</v>
      </c>
      <c r="B31" s="4">
        <f t="shared" ref="B31:P31" si="4">STDEV(B16:B25)</f>
        <v>0.50245332028037393</v>
      </c>
      <c r="C31" s="4">
        <f t="shared" si="4"/>
        <v>9.1488336996254485E-2</v>
      </c>
      <c r="D31" s="4">
        <f t="shared" si="4"/>
        <v>0.18591320738227832</v>
      </c>
      <c r="E31" s="4">
        <f>STDEV(E16:E25)</f>
        <v>5.4050244393570923E-2</v>
      </c>
      <c r="F31" s="4"/>
      <c r="G31" s="4">
        <f>STDEV(G16:G25)</f>
        <v>0.16915189498823216</v>
      </c>
      <c r="H31" s="4">
        <f t="shared" si="4"/>
        <v>0.28064011624976387</v>
      </c>
      <c r="I31" s="4">
        <f>STDEV(I16:I25)</f>
        <v>0.15230053921397643</v>
      </c>
      <c r="J31" s="4">
        <f t="shared" si="4"/>
        <v>0.38020385386697475</v>
      </c>
      <c r="K31" s="4">
        <f t="shared" si="4"/>
        <v>0.16956266724315139</v>
      </c>
      <c r="L31" s="4">
        <f t="shared" si="4"/>
        <v>8.3642695791721178E-2</v>
      </c>
      <c r="M31" s="4">
        <f t="shared" si="4"/>
        <v>0.20711106278601954</v>
      </c>
      <c r="N31" s="4">
        <f t="shared" si="4"/>
        <v>0.67263377904959276</v>
      </c>
      <c r="O31" s="4">
        <f t="shared" si="4"/>
        <v>0.18156547148688384</v>
      </c>
      <c r="P31" s="4">
        <f t="shared" si="4"/>
        <v>6.8122537105351724E-2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workbookViewId="0">
      <selection activeCell="C9" sqref="C9"/>
    </sheetView>
  </sheetViews>
  <sheetFormatPr baseColWidth="10" defaultRowHeight="15" x14ac:dyDescent="0"/>
  <sheetData>
    <row r="1" spans="1:32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4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 t="s">
        <v>5</v>
      </c>
      <c r="R3" s="2"/>
      <c r="S3" s="2"/>
      <c r="T3" s="2"/>
      <c r="U3" s="2"/>
      <c r="V3" s="5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1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1" t="s">
        <v>11</v>
      </c>
      <c r="G4" s="2" t="s">
        <v>12</v>
      </c>
      <c r="H4" s="2" t="s">
        <v>13</v>
      </c>
      <c r="I4" s="2" t="s">
        <v>14</v>
      </c>
      <c r="J4" s="2"/>
      <c r="K4" s="1" t="s">
        <v>15</v>
      </c>
      <c r="L4" s="2" t="s">
        <v>12</v>
      </c>
      <c r="M4" s="2" t="s">
        <v>13</v>
      </c>
      <c r="N4" s="2" t="s">
        <v>14</v>
      </c>
      <c r="O4" s="2"/>
      <c r="P4" s="2"/>
      <c r="Q4" s="1" t="s">
        <v>16</v>
      </c>
      <c r="R4" s="2" t="s">
        <v>7</v>
      </c>
      <c r="S4" s="2" t="s">
        <v>8</v>
      </c>
      <c r="T4" s="2" t="s">
        <v>9</v>
      </c>
      <c r="U4" s="2" t="s">
        <v>10</v>
      </c>
      <c r="V4" s="1" t="s">
        <v>17</v>
      </c>
      <c r="W4" s="2" t="s">
        <v>7</v>
      </c>
      <c r="X4" s="2" t="s">
        <v>8</v>
      </c>
      <c r="Y4" s="2" t="s">
        <v>9</v>
      </c>
      <c r="Z4" s="2" t="s">
        <v>10</v>
      </c>
      <c r="AA4" s="1" t="s">
        <v>18</v>
      </c>
      <c r="AB4" s="2" t="s">
        <v>7</v>
      </c>
      <c r="AC4" s="2" t="s">
        <v>8</v>
      </c>
      <c r="AD4" s="2" t="s">
        <v>9</v>
      </c>
      <c r="AE4" s="2" t="s">
        <v>10</v>
      </c>
      <c r="AF4" s="2"/>
    </row>
    <row r="5" spans="1:32">
      <c r="A5" s="2" t="s">
        <v>19</v>
      </c>
      <c r="B5" s="2">
        <v>1138.0319999999999</v>
      </c>
      <c r="C5" s="2">
        <v>1295.577</v>
      </c>
      <c r="D5" s="2">
        <v>1566.2929999999999</v>
      </c>
      <c r="E5" s="2"/>
      <c r="F5" s="2" t="s">
        <v>19</v>
      </c>
      <c r="G5" s="2">
        <v>792.61599999999999</v>
      </c>
      <c r="H5" s="2">
        <v>831.41700000000003</v>
      </c>
      <c r="I5" s="2">
        <v>790.22699999999998</v>
      </c>
      <c r="J5" s="2"/>
      <c r="K5" s="2" t="s">
        <v>19</v>
      </c>
      <c r="L5" s="2">
        <v>929.18</v>
      </c>
      <c r="M5" s="2">
        <v>763.68</v>
      </c>
      <c r="N5" s="2">
        <v>828.93399999999997</v>
      </c>
      <c r="O5" s="2"/>
      <c r="P5" s="2"/>
      <c r="Q5" s="2" t="s">
        <v>19</v>
      </c>
      <c r="R5" s="2">
        <v>1066.462</v>
      </c>
      <c r="S5" s="2">
        <v>1308.5830000000001</v>
      </c>
      <c r="T5" s="2">
        <v>1138.6410000000001</v>
      </c>
      <c r="U5" s="2"/>
      <c r="V5" s="2" t="s">
        <v>19</v>
      </c>
      <c r="W5" s="2">
        <v>797.91</v>
      </c>
      <c r="X5" s="2">
        <v>758.21500000000003</v>
      </c>
      <c r="Y5" s="2">
        <v>736.625</v>
      </c>
      <c r="Z5" s="2"/>
      <c r="AA5" s="2" t="s">
        <v>19</v>
      </c>
      <c r="AB5" s="2">
        <v>1021.1079999999999</v>
      </c>
      <c r="AC5" s="2">
        <v>894.94600000000003</v>
      </c>
      <c r="AD5" s="2">
        <v>839.22</v>
      </c>
      <c r="AE5" s="2"/>
      <c r="AF5" s="2"/>
    </row>
    <row r="6" spans="1:32">
      <c r="A6" s="2" t="s">
        <v>20</v>
      </c>
      <c r="B6" s="2">
        <v>2419.2640000000001</v>
      </c>
      <c r="C6" s="2">
        <v>2114.6289999999999</v>
      </c>
      <c r="D6" s="2">
        <v>2179.835</v>
      </c>
      <c r="E6" s="2">
        <v>2237.90933</v>
      </c>
      <c r="F6" s="2" t="s">
        <v>20</v>
      </c>
      <c r="G6" s="2">
        <v>1476.6089999999999</v>
      </c>
      <c r="H6" s="2">
        <v>1533.7919999999999</v>
      </c>
      <c r="I6" s="2">
        <v>1373.088</v>
      </c>
      <c r="J6" s="2">
        <v>1461.163</v>
      </c>
      <c r="K6" s="2" t="s">
        <v>20</v>
      </c>
      <c r="L6" s="2">
        <v>1277.4179999999999</v>
      </c>
      <c r="M6" s="2">
        <v>1526.5060000000001</v>
      </c>
      <c r="N6" s="2">
        <v>1326.598</v>
      </c>
      <c r="O6" s="2">
        <v>1376.84067</v>
      </c>
      <c r="P6" s="2"/>
      <c r="Q6" s="2" t="s">
        <v>20</v>
      </c>
      <c r="R6" s="2">
        <v>1393.2950000000001</v>
      </c>
      <c r="S6" s="2">
        <v>1519.6990000000001</v>
      </c>
      <c r="T6" s="2">
        <v>1340.385</v>
      </c>
      <c r="U6" s="2">
        <v>1417.7929999999999</v>
      </c>
      <c r="V6" s="2" t="s">
        <v>20</v>
      </c>
      <c r="W6" s="2">
        <v>790.21100000000001</v>
      </c>
      <c r="X6" s="2">
        <v>802.79499999999996</v>
      </c>
      <c r="Y6" s="2">
        <v>781.84400000000005</v>
      </c>
      <c r="Z6" s="2">
        <v>791.61666700000001</v>
      </c>
      <c r="AA6" s="2" t="s">
        <v>20</v>
      </c>
      <c r="AB6" s="2">
        <v>928.26199999999994</v>
      </c>
      <c r="AC6" s="2">
        <v>1074.9770000000001</v>
      </c>
      <c r="AD6" s="2">
        <v>858.94799999999998</v>
      </c>
      <c r="AE6" s="2">
        <v>954.06233299999997</v>
      </c>
      <c r="AF6" s="2"/>
    </row>
    <row r="7" spans="1:32">
      <c r="A7" s="2" t="s">
        <v>21</v>
      </c>
      <c r="B7" s="2">
        <v>643.38099999999997</v>
      </c>
      <c r="C7" s="2">
        <v>618.96100000000001</v>
      </c>
      <c r="D7" s="2">
        <v>559.30399999999997</v>
      </c>
      <c r="E7" s="2">
        <v>607.21533299999999</v>
      </c>
      <c r="F7" s="2" t="s">
        <v>21</v>
      </c>
      <c r="G7" s="2">
        <v>386.209</v>
      </c>
      <c r="H7" s="2">
        <v>350.79399999999998</v>
      </c>
      <c r="I7" s="2">
        <v>310.34199999999998</v>
      </c>
      <c r="J7" s="2">
        <v>349.11500000000001</v>
      </c>
      <c r="K7" s="2" t="s">
        <v>21</v>
      </c>
      <c r="L7" s="2">
        <v>269.697</v>
      </c>
      <c r="M7" s="2">
        <v>260.024</v>
      </c>
      <c r="N7" s="2">
        <v>235.101</v>
      </c>
      <c r="O7" s="2">
        <v>254.94066699999999</v>
      </c>
      <c r="P7" s="2"/>
      <c r="Q7" s="2" t="s">
        <v>21</v>
      </c>
      <c r="R7" s="2">
        <v>840.80700000000002</v>
      </c>
      <c r="S7" s="2">
        <v>813.62599999999998</v>
      </c>
      <c r="T7" s="2">
        <v>818.44200000000001</v>
      </c>
      <c r="U7" s="2"/>
      <c r="V7" s="2" t="s">
        <v>21</v>
      </c>
      <c r="W7" s="2">
        <v>577.63</v>
      </c>
      <c r="X7" s="2">
        <v>531.21299999999997</v>
      </c>
      <c r="Y7" s="2">
        <v>597.66200000000003</v>
      </c>
      <c r="Z7" s="2"/>
      <c r="AA7" s="2" t="s">
        <v>21</v>
      </c>
      <c r="AB7" s="2">
        <v>680.68399999999997</v>
      </c>
      <c r="AC7" s="2">
        <v>667.09500000000003</v>
      </c>
      <c r="AD7" s="2">
        <v>611.65300000000002</v>
      </c>
      <c r="AE7" s="2"/>
      <c r="AF7" s="2"/>
    </row>
    <row r="8" spans="1:32">
      <c r="A8" s="2" t="s">
        <v>22</v>
      </c>
      <c r="B8" s="2">
        <v>0.32551580000000002</v>
      </c>
      <c r="C8" s="2">
        <v>0.42212803999999998</v>
      </c>
      <c r="D8" s="2">
        <v>0.58814080000000002</v>
      </c>
      <c r="E8" s="2"/>
      <c r="F8" s="2" t="s">
        <v>22</v>
      </c>
      <c r="G8" s="2">
        <v>0.39881462000000001</v>
      </c>
      <c r="H8" s="2">
        <v>0.43370609999999998</v>
      </c>
      <c r="I8" s="2">
        <v>0.39666633000000001</v>
      </c>
      <c r="J8" s="2"/>
      <c r="K8" s="2" t="s">
        <v>22</v>
      </c>
      <c r="L8" s="2">
        <v>0.60097988999999996</v>
      </c>
      <c r="M8" s="2">
        <v>0.45346228</v>
      </c>
      <c r="N8" s="2">
        <v>0.51162611000000002</v>
      </c>
      <c r="O8" s="2"/>
      <c r="P8" s="2"/>
      <c r="Q8" s="2" t="s">
        <v>23</v>
      </c>
      <c r="R8" s="2">
        <v>599.87400000000002</v>
      </c>
      <c r="S8" s="2">
        <v>616.952</v>
      </c>
      <c r="T8" s="2">
        <v>566.38099999999997</v>
      </c>
      <c r="U8" s="2">
        <v>594.402333</v>
      </c>
      <c r="V8" s="2" t="s">
        <v>23</v>
      </c>
      <c r="W8" s="2">
        <v>467.05</v>
      </c>
      <c r="X8" s="2">
        <v>448.59699999999998</v>
      </c>
      <c r="Y8" s="2">
        <v>427.048</v>
      </c>
      <c r="Z8" s="2">
        <v>447.565</v>
      </c>
      <c r="AA8" s="2" t="s">
        <v>23</v>
      </c>
      <c r="AB8" s="2">
        <v>447.40499999999997</v>
      </c>
      <c r="AC8" s="2">
        <v>469.11099999999999</v>
      </c>
      <c r="AD8" s="2">
        <v>418.262</v>
      </c>
      <c r="AE8" s="2">
        <v>444.92599999999999</v>
      </c>
      <c r="AF8" s="2"/>
    </row>
    <row r="9" spans="1:3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24</v>
      </c>
      <c r="R9" s="2">
        <v>0.57331189999999999</v>
      </c>
      <c r="S9" s="2">
        <v>0.86736550999999995</v>
      </c>
      <c r="T9" s="2">
        <v>0.66097260000000002</v>
      </c>
      <c r="U9" s="2"/>
      <c r="V9" s="2" t="s">
        <v>24</v>
      </c>
      <c r="W9" s="2">
        <v>1.0182918299999999</v>
      </c>
      <c r="X9" s="2">
        <v>0.90291670999999996</v>
      </c>
      <c r="Y9" s="2">
        <v>0.84016451000000003</v>
      </c>
      <c r="Z9" s="2"/>
      <c r="AA9" s="2" t="s">
        <v>24</v>
      </c>
      <c r="AB9" s="2">
        <v>1.1316851000000001</v>
      </c>
      <c r="AC9" s="2">
        <v>0.88388898999999999</v>
      </c>
      <c r="AD9" s="2">
        <v>0.77443697</v>
      </c>
      <c r="AE9" s="2"/>
      <c r="AF9" s="2"/>
    </row>
    <row r="10" spans="1:3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 t="s">
        <v>25</v>
      </c>
      <c r="R10" s="2">
        <v>0.29925607999999998</v>
      </c>
      <c r="S10" s="2">
        <v>0.26624502</v>
      </c>
      <c r="T10" s="2">
        <v>0.27209401</v>
      </c>
      <c r="U10" s="2"/>
      <c r="V10" s="2" t="s">
        <v>25</v>
      </c>
      <c r="W10" s="2">
        <v>0.37803914999999999</v>
      </c>
      <c r="X10" s="2">
        <v>0.24312627000000001</v>
      </c>
      <c r="Y10" s="2">
        <v>0.43626295999999998</v>
      </c>
      <c r="Z10" s="2"/>
      <c r="AA10" s="2" t="s">
        <v>25</v>
      </c>
      <c r="AB10" s="2">
        <v>0.46305475000000001</v>
      </c>
      <c r="AC10" s="2">
        <v>0.43636446000000001</v>
      </c>
      <c r="AD10" s="2">
        <v>0.32747025000000002</v>
      </c>
      <c r="AE10" s="2"/>
      <c r="AF10" s="2"/>
    </row>
    <row r="11" spans="1:32">
      <c r="A11" s="1" t="s">
        <v>1</v>
      </c>
      <c r="B11" s="2" t="s">
        <v>26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3" t="s">
        <v>27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>
      <c r="A13" s="2"/>
      <c r="B13" s="4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 t="s">
        <v>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>
      <c r="A14" s="1" t="s">
        <v>6</v>
      </c>
      <c r="B14" s="2" t="s">
        <v>7</v>
      </c>
      <c r="C14" s="2" t="s">
        <v>8</v>
      </c>
      <c r="D14" s="2" t="s">
        <v>9</v>
      </c>
      <c r="E14" s="2" t="s">
        <v>12</v>
      </c>
      <c r="F14" s="2" t="s">
        <v>13</v>
      </c>
      <c r="G14" s="2" t="s">
        <v>10</v>
      </c>
      <c r="H14" s="2"/>
      <c r="I14" s="2"/>
      <c r="J14" s="2"/>
      <c r="K14" s="2"/>
      <c r="L14" s="2"/>
      <c r="M14" s="2"/>
      <c r="N14" s="2"/>
      <c r="O14" s="2"/>
      <c r="P14" s="2"/>
      <c r="Q14" s="1" t="s">
        <v>16</v>
      </c>
      <c r="R14" s="2" t="s">
        <v>7</v>
      </c>
      <c r="S14" s="2" t="s">
        <v>8</v>
      </c>
      <c r="T14" s="2" t="s">
        <v>9</v>
      </c>
      <c r="U14" s="2" t="s">
        <v>12</v>
      </c>
      <c r="V14" s="2" t="s">
        <v>13</v>
      </c>
      <c r="W14" s="2" t="s">
        <v>10</v>
      </c>
      <c r="X14" s="2"/>
      <c r="Y14" s="2"/>
      <c r="Z14" s="2"/>
      <c r="AA14" s="2"/>
      <c r="AB14" s="2"/>
      <c r="AC14" s="2"/>
      <c r="AD14" s="2"/>
      <c r="AE14" s="2"/>
      <c r="AF14" s="2"/>
    </row>
    <row r="15" spans="1:32">
      <c r="A15" s="2" t="s">
        <v>19</v>
      </c>
      <c r="B15" s="2">
        <v>1862.6310000000001</v>
      </c>
      <c r="C15" s="2">
        <v>1879.604</v>
      </c>
      <c r="D15" s="2">
        <v>1828.2639999999999</v>
      </c>
      <c r="E15" s="2">
        <v>1600.075</v>
      </c>
      <c r="F15" s="2">
        <v>2073.0700000000002</v>
      </c>
      <c r="G15" s="2"/>
      <c r="H15" s="2"/>
      <c r="I15" s="6"/>
      <c r="J15" s="2"/>
      <c r="K15" s="2"/>
      <c r="L15" s="2"/>
      <c r="M15" s="2"/>
      <c r="N15" s="2"/>
      <c r="O15" s="2"/>
      <c r="P15" s="2"/>
      <c r="Q15" s="2" t="s">
        <v>19</v>
      </c>
      <c r="R15" s="2">
        <v>1480.9639999999999</v>
      </c>
      <c r="S15" s="2">
        <v>1436.32</v>
      </c>
      <c r="T15" s="2">
        <v>1241.8019999999999</v>
      </c>
      <c r="U15" s="2">
        <v>1496.585</v>
      </c>
      <c r="V15" s="2">
        <v>1280.73</v>
      </c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>
      <c r="A16" s="2" t="s">
        <v>20</v>
      </c>
      <c r="B16" s="2">
        <v>1848.1189999999999</v>
      </c>
      <c r="C16" s="2">
        <v>2026.125</v>
      </c>
      <c r="D16" s="2">
        <v>1884.923</v>
      </c>
      <c r="E16" s="2"/>
      <c r="F16" s="2"/>
      <c r="G16" s="2">
        <v>1919.7223300000001</v>
      </c>
      <c r="H16" s="2"/>
      <c r="I16" s="2"/>
      <c r="J16" s="2"/>
      <c r="K16" s="2"/>
      <c r="L16" s="2"/>
      <c r="M16" s="2"/>
      <c r="N16" s="2"/>
      <c r="O16" s="2"/>
      <c r="P16" s="2"/>
      <c r="Q16" s="2" t="s">
        <v>20</v>
      </c>
      <c r="R16" s="2">
        <v>1650.1310000000001</v>
      </c>
      <c r="S16" s="2">
        <v>1184.8889999999999</v>
      </c>
      <c r="T16" s="2">
        <v>1553.4059999999999</v>
      </c>
      <c r="U16" s="2"/>
      <c r="V16" s="2"/>
      <c r="W16" s="2">
        <v>1462.8086699999999</v>
      </c>
      <c r="X16" s="2"/>
      <c r="Y16" s="2"/>
      <c r="Z16" s="2"/>
      <c r="AA16" s="2"/>
      <c r="AB16" s="2"/>
      <c r="AC16" s="2"/>
      <c r="AD16" s="2"/>
      <c r="AE16" s="2"/>
      <c r="AF16" s="2"/>
    </row>
    <row r="17" spans="1:32">
      <c r="A17" s="2" t="s">
        <v>21</v>
      </c>
      <c r="B17" s="2">
        <v>626.995</v>
      </c>
      <c r="C17" s="2">
        <v>656.66399999999999</v>
      </c>
      <c r="D17" s="2">
        <v>751.40499999999997</v>
      </c>
      <c r="E17" s="2"/>
      <c r="F17" s="2"/>
      <c r="G17" s="2">
        <v>678.35466699999995</v>
      </c>
      <c r="H17" s="2"/>
      <c r="I17" s="2"/>
      <c r="J17" s="2"/>
      <c r="K17" s="2"/>
      <c r="L17" s="2"/>
      <c r="M17" s="2"/>
      <c r="N17" s="2"/>
      <c r="O17" s="2"/>
      <c r="P17" s="2"/>
      <c r="Q17" s="2" t="s">
        <v>21</v>
      </c>
      <c r="R17" s="2">
        <v>2571.2060000000001</v>
      </c>
      <c r="S17" s="2">
        <v>2836.8040000000001</v>
      </c>
      <c r="T17" s="2">
        <v>2602.6680000000001</v>
      </c>
      <c r="U17" s="2">
        <v>2294.0889999999999</v>
      </c>
      <c r="V17" s="2">
        <v>2654.8159999999998</v>
      </c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>
      <c r="A18" s="2" t="s">
        <v>22</v>
      </c>
      <c r="B18" s="2">
        <v>0.95400932999999999</v>
      </c>
      <c r="C18" s="2">
        <v>0.96768215000000002</v>
      </c>
      <c r="D18" s="2">
        <v>0.92632453999999997</v>
      </c>
      <c r="E18" s="2">
        <v>0.74250389999999999</v>
      </c>
      <c r="F18" s="2">
        <v>1.1235312230000001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 t="s">
        <v>23</v>
      </c>
      <c r="R18" s="2">
        <v>866.95500000000004</v>
      </c>
      <c r="S18" s="2">
        <v>835.81899999999996</v>
      </c>
      <c r="T18" s="2">
        <v>593.79899999999998</v>
      </c>
      <c r="U18" s="2"/>
      <c r="V18" s="2"/>
      <c r="W18" s="2">
        <v>765.52433299999996</v>
      </c>
      <c r="X18" s="2"/>
      <c r="Y18" s="2"/>
      <c r="Z18" s="2"/>
      <c r="AA18" s="2"/>
      <c r="AB18" s="2"/>
      <c r="AC18" s="2"/>
      <c r="AD18" s="2"/>
      <c r="AE18" s="2"/>
      <c r="AF18" s="2"/>
    </row>
    <row r="19" spans="1:3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 t="s">
        <v>24</v>
      </c>
      <c r="R19" s="2">
        <v>1.0260372</v>
      </c>
      <c r="S19" s="2">
        <v>0.96201166999999999</v>
      </c>
      <c r="T19" s="2">
        <v>0.68304655999999997</v>
      </c>
      <c r="U19" s="2">
        <v>1.04843983</v>
      </c>
      <c r="V19" s="2">
        <v>0.73887457700000003</v>
      </c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 t="s">
        <v>25</v>
      </c>
      <c r="R20" s="2">
        <v>2.5895916200000002</v>
      </c>
      <c r="S20" s="2">
        <v>2.9704950600000002</v>
      </c>
      <c r="T20" s="2">
        <v>2.6347123799999999</v>
      </c>
      <c r="U20" s="2">
        <v>2.19216838</v>
      </c>
      <c r="V20" s="2">
        <v>2.709499664</v>
      </c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>
      <c r="A21" s="3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>
      <c r="A22" s="2"/>
      <c r="B22" s="4" t="s">
        <v>4</v>
      </c>
      <c r="C22" s="2"/>
      <c r="D22" s="2"/>
      <c r="E22" s="2"/>
      <c r="F22" s="2"/>
      <c r="G22" s="4" t="s">
        <v>4</v>
      </c>
      <c r="H22" s="2"/>
      <c r="I22" s="2"/>
      <c r="J22" s="2"/>
      <c r="K22" s="2"/>
      <c r="L22" s="2"/>
      <c r="M22" s="2"/>
      <c r="N22" s="2"/>
      <c r="O22" s="2"/>
      <c r="P22" s="2"/>
      <c r="Q22" s="5" t="s">
        <v>5</v>
      </c>
      <c r="R22" s="2"/>
      <c r="S22" s="2"/>
      <c r="T22" s="2"/>
      <c r="U22" s="2"/>
      <c r="V22" s="5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>
      <c r="A23" s="1" t="s">
        <v>6</v>
      </c>
      <c r="B23" s="2" t="s">
        <v>7</v>
      </c>
      <c r="C23" s="2" t="s">
        <v>8</v>
      </c>
      <c r="D23" s="2" t="s">
        <v>9</v>
      </c>
      <c r="E23" s="2" t="s">
        <v>10</v>
      </c>
      <c r="F23" s="1" t="s">
        <v>17</v>
      </c>
      <c r="G23" s="2" t="s">
        <v>7</v>
      </c>
      <c r="H23" s="2" t="s">
        <v>8</v>
      </c>
      <c r="I23" s="2" t="s">
        <v>9</v>
      </c>
      <c r="J23" s="2" t="s">
        <v>10</v>
      </c>
      <c r="K23" s="2"/>
      <c r="L23" s="2"/>
      <c r="M23" s="2"/>
      <c r="N23" s="2"/>
      <c r="O23" s="2"/>
      <c r="P23" s="2"/>
      <c r="Q23" s="1" t="s">
        <v>16</v>
      </c>
      <c r="R23" s="2" t="s">
        <v>7</v>
      </c>
      <c r="S23" s="2" t="s">
        <v>8</v>
      </c>
      <c r="T23" s="2" t="s">
        <v>9</v>
      </c>
      <c r="U23" s="2" t="s">
        <v>10</v>
      </c>
      <c r="V23" s="1" t="s">
        <v>17</v>
      </c>
      <c r="W23" s="2" t="s">
        <v>7</v>
      </c>
      <c r="X23" s="2" t="s">
        <v>8</v>
      </c>
      <c r="Y23" s="2" t="s">
        <v>9</v>
      </c>
      <c r="Z23" s="2" t="s">
        <v>10</v>
      </c>
      <c r="AA23" s="2"/>
      <c r="AB23" s="2"/>
      <c r="AC23" s="2"/>
      <c r="AD23" s="2"/>
      <c r="AE23" s="2"/>
      <c r="AF23" s="2"/>
    </row>
    <row r="24" spans="1:32">
      <c r="A24" s="2" t="s">
        <v>19</v>
      </c>
      <c r="B24" s="2">
        <v>156.50800000000001</v>
      </c>
      <c r="C24" s="2">
        <v>174.887</v>
      </c>
      <c r="D24" s="2">
        <v>115.714</v>
      </c>
      <c r="E24" s="2"/>
      <c r="F24" s="2" t="s">
        <v>19</v>
      </c>
      <c r="G24" s="2">
        <v>80.207999999999998</v>
      </c>
      <c r="H24" s="2">
        <v>89.679000000000002</v>
      </c>
      <c r="I24" s="2">
        <v>90.730999999999995</v>
      </c>
      <c r="J24" s="2"/>
      <c r="K24" s="2"/>
      <c r="L24" s="2"/>
      <c r="M24" s="2"/>
      <c r="N24" s="2"/>
      <c r="O24" s="2"/>
      <c r="P24" s="2"/>
      <c r="Q24" s="2" t="s">
        <v>19</v>
      </c>
      <c r="R24" s="2">
        <v>99.751999999999995</v>
      </c>
      <c r="S24" s="2">
        <v>98.771000000000001</v>
      </c>
      <c r="T24" s="2">
        <v>88.989000000000004</v>
      </c>
      <c r="U24" s="2"/>
      <c r="V24" s="2" t="s">
        <v>19</v>
      </c>
      <c r="W24" s="2">
        <v>37.116</v>
      </c>
      <c r="X24" s="2">
        <v>37.807000000000002</v>
      </c>
      <c r="Y24" s="2">
        <v>33.985999999999997</v>
      </c>
      <c r="Z24" s="2"/>
      <c r="AA24" s="2"/>
      <c r="AB24" s="2"/>
      <c r="AC24" s="2"/>
      <c r="AD24" s="2"/>
      <c r="AE24" s="2"/>
      <c r="AF24" s="2"/>
    </row>
    <row r="25" spans="1:32">
      <c r="A25" s="2" t="s">
        <v>20</v>
      </c>
      <c r="B25" s="2">
        <v>105.795</v>
      </c>
      <c r="C25" s="2">
        <v>114.246</v>
      </c>
      <c r="D25" s="2">
        <v>94.21</v>
      </c>
      <c r="E25" s="2">
        <v>104.750333</v>
      </c>
      <c r="F25" s="2" t="s">
        <v>20</v>
      </c>
      <c r="G25" s="2">
        <v>106.976</v>
      </c>
      <c r="H25" s="2">
        <v>99.846999999999994</v>
      </c>
      <c r="I25" s="2">
        <v>104.646</v>
      </c>
      <c r="J25" s="2">
        <v>103.82299999999999</v>
      </c>
      <c r="K25" s="2"/>
      <c r="L25" s="2"/>
      <c r="M25" s="2"/>
      <c r="N25" s="2"/>
      <c r="O25" s="2"/>
      <c r="P25" s="2"/>
      <c r="Q25" s="2" t="s">
        <v>20</v>
      </c>
      <c r="R25" s="2">
        <v>115.46</v>
      </c>
      <c r="S25" s="2">
        <v>118.247</v>
      </c>
      <c r="T25" s="2">
        <v>104.959</v>
      </c>
      <c r="U25" s="2">
        <v>112.888667</v>
      </c>
      <c r="V25" s="2" t="s">
        <v>20</v>
      </c>
      <c r="W25" s="2">
        <v>54.625</v>
      </c>
      <c r="X25" s="2">
        <v>58.061999999999998</v>
      </c>
      <c r="Y25" s="2">
        <v>43.466999999999999</v>
      </c>
      <c r="Z25" s="2">
        <v>52.051333300000003</v>
      </c>
      <c r="AA25" s="2"/>
      <c r="AB25" s="2"/>
      <c r="AC25" s="2"/>
      <c r="AD25" s="2"/>
      <c r="AE25" s="2"/>
      <c r="AF25" s="2"/>
    </row>
    <row r="26" spans="1:32">
      <c r="A26" s="2" t="s">
        <v>21</v>
      </c>
      <c r="B26" s="2">
        <v>32.340000000000003</v>
      </c>
      <c r="C26" s="2">
        <v>23.213999999999999</v>
      </c>
      <c r="D26" s="2">
        <v>31.872</v>
      </c>
      <c r="E26" s="2">
        <v>29.141999999999999</v>
      </c>
      <c r="F26" s="2" t="s">
        <v>21</v>
      </c>
      <c r="G26" s="2">
        <v>22.335000000000001</v>
      </c>
      <c r="H26" s="2">
        <v>19.977</v>
      </c>
      <c r="I26" s="2">
        <v>17.966000000000001</v>
      </c>
      <c r="J26" s="2">
        <v>20.092666699999999</v>
      </c>
      <c r="K26" s="2"/>
      <c r="L26" s="2"/>
      <c r="M26" s="2"/>
      <c r="N26" s="2"/>
      <c r="O26" s="2"/>
      <c r="P26" s="2"/>
      <c r="Q26" s="2" t="s">
        <v>21</v>
      </c>
      <c r="R26" s="2">
        <v>145.84299999999999</v>
      </c>
      <c r="S26" s="2">
        <v>148.30099999999999</v>
      </c>
      <c r="T26" s="2">
        <v>169.69300000000001</v>
      </c>
      <c r="U26" s="2"/>
      <c r="V26" s="2" t="s">
        <v>21</v>
      </c>
      <c r="W26" s="2">
        <v>49.738</v>
      </c>
      <c r="X26" s="2">
        <v>52.267000000000003</v>
      </c>
      <c r="Y26" s="2">
        <v>54.671999999999997</v>
      </c>
      <c r="Z26" s="2"/>
      <c r="AA26" s="2"/>
      <c r="AB26" s="2"/>
      <c r="AC26" s="2"/>
      <c r="AD26" s="2"/>
      <c r="AE26" s="2"/>
      <c r="AF26" s="2"/>
    </row>
    <row r="27" spans="1:32">
      <c r="A27" s="2" t="s">
        <v>22</v>
      </c>
      <c r="B27" s="2">
        <v>1.6845497599999999</v>
      </c>
      <c r="C27" s="2">
        <v>1.9276314299999999</v>
      </c>
      <c r="D27" s="2">
        <v>1.14500606</v>
      </c>
      <c r="E27" s="2"/>
      <c r="F27" s="2" t="s">
        <v>22</v>
      </c>
      <c r="G27" s="2">
        <v>0.71796362000000002</v>
      </c>
      <c r="H27" s="2">
        <v>0.83107675000000003</v>
      </c>
      <c r="I27" s="2">
        <v>0.84364088999999998</v>
      </c>
      <c r="J27" s="2"/>
      <c r="K27" s="2"/>
      <c r="L27" s="2"/>
      <c r="M27" s="2"/>
      <c r="N27" s="2"/>
      <c r="O27" s="2"/>
      <c r="P27" s="2"/>
      <c r="Q27" s="2" t="s">
        <v>29</v>
      </c>
      <c r="R27" s="2" t="s">
        <v>30</v>
      </c>
      <c r="S27" s="2" t="s">
        <v>29</v>
      </c>
      <c r="T27" s="2" t="s">
        <v>30</v>
      </c>
      <c r="U27" s="2" t="s">
        <v>29</v>
      </c>
      <c r="V27" s="2" t="s">
        <v>30</v>
      </c>
      <c r="W27" s="2" t="s">
        <v>29</v>
      </c>
      <c r="X27" s="2" t="s">
        <v>30</v>
      </c>
      <c r="Y27" s="2" t="s">
        <v>29</v>
      </c>
      <c r="Z27" s="2" t="s">
        <v>30</v>
      </c>
      <c r="AA27" s="2"/>
      <c r="AB27" s="2"/>
      <c r="AC27" s="2"/>
      <c r="AD27" s="2"/>
      <c r="AE27" s="2"/>
      <c r="AF27" s="2"/>
    </row>
    <row r="28" spans="1:3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 t="s">
        <v>27</v>
      </c>
      <c r="R28" s="2" t="s">
        <v>27</v>
      </c>
      <c r="S28" s="2" t="s">
        <v>28</v>
      </c>
      <c r="T28" s="2" t="s">
        <v>28</v>
      </c>
      <c r="U28" s="2" t="s">
        <v>31</v>
      </c>
      <c r="V28" s="2" t="s">
        <v>31</v>
      </c>
      <c r="W28" s="2" t="s">
        <v>32</v>
      </c>
      <c r="X28" s="2" t="s">
        <v>32</v>
      </c>
      <c r="Y28" s="2" t="s">
        <v>33</v>
      </c>
      <c r="Z28" s="2" t="s">
        <v>33</v>
      </c>
      <c r="AA28" s="2"/>
      <c r="AB28" s="2"/>
      <c r="AC28" s="2"/>
      <c r="AD28" s="2"/>
      <c r="AE28" s="2"/>
      <c r="AF28" s="2"/>
    </row>
    <row r="29" spans="1:3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v>1.0260372</v>
      </c>
      <c r="R29" s="2">
        <v>2.5895916200000002</v>
      </c>
      <c r="S29" s="2">
        <v>0.79482293999999998</v>
      </c>
      <c r="T29" s="2">
        <v>1.51470236</v>
      </c>
      <c r="U29" s="2">
        <v>0.57331189999999999</v>
      </c>
      <c r="V29" s="2">
        <v>0.29925608399999998</v>
      </c>
      <c r="W29" s="2">
        <v>1.2690235000000001</v>
      </c>
      <c r="X29" s="2">
        <v>1.9981114799999999</v>
      </c>
      <c r="Y29" s="2">
        <v>0.69896117000000002</v>
      </c>
      <c r="Z29" s="2">
        <v>0.34336657999999998</v>
      </c>
      <c r="AA29" s="2"/>
      <c r="AB29" s="2"/>
      <c r="AC29" s="2"/>
      <c r="AD29" s="2"/>
      <c r="AE29" s="2"/>
      <c r="AF29" s="2"/>
    </row>
    <row r="30" spans="1:32">
      <c r="A30" s="7" t="s">
        <v>33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v>0.96201166999999999</v>
      </c>
      <c r="R30" s="2">
        <v>2.9704950600000002</v>
      </c>
      <c r="S30" s="2">
        <v>0.77950103999999998</v>
      </c>
      <c r="T30" s="2">
        <v>1.55309301</v>
      </c>
      <c r="U30" s="2">
        <v>0.86736550999999995</v>
      </c>
      <c r="V30" s="2">
        <v>0.26624502300000003</v>
      </c>
      <c r="W30" s="2">
        <v>0.76042293000000005</v>
      </c>
      <c r="X30" s="2">
        <v>2.2093246999999998</v>
      </c>
      <c r="Y30" s="2">
        <v>0.77100133999999998</v>
      </c>
      <c r="Z30" s="2">
        <v>0.40789565</v>
      </c>
      <c r="AA30" s="2"/>
      <c r="AB30" s="2"/>
      <c r="AC30" s="2"/>
      <c r="AD30" s="2"/>
      <c r="AE30" s="2"/>
      <c r="AF30" s="2"/>
    </row>
    <row r="31" spans="1:32">
      <c r="A31" s="2"/>
      <c r="B31" s="4" t="s">
        <v>4</v>
      </c>
      <c r="C31" s="2"/>
      <c r="D31" s="2"/>
      <c r="E31" s="2"/>
      <c r="F31" s="2"/>
      <c r="G31" s="4" t="s">
        <v>4</v>
      </c>
      <c r="H31" s="2"/>
      <c r="I31" s="2"/>
      <c r="J31" s="2"/>
      <c r="K31" s="2"/>
      <c r="L31" s="2"/>
      <c r="M31" s="2"/>
      <c r="N31" s="2"/>
      <c r="O31" s="2"/>
      <c r="P31" s="2"/>
      <c r="Q31" s="2">
        <v>0.68304655999999997</v>
      </c>
      <c r="R31" s="2">
        <v>2.6347123799999999</v>
      </c>
      <c r="S31" s="2">
        <v>0.62671935000000001</v>
      </c>
      <c r="T31" s="2">
        <v>1.8872072799999999</v>
      </c>
      <c r="U31" s="2">
        <v>0.66097260000000002</v>
      </c>
      <c r="V31" s="2">
        <v>0.272094008</v>
      </c>
      <c r="W31" s="2">
        <v>1.24369091</v>
      </c>
      <c r="X31" s="2">
        <v>3.4097</v>
      </c>
      <c r="Y31" s="2">
        <v>0.64820937000000001</v>
      </c>
      <c r="Z31" s="2">
        <v>0.36975917000000003</v>
      </c>
      <c r="AA31" s="2"/>
      <c r="AB31" s="2"/>
      <c r="AC31" s="2"/>
      <c r="AD31" s="2"/>
      <c r="AE31" s="2"/>
      <c r="AF31" s="2"/>
    </row>
    <row r="32" spans="1:32">
      <c r="A32" s="1" t="s">
        <v>6</v>
      </c>
      <c r="B32" s="2" t="s">
        <v>7</v>
      </c>
      <c r="C32" s="2" t="s">
        <v>8</v>
      </c>
      <c r="D32" s="2" t="s">
        <v>9</v>
      </c>
      <c r="E32" s="2" t="s">
        <v>10</v>
      </c>
      <c r="F32" s="1" t="s">
        <v>17</v>
      </c>
      <c r="G32" s="2" t="s">
        <v>7</v>
      </c>
      <c r="H32" s="2" t="s">
        <v>8</v>
      </c>
      <c r="I32" s="2" t="s">
        <v>9</v>
      </c>
      <c r="J32" s="2" t="s">
        <v>10</v>
      </c>
      <c r="K32" s="2"/>
      <c r="L32" s="2"/>
      <c r="M32" s="2"/>
      <c r="N32" s="2"/>
      <c r="O32" s="2"/>
      <c r="P32" s="2"/>
      <c r="Q32" s="2">
        <v>1.04843983</v>
      </c>
      <c r="R32" s="2">
        <v>2.19216838</v>
      </c>
      <c r="S32" s="2">
        <v>0.51517577999999997</v>
      </c>
      <c r="T32" s="2">
        <v>0.92490559000000006</v>
      </c>
      <c r="U32" s="2">
        <v>1.0182918299999999</v>
      </c>
      <c r="V32" s="2">
        <v>0.37803915100000002</v>
      </c>
      <c r="W32" s="2">
        <v>1.1936822199999999</v>
      </c>
      <c r="X32" s="2">
        <v>2.2060268000000001</v>
      </c>
      <c r="Y32" s="2">
        <v>1.1053960700000001</v>
      </c>
      <c r="Z32" s="2">
        <v>0.41434815000000003</v>
      </c>
      <c r="AA32" s="2"/>
      <c r="AB32" s="2"/>
      <c r="AC32" s="2"/>
      <c r="AD32" s="2"/>
      <c r="AE32" s="2"/>
      <c r="AF32" s="2"/>
    </row>
    <row r="33" spans="1:32">
      <c r="A33" s="2" t="s">
        <v>19</v>
      </c>
      <c r="B33" s="2">
        <v>51.131999999999998</v>
      </c>
      <c r="C33" s="2">
        <v>51.215000000000003</v>
      </c>
      <c r="D33" s="2">
        <v>48.506999999999998</v>
      </c>
      <c r="E33" s="2"/>
      <c r="F33" s="2" t="s">
        <v>19</v>
      </c>
      <c r="G33" s="2">
        <v>31.183</v>
      </c>
      <c r="H33" s="2">
        <v>28.297000000000001</v>
      </c>
      <c r="I33" s="2">
        <v>24.529</v>
      </c>
      <c r="J33" s="2"/>
      <c r="K33" s="2"/>
      <c r="L33" s="2"/>
      <c r="M33" s="2"/>
      <c r="N33" s="2"/>
      <c r="O33" s="2"/>
      <c r="P33" s="2"/>
      <c r="Q33" s="2">
        <v>0.73887457999999995</v>
      </c>
      <c r="R33" s="2">
        <v>2.7094996600000001</v>
      </c>
      <c r="S33" s="2">
        <v>0.53760671999999998</v>
      </c>
      <c r="T33" s="2">
        <v>1.0850709300000001</v>
      </c>
      <c r="U33" s="2">
        <v>0.90291670999999996</v>
      </c>
      <c r="V33" s="2">
        <v>0.243126275</v>
      </c>
      <c r="W33" s="2">
        <v>0.79160975</v>
      </c>
      <c r="X33" s="2">
        <v>2.4937387599999998</v>
      </c>
      <c r="Y33" s="2">
        <v>0.85127207000000005</v>
      </c>
      <c r="Z33" s="2">
        <v>0.44358185</v>
      </c>
      <c r="AA33" s="2"/>
      <c r="AB33" s="2"/>
      <c r="AC33" s="2"/>
      <c r="AD33" s="2"/>
      <c r="AE33" s="2"/>
      <c r="AF33" s="2"/>
    </row>
    <row r="34" spans="1:32">
      <c r="A34" s="2" t="s">
        <v>20</v>
      </c>
      <c r="B34" s="2">
        <v>174.28899999999999</v>
      </c>
      <c r="C34" s="2">
        <v>146.434</v>
      </c>
      <c r="D34" s="2">
        <v>157.202</v>
      </c>
      <c r="E34" s="2">
        <v>159.308333</v>
      </c>
      <c r="F34" s="2" t="s">
        <v>20</v>
      </c>
      <c r="G34" s="2">
        <v>100.041</v>
      </c>
      <c r="H34" s="2">
        <v>89.888000000000005</v>
      </c>
      <c r="I34" s="2">
        <v>71.686000000000007</v>
      </c>
      <c r="J34" s="2">
        <v>87.204999999999998</v>
      </c>
      <c r="K34" s="2"/>
      <c r="L34" s="2"/>
      <c r="M34" s="2"/>
      <c r="N34" s="2"/>
      <c r="O34" s="2"/>
      <c r="P34" s="2"/>
      <c r="Q34" s="2"/>
      <c r="R34" s="2"/>
      <c r="S34" s="2">
        <v>0.41357110000000002</v>
      </c>
      <c r="T34" s="2">
        <v>1.0070008800000001</v>
      </c>
      <c r="U34" s="2">
        <v>0.84016451000000003</v>
      </c>
      <c r="V34" s="2">
        <v>0.43626296399999998</v>
      </c>
      <c r="W34" s="2">
        <v>1.1929515799999999</v>
      </c>
      <c r="X34" s="2">
        <v>2.4629249600000001</v>
      </c>
      <c r="Y34" s="2">
        <v>0.60722423999999997</v>
      </c>
      <c r="Z34" s="2">
        <v>0.53862964000000002</v>
      </c>
      <c r="AA34" s="2"/>
      <c r="AB34" s="2"/>
      <c r="AC34" s="2"/>
      <c r="AD34" s="2"/>
      <c r="AE34" s="2"/>
      <c r="AF34" s="2"/>
    </row>
    <row r="35" spans="1:32">
      <c r="A35" s="2" t="s">
        <v>21</v>
      </c>
      <c r="B35" s="2">
        <v>23.718</v>
      </c>
      <c r="C35" s="2">
        <v>31.076000000000001</v>
      </c>
      <c r="D35" s="2">
        <v>23.902999999999999</v>
      </c>
      <c r="E35" s="2">
        <v>26.232333300000001</v>
      </c>
      <c r="F35" s="2" t="s">
        <v>21</v>
      </c>
      <c r="G35" s="2">
        <v>12.928000000000001</v>
      </c>
      <c r="H35" s="2">
        <v>12.71</v>
      </c>
      <c r="I35" s="2">
        <v>12.65</v>
      </c>
      <c r="J35" s="2">
        <v>12.7626667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>
        <v>1.1316851000000001</v>
      </c>
      <c r="V35" s="2">
        <v>0.46305475499999998</v>
      </c>
      <c r="W35" s="2">
        <v>1.1726208300000001</v>
      </c>
      <c r="X35" s="2">
        <v>3.4528739399999999</v>
      </c>
      <c r="Y35" s="2"/>
      <c r="Z35" s="2"/>
      <c r="AA35" s="2"/>
      <c r="AB35" s="2"/>
      <c r="AC35" s="2"/>
      <c r="AD35" s="2"/>
      <c r="AE35" s="2"/>
      <c r="AF35" s="2"/>
    </row>
    <row r="36" spans="1:32">
      <c r="A36" s="2" t="s">
        <v>22</v>
      </c>
      <c r="B36" s="2">
        <v>0.18710862</v>
      </c>
      <c r="C36" s="2">
        <v>0.18773232000000001</v>
      </c>
      <c r="D36" s="2">
        <v>0.16738305000000001</v>
      </c>
      <c r="E36" s="2"/>
      <c r="F36" s="2" t="s">
        <v>22</v>
      </c>
      <c r="G36" s="2">
        <v>0.13245298999999999</v>
      </c>
      <c r="H36" s="2">
        <v>9.7985199999999995E-2</v>
      </c>
      <c r="I36" s="2">
        <v>5.2983589999999997E-2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0.88388898999999999</v>
      </c>
      <c r="V36" s="2">
        <v>0.43636445800000001</v>
      </c>
      <c r="W36" s="2">
        <v>0.94269267999999995</v>
      </c>
      <c r="X36" s="2">
        <v>3.7177138099999998</v>
      </c>
      <c r="Y36" s="2"/>
      <c r="Z36" s="2"/>
      <c r="AA36" s="2"/>
      <c r="AB36" s="2"/>
      <c r="AC36" s="2"/>
      <c r="AD36" s="2"/>
      <c r="AE36" s="2"/>
      <c r="AF36" s="2"/>
    </row>
    <row r="37" spans="1:3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 t="s">
        <v>24</v>
      </c>
      <c r="R37" s="2">
        <v>-41.752597999999999</v>
      </c>
      <c r="S37" s="2">
        <v>7.9196428000000001</v>
      </c>
      <c r="T37" s="2">
        <v>-4.6011281000000004</v>
      </c>
      <c r="U37" s="2"/>
      <c r="V37" s="2" t="s">
        <v>24</v>
      </c>
      <c r="W37" s="2">
        <v>1.46967358</v>
      </c>
      <c r="X37" s="2">
        <v>4.6297837599999996</v>
      </c>
      <c r="Y37" s="2">
        <v>1.58044045</v>
      </c>
      <c r="Z37" s="2"/>
      <c r="AA37" s="2"/>
      <c r="AB37" s="2"/>
      <c r="AC37" s="2"/>
      <c r="AD37" s="2"/>
      <c r="AE37" s="2"/>
      <c r="AF37" s="2"/>
    </row>
    <row r="38" spans="1:3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 t="s">
        <v>25</v>
      </c>
      <c r="R38" s="2">
        <v>20.214968200000001</v>
      </c>
      <c r="S38" s="2">
        <v>20.214968200000001</v>
      </c>
      <c r="T38" s="2">
        <v>20.214968200000001</v>
      </c>
      <c r="U38" s="2"/>
      <c r="V38" s="2" t="s">
        <v>25</v>
      </c>
      <c r="W38" s="2">
        <v>2.1770447499999999</v>
      </c>
      <c r="X38" s="2">
        <v>6.4104789000000002</v>
      </c>
      <c r="Y38" s="2">
        <v>0</v>
      </c>
      <c r="Z38" s="2"/>
      <c r="AA38" s="2"/>
      <c r="AB38" s="2"/>
      <c r="AC38" s="2"/>
      <c r="AD38" s="2"/>
      <c r="AE38" s="2"/>
      <c r="AF38" s="2"/>
    </row>
    <row r="39" spans="1:32">
      <c r="A39" s="7" t="s">
        <v>32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>
      <c r="A40" s="2"/>
      <c r="B40" s="4" t="s">
        <v>4</v>
      </c>
      <c r="C40" s="2"/>
      <c r="D40" s="2"/>
      <c r="E40" s="2"/>
      <c r="F40" s="2"/>
      <c r="G40" s="4" t="s">
        <v>4</v>
      </c>
      <c r="H40" s="2"/>
      <c r="I40" s="2"/>
      <c r="J40" s="2"/>
      <c r="K40" s="2"/>
      <c r="L40" s="2"/>
      <c r="M40" s="2"/>
      <c r="N40" s="2"/>
      <c r="O40" s="2"/>
      <c r="P40" s="2"/>
      <c r="Q40" s="5" t="s">
        <v>5</v>
      </c>
      <c r="R40" s="2"/>
      <c r="S40" s="2"/>
      <c r="T40" s="2"/>
      <c r="U40" s="2"/>
      <c r="V40" s="5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>
      <c r="A41" s="1" t="s">
        <v>6</v>
      </c>
      <c r="B41" s="2" t="s">
        <v>7</v>
      </c>
      <c r="C41" s="2" t="s">
        <v>8</v>
      </c>
      <c r="D41" s="2" t="s">
        <v>9</v>
      </c>
      <c r="E41" s="2" t="s">
        <v>10</v>
      </c>
      <c r="F41" s="1" t="s">
        <v>17</v>
      </c>
      <c r="G41" s="2" t="s">
        <v>7</v>
      </c>
      <c r="H41" s="2" t="s">
        <v>8</v>
      </c>
      <c r="I41" s="2" t="s">
        <v>9</v>
      </c>
      <c r="J41" s="2" t="s">
        <v>12</v>
      </c>
      <c r="K41" s="2" t="s">
        <v>13</v>
      </c>
      <c r="L41" s="2"/>
      <c r="M41" s="2"/>
      <c r="N41" s="2"/>
      <c r="O41" s="2"/>
      <c r="P41" s="2"/>
      <c r="Q41" s="1" t="s">
        <v>16</v>
      </c>
      <c r="R41" s="2" t="s">
        <v>7</v>
      </c>
      <c r="S41" s="2" t="s">
        <v>8</v>
      </c>
      <c r="T41" s="2" t="s">
        <v>9</v>
      </c>
      <c r="U41" s="2" t="s">
        <v>10</v>
      </c>
      <c r="V41" s="1" t="s">
        <v>17</v>
      </c>
      <c r="W41" s="2" t="s">
        <v>7</v>
      </c>
      <c r="X41" s="2" t="s">
        <v>8</v>
      </c>
      <c r="Y41" s="2" t="s">
        <v>9</v>
      </c>
      <c r="Z41" s="2" t="s">
        <v>12</v>
      </c>
      <c r="AA41" s="2" t="s">
        <v>13</v>
      </c>
      <c r="AB41" s="2" t="s">
        <v>10</v>
      </c>
      <c r="AC41" s="2"/>
      <c r="AD41" s="2"/>
      <c r="AE41" s="2"/>
      <c r="AF41" s="2"/>
    </row>
    <row r="42" spans="1:32">
      <c r="A42" s="2" t="s">
        <v>19</v>
      </c>
      <c r="B42" s="2">
        <v>140.203</v>
      </c>
      <c r="C42" s="2">
        <v>129.661</v>
      </c>
      <c r="D42" s="2">
        <v>158.17400000000001</v>
      </c>
      <c r="E42" s="2"/>
      <c r="F42" s="2" t="s">
        <v>19</v>
      </c>
      <c r="G42" s="2">
        <v>145.47800000000001</v>
      </c>
      <c r="H42" s="2">
        <v>121.395</v>
      </c>
      <c r="I42" s="2">
        <v>157.904</v>
      </c>
      <c r="J42" s="2">
        <v>125.831</v>
      </c>
      <c r="K42" s="2">
        <v>111.5</v>
      </c>
      <c r="L42" s="2"/>
      <c r="M42" s="2"/>
      <c r="N42" s="2"/>
      <c r="O42" s="2"/>
      <c r="P42" s="2"/>
      <c r="Q42" s="2" t="s">
        <v>19</v>
      </c>
      <c r="R42" s="2">
        <v>62.933</v>
      </c>
      <c r="S42" s="2">
        <v>48.838999999999999</v>
      </c>
      <c r="T42" s="2">
        <v>62.231000000000002</v>
      </c>
      <c r="U42" s="2"/>
      <c r="V42" s="2" t="s">
        <v>19</v>
      </c>
      <c r="W42" s="2">
        <v>64.445999999999998</v>
      </c>
      <c r="X42" s="2">
        <v>51.789000000000001</v>
      </c>
      <c r="Y42" s="2">
        <v>64.423000000000002</v>
      </c>
      <c r="Z42" s="2">
        <v>63.783000000000001</v>
      </c>
      <c r="AA42" s="2">
        <v>56.545000000000002</v>
      </c>
      <c r="AB42" s="2"/>
      <c r="AC42" s="2"/>
      <c r="AD42" s="2"/>
      <c r="AE42" s="2"/>
      <c r="AF42" s="2"/>
    </row>
    <row r="43" spans="1:32">
      <c r="A43" s="2" t="s">
        <v>20</v>
      </c>
      <c r="B43" s="2">
        <v>150.41800000000001</v>
      </c>
      <c r="C43" s="2">
        <v>115.961</v>
      </c>
      <c r="D43" s="2">
        <v>86.438999999999993</v>
      </c>
      <c r="E43" s="2">
        <v>117.60599999999999</v>
      </c>
      <c r="F43" s="2" t="s">
        <v>20</v>
      </c>
      <c r="G43" s="2">
        <v>140.64599999999999</v>
      </c>
      <c r="H43" s="2">
        <v>144.065</v>
      </c>
      <c r="I43" s="2">
        <v>136.33000000000001</v>
      </c>
      <c r="J43" s="2">
        <v>140.125</v>
      </c>
      <c r="K43" s="2">
        <v>153.892</v>
      </c>
      <c r="L43" s="2">
        <v>143.01159999999999</v>
      </c>
      <c r="M43" s="2"/>
      <c r="N43" s="2"/>
      <c r="O43" s="2"/>
      <c r="P43" s="2"/>
      <c r="Q43" s="2" t="s">
        <v>20</v>
      </c>
      <c r="R43" s="2">
        <v>56.277000000000001</v>
      </c>
      <c r="S43" s="2">
        <v>59.393000000000001</v>
      </c>
      <c r="T43" s="2">
        <v>50.764000000000003</v>
      </c>
      <c r="U43" s="2">
        <v>55.478000000000002</v>
      </c>
      <c r="V43" s="2" t="s">
        <v>20</v>
      </c>
      <c r="W43" s="2">
        <v>52.133000000000003</v>
      </c>
      <c r="X43" s="2">
        <v>59.433999999999997</v>
      </c>
      <c r="Y43" s="2">
        <v>62.959000000000003</v>
      </c>
      <c r="Z43" s="2">
        <v>62.857999999999997</v>
      </c>
      <c r="AA43" s="2">
        <v>54.360999999999997</v>
      </c>
      <c r="AB43" s="2">
        <v>58.348999999999997</v>
      </c>
      <c r="AC43" s="2"/>
      <c r="AD43" s="2"/>
      <c r="AE43" s="2"/>
      <c r="AF43" s="2"/>
    </row>
    <row r="44" spans="1:32">
      <c r="A44" s="2" t="s">
        <v>21</v>
      </c>
      <c r="B44" s="2">
        <v>49.472999999999999</v>
      </c>
      <c r="C44" s="2">
        <v>49.636000000000003</v>
      </c>
      <c r="D44" s="2">
        <v>45.308</v>
      </c>
      <c r="E44" s="2">
        <v>48.139000000000003</v>
      </c>
      <c r="F44" s="2" t="s">
        <v>21</v>
      </c>
      <c r="G44" s="2">
        <v>42.052</v>
      </c>
      <c r="H44" s="2">
        <v>34.542999999999999</v>
      </c>
      <c r="I44" s="2">
        <v>39.985999999999997</v>
      </c>
      <c r="J44" s="2">
        <v>44.865000000000002</v>
      </c>
      <c r="K44" s="2">
        <v>46.429000000000002</v>
      </c>
      <c r="L44" s="2">
        <v>41.575000000000003</v>
      </c>
      <c r="M44" s="2"/>
      <c r="N44" s="2"/>
      <c r="O44" s="2"/>
      <c r="P44" s="2"/>
      <c r="Q44" s="2" t="s">
        <v>21</v>
      </c>
      <c r="R44" s="2">
        <v>83.137</v>
      </c>
      <c r="S44" s="2">
        <v>88.99</v>
      </c>
      <c r="T44" s="2">
        <v>122.254</v>
      </c>
      <c r="U44" s="2"/>
      <c r="V44" s="2" t="s">
        <v>21</v>
      </c>
      <c r="W44" s="2">
        <v>96.313999999999993</v>
      </c>
      <c r="X44" s="2">
        <v>105.371</v>
      </c>
      <c r="Y44" s="2">
        <v>104.401</v>
      </c>
      <c r="Z44" s="2">
        <v>135.56399999999999</v>
      </c>
      <c r="AA44" s="2">
        <v>143.90100000000001</v>
      </c>
      <c r="AB44" s="2"/>
      <c r="AC44" s="2"/>
      <c r="AD44" s="2"/>
      <c r="AE44" s="2"/>
      <c r="AF44" s="2"/>
    </row>
    <row r="45" spans="1:32">
      <c r="A45" s="2" t="s">
        <v>22</v>
      </c>
      <c r="B45" s="2">
        <v>1.32529115</v>
      </c>
      <c r="C45" s="2">
        <v>1.1735356400000001</v>
      </c>
      <c r="D45" s="2">
        <v>1.58398952</v>
      </c>
      <c r="E45" s="2"/>
      <c r="F45" s="2" t="s">
        <v>22</v>
      </c>
      <c r="G45" s="2">
        <v>1.0243146999999999</v>
      </c>
      <c r="H45" s="2">
        <v>0.78689545999999999</v>
      </c>
      <c r="I45" s="2">
        <v>1.1468148600000001</v>
      </c>
      <c r="J45" s="2">
        <v>0.83062720999999995</v>
      </c>
      <c r="K45" s="2">
        <v>0.68934684300000004</v>
      </c>
      <c r="L45" s="2"/>
      <c r="M45" s="2"/>
      <c r="N45" s="2"/>
      <c r="O45" s="2"/>
      <c r="P45" s="2"/>
      <c r="Q45" s="2" t="s">
        <v>23</v>
      </c>
      <c r="R45" s="2">
        <v>29.311</v>
      </c>
      <c r="S45" s="2">
        <v>25.675000000000001</v>
      </c>
      <c r="T45" s="2">
        <v>28.314</v>
      </c>
      <c r="U45" s="2">
        <v>27.766666699999998</v>
      </c>
      <c r="V45" s="2" t="s">
        <v>23</v>
      </c>
      <c r="W45" s="2">
        <v>27.506</v>
      </c>
      <c r="X45" s="2">
        <v>24.361000000000001</v>
      </c>
      <c r="Y45" s="2">
        <v>30.466000000000001</v>
      </c>
      <c r="Z45" s="2">
        <v>25.524000000000001</v>
      </c>
      <c r="AA45" s="2">
        <v>26.491</v>
      </c>
      <c r="AB45" s="2">
        <v>26.869599999999998</v>
      </c>
      <c r="AC45" s="2"/>
      <c r="AD45" s="2"/>
      <c r="AE45" s="2"/>
      <c r="AF45" s="2"/>
    </row>
    <row r="46" spans="1:3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 t="s">
        <v>24</v>
      </c>
      <c r="R46" s="2">
        <v>1.2690235000000001</v>
      </c>
      <c r="S46" s="2">
        <v>0.76042293000000005</v>
      </c>
      <c r="T46" s="2">
        <v>1.24369091</v>
      </c>
      <c r="U46" s="2"/>
      <c r="V46" s="2" t="s">
        <v>24</v>
      </c>
      <c r="W46" s="2">
        <v>1.1936822199999999</v>
      </c>
      <c r="X46" s="2">
        <v>0.79160975</v>
      </c>
      <c r="Y46" s="2">
        <v>1.1929515799999999</v>
      </c>
      <c r="Z46" s="2">
        <v>1.1726208300000001</v>
      </c>
      <c r="AA46" s="2">
        <v>0.942692682</v>
      </c>
      <c r="AB46" s="2"/>
      <c r="AC46" s="2"/>
      <c r="AD46" s="2"/>
      <c r="AE46" s="2"/>
      <c r="AF46" s="2"/>
    </row>
    <row r="47" spans="1:3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 t="s">
        <v>25</v>
      </c>
      <c r="R47" s="2">
        <v>1.9981114799999999</v>
      </c>
      <c r="S47" s="2">
        <v>2.2093246999999998</v>
      </c>
      <c r="T47" s="2">
        <v>3.4097</v>
      </c>
      <c r="U47" s="2"/>
      <c r="V47" s="2" t="s">
        <v>25</v>
      </c>
      <c r="W47" s="2">
        <v>2.2060268000000001</v>
      </c>
      <c r="X47" s="2">
        <v>2.4937387599999998</v>
      </c>
      <c r="Y47" s="2">
        <v>2.4629249600000001</v>
      </c>
      <c r="Z47" s="2">
        <v>3.4528739399999999</v>
      </c>
      <c r="AA47" s="2">
        <v>3.7177138059999999</v>
      </c>
      <c r="AB47" s="2"/>
      <c r="AC47" s="2"/>
      <c r="AD47" s="2"/>
      <c r="AE47" s="2"/>
      <c r="AF47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workbookViewId="0">
      <selection activeCell="D3" sqref="D3"/>
    </sheetView>
  </sheetViews>
  <sheetFormatPr baseColWidth="10" defaultRowHeight="15" x14ac:dyDescent="0"/>
  <sheetData>
    <row r="2" spans="1:14">
      <c r="A2" s="4" t="s">
        <v>66</v>
      </c>
      <c r="G2" s="9" t="s">
        <v>52</v>
      </c>
    </row>
    <row r="3" spans="1:14">
      <c r="A3" s="8" t="s">
        <v>67</v>
      </c>
      <c r="B3" s="8"/>
      <c r="C3" s="8"/>
      <c r="D3" s="8"/>
      <c r="E3" s="8"/>
      <c r="F3" s="8"/>
      <c r="G3" s="8" t="s">
        <v>29</v>
      </c>
      <c r="H3" s="8" t="s">
        <v>30</v>
      </c>
      <c r="I3" s="8" t="s">
        <v>29</v>
      </c>
      <c r="J3" s="8" t="s">
        <v>30</v>
      </c>
      <c r="K3" s="8" t="s">
        <v>29</v>
      </c>
      <c r="L3" s="8" t="s">
        <v>30</v>
      </c>
      <c r="M3" s="8" t="s">
        <v>29</v>
      </c>
      <c r="N3" s="8" t="s">
        <v>30</v>
      </c>
    </row>
    <row r="4" spans="1:14">
      <c r="A4" s="8" t="s">
        <v>27</v>
      </c>
      <c r="B4" s="8" t="s">
        <v>61</v>
      </c>
      <c r="C4" s="8" t="s">
        <v>64</v>
      </c>
      <c r="D4" s="8" t="s">
        <v>28</v>
      </c>
      <c r="E4" s="8" t="s">
        <v>2</v>
      </c>
      <c r="F4" s="8"/>
      <c r="G4" s="8" t="s">
        <v>27</v>
      </c>
      <c r="H4" s="8" t="s">
        <v>27</v>
      </c>
      <c r="I4" s="8" t="s">
        <v>61</v>
      </c>
      <c r="J4" s="8" t="s">
        <v>61</v>
      </c>
      <c r="K4" s="8" t="s">
        <v>28</v>
      </c>
      <c r="L4" s="8" t="s">
        <v>28</v>
      </c>
      <c r="M4" s="8" t="s">
        <v>31</v>
      </c>
      <c r="N4" s="8" t="s">
        <v>31</v>
      </c>
    </row>
    <row r="5" spans="1:14">
      <c r="A5">
        <v>0.81961447817868682</v>
      </c>
      <c r="B5">
        <v>1.0748035333410062</v>
      </c>
      <c r="C5">
        <v>1.1253646897332525</v>
      </c>
      <c r="D5">
        <v>2.2909298166027274</v>
      </c>
      <c r="E5">
        <v>0.66045933730914341</v>
      </c>
      <c r="G5">
        <v>0.95112537199967284</v>
      </c>
      <c r="H5">
        <v>3.3697179766262839</v>
      </c>
      <c r="I5">
        <v>1.2536864049691068</v>
      </c>
      <c r="J5">
        <v>2.2699962783030769</v>
      </c>
      <c r="K5">
        <v>0.86238796784870597</v>
      </c>
      <c r="L5">
        <v>1.5594435878942594</v>
      </c>
      <c r="M5">
        <v>0.73632829248018938</v>
      </c>
      <c r="N5">
        <v>0.53100551334620738</v>
      </c>
    </row>
    <row r="6" spans="1:14">
      <c r="A6">
        <v>0.96194962750970658</v>
      </c>
      <c r="B6">
        <v>0.88823460488400674</v>
      </c>
      <c r="C6">
        <v>0.82905726952356773</v>
      </c>
      <c r="D6">
        <v>1.8411304755753026</v>
      </c>
      <c r="E6">
        <v>0.44665471077699886</v>
      </c>
      <c r="G6">
        <v>1.0331698879100388</v>
      </c>
      <c r="H6">
        <v>3.3803193509381031</v>
      </c>
      <c r="I6">
        <v>1.3686975344114374</v>
      </c>
      <c r="J6">
        <v>2.2782225118459758</v>
      </c>
      <c r="K6">
        <v>0.80172967059087852</v>
      </c>
      <c r="L6">
        <v>1.4194223251891422</v>
      </c>
      <c r="M6">
        <v>0.65926062060720603</v>
      </c>
      <c r="N6">
        <v>0.62472424836005613</v>
      </c>
    </row>
    <row r="7" spans="1:14">
      <c r="A7">
        <v>0.9972185760789477</v>
      </c>
      <c r="B7">
        <v>1.1528712284052576</v>
      </c>
      <c r="C7">
        <v>0.69502537832847666</v>
      </c>
      <c r="D7">
        <v>1.5312437319971905</v>
      </c>
      <c r="E7">
        <v>0.34460045320556493</v>
      </c>
      <c r="G7">
        <v>0.8722157226988444</v>
      </c>
      <c r="H7">
        <v>3.4094088992027736</v>
      </c>
      <c r="I7">
        <v>1.3389068477797439</v>
      </c>
      <c r="J7">
        <v>2.2914495082654467</v>
      </c>
      <c r="K7">
        <v>0.50944041314119826</v>
      </c>
      <c r="L7">
        <v>0.81244079899580113</v>
      </c>
      <c r="M7">
        <v>0.55192615434712788</v>
      </c>
      <c r="N7">
        <v>0.52392037694042537</v>
      </c>
    </row>
    <row r="8" spans="1:14">
      <c r="A8">
        <v>0.97151561395437558</v>
      </c>
      <c r="B8">
        <v>0.6619090376732385</v>
      </c>
      <c r="C8">
        <v>0.86867652767863679</v>
      </c>
      <c r="D8">
        <v>1.793140932959278</v>
      </c>
      <c r="E8">
        <v>0.55511648920637602</v>
      </c>
      <c r="G8">
        <v>1.297133989755421</v>
      </c>
      <c r="H8">
        <v>2.7731361320534473</v>
      </c>
      <c r="I8">
        <v>1.6436734627143867</v>
      </c>
      <c r="J8">
        <v>3.8180762879518673</v>
      </c>
      <c r="K8">
        <v>1.8389019079133657</v>
      </c>
      <c r="L8">
        <v>1.9229987330173848</v>
      </c>
      <c r="M8">
        <v>0.59006631678576305</v>
      </c>
      <c r="N8">
        <v>0.486411556689406</v>
      </c>
    </row>
    <row r="9" spans="1:14">
      <c r="A9">
        <v>1.0726051683703812</v>
      </c>
      <c r="B9">
        <v>1.2512980675385519</v>
      </c>
      <c r="C9">
        <v>0.70738940799937</v>
      </c>
      <c r="D9">
        <v>1.8575451625760884</v>
      </c>
      <c r="E9">
        <v>0.49166147022318102</v>
      </c>
      <c r="G9">
        <v>1.0943572419286176</v>
      </c>
      <c r="H9">
        <v>3.1943036844779518</v>
      </c>
      <c r="I9">
        <v>2.4353285483053493</v>
      </c>
      <c r="J9">
        <v>3.8076287951866341</v>
      </c>
      <c r="K9">
        <v>1.3061930322788302</v>
      </c>
      <c r="L9">
        <v>1.8709195986041178</v>
      </c>
      <c r="M9">
        <v>0.53581753852097291</v>
      </c>
      <c r="N9">
        <v>0.47432953364611702</v>
      </c>
    </row>
    <row r="10" spans="1:14">
      <c r="A10">
        <v>0.72569261324745571</v>
      </c>
      <c r="B10">
        <v>0.61520203006051155</v>
      </c>
      <c r="C10">
        <v>1.0172585599559185</v>
      </c>
      <c r="D10">
        <v>1.2184083971744717</v>
      </c>
      <c r="E10">
        <v>0.63678766480757321</v>
      </c>
      <c r="G10">
        <v>0.8382702316703059</v>
      </c>
      <c r="H10">
        <v>3.5035361650118784</v>
      </c>
      <c r="I10">
        <v>0.80851168189918754</v>
      </c>
      <c r="J10">
        <v>3.5956378856498223</v>
      </c>
      <c r="K10">
        <v>1.0848043312738223</v>
      </c>
      <c r="L10">
        <v>1.1597438098903592</v>
      </c>
      <c r="M10">
        <v>0.67400973295993605</v>
      </c>
      <c r="N10">
        <v>0.66700112439025727</v>
      </c>
    </row>
    <row r="11" spans="1:14">
      <c r="A11">
        <v>1.5427781800984293</v>
      </c>
      <c r="B11">
        <v>1.1893688271773393</v>
      </c>
      <c r="E11">
        <v>0.47396806385794044</v>
      </c>
      <c r="F11" s="12"/>
      <c r="G11">
        <v>1.1685606060606057</v>
      </c>
      <c r="H11">
        <v>2.2663213012477712</v>
      </c>
      <c r="I11">
        <v>2.2074519615715285</v>
      </c>
      <c r="J11">
        <v>2.6633908503531543</v>
      </c>
      <c r="M11">
        <v>0.76132484899492914</v>
      </c>
      <c r="N11">
        <v>0.58016977178149864</v>
      </c>
    </row>
    <row r="12" spans="1:14">
      <c r="A12">
        <v>0.96769487987971148</v>
      </c>
      <c r="B12">
        <v>1.3629944170939048</v>
      </c>
      <c r="E12">
        <v>0.69795495375965078</v>
      </c>
      <c r="F12" s="12"/>
      <c r="G12">
        <v>0.86530748663101575</v>
      </c>
      <c r="H12">
        <v>2.4281417112299462</v>
      </c>
      <c r="I12">
        <v>1.0822913981144655</v>
      </c>
      <c r="J12">
        <v>2.5794276615487002</v>
      </c>
      <c r="M12">
        <v>0.68205834470387705</v>
      </c>
      <c r="N12">
        <v>0.59962934152862624</v>
      </c>
    </row>
    <row r="13" spans="1:14">
      <c r="E13">
        <v>0.46327487099677622</v>
      </c>
      <c r="M13">
        <v>0.72674139345481759</v>
      </c>
      <c r="N13">
        <v>0.63616385484810245</v>
      </c>
    </row>
    <row r="14" spans="1:14">
      <c r="A14" t="s">
        <v>34</v>
      </c>
      <c r="G14" t="s">
        <v>29</v>
      </c>
      <c r="H14" t="s">
        <v>30</v>
      </c>
      <c r="I14" t="s">
        <v>29</v>
      </c>
      <c r="J14" t="s">
        <v>30</v>
      </c>
      <c r="K14" t="s">
        <v>29</v>
      </c>
      <c r="L14" t="s">
        <v>30</v>
      </c>
      <c r="M14" t="s">
        <v>29</v>
      </c>
      <c r="N14" t="s">
        <v>30</v>
      </c>
    </row>
    <row r="15" spans="1:14">
      <c r="A15" t="s">
        <v>27</v>
      </c>
      <c r="B15" t="s">
        <v>61</v>
      </c>
      <c r="C15" t="s">
        <v>64</v>
      </c>
      <c r="D15" t="s">
        <v>28</v>
      </c>
      <c r="E15" t="s">
        <v>2</v>
      </c>
      <c r="G15" t="s">
        <v>27</v>
      </c>
      <c r="H15" t="s">
        <v>27</v>
      </c>
      <c r="I15" t="s">
        <v>61</v>
      </c>
      <c r="J15" t="s">
        <v>61</v>
      </c>
      <c r="K15" t="s">
        <v>28</v>
      </c>
      <c r="L15" t="s">
        <v>28</v>
      </c>
      <c r="M15" t="s">
        <v>31</v>
      </c>
      <c r="N15" t="s">
        <v>31</v>
      </c>
    </row>
    <row r="16" spans="1:14">
      <c r="A16">
        <f>AVERAGE(A5:A13)</f>
        <v>1.007383642164712</v>
      </c>
      <c r="B16">
        <f>AVERAGE(B5:B13)</f>
        <v>1.024585218271727</v>
      </c>
      <c r="C16">
        <f t="shared" ref="C16:N16" si="0">AVERAGE(C5:C13)</f>
        <v>0.87379530553653717</v>
      </c>
      <c r="D16">
        <f t="shared" si="0"/>
        <v>1.7553997528141763</v>
      </c>
      <c r="E16">
        <f t="shared" si="0"/>
        <v>0.53005311268257838</v>
      </c>
      <c r="F16">
        <v>0</v>
      </c>
      <c r="G16">
        <f>AVERAGE(G5:G13)</f>
        <v>1.0150175673318151</v>
      </c>
      <c r="H16">
        <f t="shared" si="0"/>
        <v>3.0406106525985193</v>
      </c>
      <c r="I16">
        <f t="shared" si="0"/>
        <v>1.5173184799706507</v>
      </c>
      <c r="J16">
        <f t="shared" si="0"/>
        <v>2.9129787223880843</v>
      </c>
      <c r="K16">
        <f t="shared" si="0"/>
        <v>1.0672428871744668</v>
      </c>
      <c r="L16">
        <f t="shared" si="0"/>
        <v>1.457494808931844</v>
      </c>
      <c r="M16">
        <f t="shared" si="0"/>
        <v>0.65750369365053551</v>
      </c>
      <c r="N16">
        <f t="shared" si="0"/>
        <v>0.56926170239229956</v>
      </c>
    </row>
    <row r="17" spans="1:14">
      <c r="A17" t="s">
        <v>35</v>
      </c>
      <c r="B17" t="s">
        <v>35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35</v>
      </c>
    </row>
    <row r="18" spans="1:14">
      <c r="A18">
        <f>STDEV(A5:A13)/SQRT(8)</f>
        <v>8.5621420154773933E-2</v>
      </c>
      <c r="B18">
        <f>STDEV(B5:B13)/SQRT(8)</f>
        <v>9.7263671067470581E-2</v>
      </c>
      <c r="C18">
        <f>STDEV(C5:C13)/SQRT(6)</f>
        <v>6.9652988401047708E-2</v>
      </c>
      <c r="D18">
        <f>STDEV(D5:D13)/SQRT(6)</f>
        <v>0.14658398334071834</v>
      </c>
      <c r="E18">
        <f>STDEV(E5:E13)/SQRT(9)</f>
        <v>3.8665951132219663E-2</v>
      </c>
      <c r="F18">
        <v>0</v>
      </c>
      <c r="G18">
        <f>STDEV(G5:G13)/SQRT(8)</f>
        <v>5.7928024865913481E-2</v>
      </c>
      <c r="H18">
        <f t="shared" ref="H18" si="1">STDEV(H5:H13)/SQRT(8)</f>
        <v>0.17133051694976051</v>
      </c>
      <c r="I18">
        <f>STDEV(I5:I13)/SQRT(8)</f>
        <v>0.19594408347448714</v>
      </c>
      <c r="J18">
        <f>STDEV(J5:J13)/SQRT(8)</f>
        <v>0.24863250058420941</v>
      </c>
      <c r="K18">
        <f>STDEV(K5:K13)/SQRT(6)</f>
        <v>0.18942629407785752</v>
      </c>
      <c r="L18">
        <f>STDEV(L5:L13)/SQRT(6)</f>
        <v>0.17360946218161016</v>
      </c>
      <c r="M18">
        <f>STDEV(M5:M13)/SQRT(9)</f>
        <v>2.7173928661350006E-2</v>
      </c>
      <c r="N18">
        <f>STDEV(N5:N13)/SQRT(9)</f>
        <v>2.2834489388423584E-2</v>
      </c>
    </row>
    <row r="19" spans="1:14">
      <c r="A19" s="4">
        <f>STDEV(A5:A13)</f>
        <v>0.24217394722505273</v>
      </c>
      <c r="B19" s="4">
        <f t="shared" ref="B19:N19" si="2">STDEV(B5:B13)</f>
        <v>0.27510320549962503</v>
      </c>
      <c r="C19" s="4">
        <f t="shared" si="2"/>
        <v>0.17061428064256204</v>
      </c>
      <c r="D19" s="4">
        <f t="shared" si="2"/>
        <v>0.3590559636493898</v>
      </c>
      <c r="E19" s="4">
        <f t="shared" si="2"/>
        <v>0.11599785339665898</v>
      </c>
      <c r="F19" s="4"/>
      <c r="G19" s="4">
        <f t="shared" si="2"/>
        <v>0.16384519681372148</v>
      </c>
      <c r="H19" s="4">
        <f t="shared" si="2"/>
        <v>0.48459588143748955</v>
      </c>
      <c r="I19" s="4">
        <f t="shared" si="2"/>
        <v>0.55421356063277116</v>
      </c>
      <c r="J19" s="4">
        <f t="shared" si="2"/>
        <v>0.70323890874585093</v>
      </c>
      <c r="K19" s="4">
        <f t="shared" si="2"/>
        <v>0.46399776435714185</v>
      </c>
      <c r="L19" s="4">
        <f t="shared" si="2"/>
        <v>0.42525459686395811</v>
      </c>
      <c r="M19" s="4">
        <f t="shared" si="2"/>
        <v>8.1521785984050021E-2</v>
      </c>
      <c r="N19" s="4">
        <f t="shared" si="2"/>
        <v>6.8503468165270753E-2</v>
      </c>
    </row>
    <row r="24" spans="1:14">
      <c r="H24" t="s">
        <v>53</v>
      </c>
    </row>
    <row r="25" spans="1:14">
      <c r="I25" s="8" t="s">
        <v>31</v>
      </c>
      <c r="J25" s="8" t="s">
        <v>27</v>
      </c>
      <c r="K25" s="8" t="s">
        <v>61</v>
      </c>
      <c r="L25" s="8" t="s">
        <v>28</v>
      </c>
      <c r="M25" s="8" t="s">
        <v>64</v>
      </c>
    </row>
    <row r="26" spans="1:14">
      <c r="H26" s="8" t="s">
        <v>34</v>
      </c>
      <c r="I26">
        <v>0.53005311268257838</v>
      </c>
      <c r="J26">
        <v>1.007383642164712</v>
      </c>
      <c r="K26">
        <v>1.024585218271727</v>
      </c>
      <c r="L26">
        <v>1.7553997528141763</v>
      </c>
      <c r="M26">
        <v>0.87379530553653717</v>
      </c>
    </row>
    <row r="27" spans="1:14">
      <c r="H27" s="8" t="s">
        <v>36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4">
      <c r="H28" s="8" t="s">
        <v>37</v>
      </c>
      <c r="I28">
        <v>0.65750369365053551</v>
      </c>
      <c r="J28">
        <v>1.0150175673318151</v>
      </c>
      <c r="K28">
        <v>1.5173184799706507</v>
      </c>
      <c r="L28">
        <v>1.0672428871744668</v>
      </c>
    </row>
    <row r="29" spans="1:14">
      <c r="H29" s="8" t="s">
        <v>38</v>
      </c>
      <c r="I29">
        <v>0.56926170239229956</v>
      </c>
      <c r="J29">
        <v>3.0406106525985193</v>
      </c>
      <c r="K29">
        <v>2.9129787223880843</v>
      </c>
      <c r="L29">
        <v>1.457494808931844</v>
      </c>
    </row>
    <row r="30" spans="1:14">
      <c r="H30" s="8"/>
    </row>
    <row r="31" spans="1:14">
      <c r="H31" s="8" t="s">
        <v>39</v>
      </c>
      <c r="I31">
        <v>3.8665951132219697E-2</v>
      </c>
      <c r="J31">
        <v>8.5621420154773933E-2</v>
      </c>
      <c r="K31">
        <v>9.7263671067470581E-2</v>
      </c>
      <c r="L31">
        <v>0.14658398334071834</v>
      </c>
      <c r="M31">
        <v>6.9652988401047708E-2</v>
      </c>
    </row>
    <row r="32" spans="1:14">
      <c r="H32" s="8" t="s">
        <v>40</v>
      </c>
      <c r="I32">
        <v>2.7173928661350006E-2</v>
      </c>
      <c r="J32">
        <v>5.7928024865913481E-2</v>
      </c>
      <c r="K32">
        <v>0.19594408347448714</v>
      </c>
      <c r="L32">
        <v>0.18942629407785752</v>
      </c>
    </row>
    <row r="33" spans="8:13">
      <c r="H33" s="8" t="s">
        <v>41</v>
      </c>
      <c r="I33">
        <v>2.2834489388423584E-2</v>
      </c>
      <c r="J33">
        <v>0.17133051694976051</v>
      </c>
      <c r="K33">
        <v>0.24863250058420899</v>
      </c>
      <c r="L33">
        <v>0.17360946218161016</v>
      </c>
    </row>
    <row r="34" spans="8:13">
      <c r="H34" s="8" t="s">
        <v>42</v>
      </c>
      <c r="J34" s="2" t="s">
        <v>68</v>
      </c>
      <c r="K34" s="2" t="s">
        <v>68</v>
      </c>
      <c r="L34" s="2" t="s">
        <v>43</v>
      </c>
      <c r="M34" s="2" t="s">
        <v>69</v>
      </c>
    </row>
    <row r="35" spans="8:13">
      <c r="H35" s="8" t="s">
        <v>45</v>
      </c>
      <c r="J35" s="2" t="s">
        <v>43</v>
      </c>
      <c r="K35" s="2" t="s">
        <v>70</v>
      </c>
      <c r="L35" s="2" t="s">
        <v>71</v>
      </c>
      <c r="M35" s="10"/>
    </row>
    <row r="36" spans="8:13">
      <c r="H36" s="8" t="s">
        <v>72</v>
      </c>
      <c r="J36" s="2" t="s">
        <v>43</v>
      </c>
      <c r="K36" s="2" t="s">
        <v>43</v>
      </c>
      <c r="L36" s="2" t="s">
        <v>43</v>
      </c>
      <c r="M36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45"/>
  <sheetViews>
    <sheetView topLeftCell="A15" workbookViewId="0">
      <selection activeCell="D11" sqref="D11"/>
    </sheetView>
  </sheetViews>
  <sheetFormatPr baseColWidth="10" defaultRowHeight="15" x14ac:dyDescent="0"/>
  <sheetData>
    <row r="3" spans="1:31">
      <c r="A3" s="8" t="s">
        <v>53</v>
      </c>
    </row>
    <row r="4" spans="1:31">
      <c r="A4" s="11" t="s">
        <v>2</v>
      </c>
      <c r="B4" t="s">
        <v>54</v>
      </c>
      <c r="E4" t="s">
        <v>55</v>
      </c>
    </row>
    <row r="5" spans="1:31">
      <c r="B5" s="4" t="s">
        <v>4</v>
      </c>
      <c r="Q5" s="9" t="s">
        <v>5</v>
      </c>
      <c r="V5" s="9"/>
    </row>
    <row r="6" spans="1:31">
      <c r="A6" s="8" t="s">
        <v>6</v>
      </c>
      <c r="B6" t="s">
        <v>7</v>
      </c>
      <c r="C6" t="s">
        <v>8</v>
      </c>
      <c r="D6" t="s">
        <v>9</v>
      </c>
      <c r="E6" t="s">
        <v>10</v>
      </c>
      <c r="F6" s="8" t="s">
        <v>11</v>
      </c>
      <c r="G6" s="8" t="s">
        <v>7</v>
      </c>
      <c r="H6" t="s">
        <v>8</v>
      </c>
      <c r="I6" t="s">
        <v>9</v>
      </c>
      <c r="J6" t="s">
        <v>10</v>
      </c>
      <c r="K6" s="8" t="s">
        <v>18</v>
      </c>
      <c r="L6" t="s">
        <v>7</v>
      </c>
      <c r="M6" t="s">
        <v>8</v>
      </c>
      <c r="N6" t="s">
        <v>14</v>
      </c>
      <c r="O6" t="s">
        <v>10</v>
      </c>
      <c r="Q6" s="8" t="s">
        <v>16</v>
      </c>
      <c r="R6" t="s">
        <v>7</v>
      </c>
      <c r="S6" t="s">
        <v>8</v>
      </c>
      <c r="T6" t="s">
        <v>9</v>
      </c>
      <c r="V6" s="8" t="s">
        <v>17</v>
      </c>
      <c r="W6" t="s">
        <v>7</v>
      </c>
      <c r="X6" t="s">
        <v>8</v>
      </c>
      <c r="Y6" t="s">
        <v>9</v>
      </c>
      <c r="AA6" s="8" t="s">
        <v>18</v>
      </c>
      <c r="AB6" t="s">
        <v>7</v>
      </c>
      <c r="AC6" t="s">
        <v>8</v>
      </c>
      <c r="AD6" t="s">
        <v>9</v>
      </c>
    </row>
    <row r="7" spans="1:31">
      <c r="A7" t="s">
        <v>19</v>
      </c>
      <c r="B7">
        <v>27211.207999999999</v>
      </c>
      <c r="C7">
        <v>22585.09</v>
      </c>
      <c r="D7">
        <v>20376.929</v>
      </c>
      <c r="F7" t="s">
        <v>19</v>
      </c>
      <c r="G7">
        <v>26187.666000000001</v>
      </c>
      <c r="H7">
        <v>23558.906999999999</v>
      </c>
      <c r="I7">
        <v>26699.021000000001</v>
      </c>
      <c r="K7" t="s">
        <v>19</v>
      </c>
      <c r="L7">
        <v>94.944999999999993</v>
      </c>
      <c r="M7">
        <v>115.76600000000001</v>
      </c>
      <c r="N7">
        <v>93.950999999999993</v>
      </c>
      <c r="Q7" t="s">
        <v>19</v>
      </c>
      <c r="R7">
        <v>23025.346000000001</v>
      </c>
      <c r="S7">
        <v>21433.66</v>
      </c>
      <c r="T7">
        <v>19216.870999999999</v>
      </c>
      <c r="V7" t="s">
        <v>19</v>
      </c>
      <c r="W7">
        <v>23255.819</v>
      </c>
      <c r="X7">
        <v>22066.25</v>
      </c>
      <c r="Y7">
        <v>25096.532999999999</v>
      </c>
      <c r="AA7" t="s">
        <v>19</v>
      </c>
      <c r="AB7">
        <v>89.867000000000004</v>
      </c>
      <c r="AC7">
        <v>83.650999999999996</v>
      </c>
      <c r="AD7">
        <v>87.155000000000001</v>
      </c>
    </row>
    <row r="8" spans="1:31">
      <c r="A8" t="s">
        <v>20</v>
      </c>
      <c r="B8">
        <v>36915.462</v>
      </c>
      <c r="C8">
        <v>35203.955999999998</v>
      </c>
      <c r="D8">
        <v>31554.26</v>
      </c>
      <c r="E8">
        <f>AVERAGE(B8:D8)</f>
        <v>34557.892666666667</v>
      </c>
      <c r="F8" t="s">
        <v>20</v>
      </c>
      <c r="G8">
        <v>36511.177000000003</v>
      </c>
      <c r="H8">
        <v>39397.008000000002</v>
      </c>
      <c r="I8">
        <v>35405.608</v>
      </c>
      <c r="J8">
        <f>AVERAGE(G8:I8)</f>
        <v>37104.597666666668</v>
      </c>
      <c r="K8" t="s">
        <v>20</v>
      </c>
      <c r="L8">
        <v>152.99</v>
      </c>
      <c r="M8">
        <v>141.30000000000001</v>
      </c>
      <c r="N8">
        <v>137.239</v>
      </c>
      <c r="O8">
        <f>AVERAGE(L8:N8)</f>
        <v>143.84299999999999</v>
      </c>
      <c r="Q8" t="s">
        <v>20</v>
      </c>
      <c r="R8">
        <v>33812.33</v>
      </c>
      <c r="S8">
        <v>25706.383000000002</v>
      </c>
      <c r="T8">
        <v>25894.236000000001</v>
      </c>
      <c r="U8">
        <f>AVERAGE(R8:T8)</f>
        <v>28470.983000000004</v>
      </c>
      <c r="V8" t="s">
        <v>20</v>
      </c>
      <c r="W8">
        <v>26671.960999999999</v>
      </c>
      <c r="X8">
        <v>33825.277999999998</v>
      </c>
      <c r="Y8">
        <v>36237.336000000003</v>
      </c>
      <c r="Z8">
        <f>AVERAGE(W8:Y8)</f>
        <v>32244.858333333337</v>
      </c>
      <c r="AA8" t="s">
        <v>20</v>
      </c>
      <c r="AB8">
        <v>106.855</v>
      </c>
      <c r="AC8">
        <v>100.854</v>
      </c>
      <c r="AD8">
        <v>118.042</v>
      </c>
      <c r="AE8">
        <f>AVERAGE(AB8:AD8)</f>
        <v>108.58366666666666</v>
      </c>
    </row>
    <row r="9" spans="1:31">
      <c r="A9" t="s">
        <v>21</v>
      </c>
      <c r="B9">
        <v>12793.156999999999</v>
      </c>
      <c r="C9">
        <v>14118.773999999999</v>
      </c>
      <c r="D9">
        <v>11850.364</v>
      </c>
      <c r="E9">
        <f>AVERAGE(B9:D9)</f>
        <v>12920.764999999999</v>
      </c>
      <c r="F9" t="s">
        <v>21</v>
      </c>
      <c r="G9">
        <v>11390.638999999999</v>
      </c>
      <c r="H9">
        <v>13579.54</v>
      </c>
      <c r="I9">
        <v>12727.050999999999</v>
      </c>
      <c r="J9">
        <f>AVERAGE(G9:I9)</f>
        <v>12565.743333333332</v>
      </c>
      <c r="K9" t="s">
        <v>21</v>
      </c>
      <c r="L9">
        <v>51.853000000000002</v>
      </c>
      <c r="M9">
        <v>49.356999999999999</v>
      </c>
      <c r="N9">
        <v>51.45</v>
      </c>
      <c r="O9">
        <f>AVERAGE(L9:N9)</f>
        <v>50.886666666666677</v>
      </c>
      <c r="Q9" t="s">
        <v>21</v>
      </c>
      <c r="R9">
        <v>18784.794999999998</v>
      </c>
      <c r="S9">
        <v>20720.377</v>
      </c>
      <c r="T9">
        <v>18638.465</v>
      </c>
      <c r="V9" t="s">
        <v>21</v>
      </c>
      <c r="W9">
        <v>20982.874</v>
      </c>
      <c r="X9">
        <v>20717.938999999998</v>
      </c>
      <c r="Y9">
        <v>24942.848000000002</v>
      </c>
      <c r="AA9" t="s">
        <v>21</v>
      </c>
      <c r="AB9">
        <v>75.661000000000001</v>
      </c>
      <c r="AC9">
        <v>77.186999999999998</v>
      </c>
      <c r="AD9">
        <v>80.052000000000007</v>
      </c>
    </row>
    <row r="10" spans="1:31">
      <c r="A10" t="s">
        <v>22</v>
      </c>
      <c r="B10">
        <f>(B7-$E$9)/($E$8-$E$9)</f>
        <v>0.66045933730914341</v>
      </c>
      <c r="C10">
        <f t="shared" ref="C10" si="0">(C7-$E$9)/($E$8-$E$9)</f>
        <v>0.44665471077699886</v>
      </c>
      <c r="D10">
        <f>(D7-$E$9)/($E$8-$E$9)</f>
        <v>0.34460045320556493</v>
      </c>
      <c r="F10" t="s">
        <v>22</v>
      </c>
      <c r="G10">
        <f>(G7-$J$9)/($J$8-$J$9)</f>
        <v>0.55511648920637602</v>
      </c>
      <c r="H10">
        <f t="shared" ref="H10:I10" si="1">(H7-$E$9)/($E$8-$E$9)</f>
        <v>0.49166147022318102</v>
      </c>
      <c r="I10">
        <f t="shared" si="1"/>
        <v>0.63678766480757321</v>
      </c>
      <c r="K10" t="s">
        <v>22</v>
      </c>
      <c r="L10">
        <f>(L7-$O$9)/($O$8-$O$9)</f>
        <v>0.47396806385794044</v>
      </c>
      <c r="M10">
        <f t="shared" ref="M10:N10" si="2">(M7-$O$9)/($O$8-$O$9)</f>
        <v>0.69795495375965078</v>
      </c>
      <c r="N10">
        <f t="shared" si="2"/>
        <v>0.46327487099677622</v>
      </c>
      <c r="Q10" t="s">
        <v>23</v>
      </c>
      <c r="R10">
        <v>7064.5619999999999</v>
      </c>
      <c r="S10">
        <v>7031.8140000000003</v>
      </c>
      <c r="T10">
        <v>9357.2860000000001</v>
      </c>
      <c r="U10">
        <f>AVERAGE(R10:T10)</f>
        <v>7817.8873333333331</v>
      </c>
      <c r="V10" t="s">
        <v>23</v>
      </c>
      <c r="W10">
        <v>10167.93</v>
      </c>
      <c r="X10">
        <v>10770.638999999999</v>
      </c>
      <c r="Y10">
        <v>10011.906999999999</v>
      </c>
      <c r="Z10">
        <f>AVERAGE(W10:Y10)</f>
        <v>10316.825333333332</v>
      </c>
      <c r="AA10" t="s">
        <v>23</v>
      </c>
      <c r="AB10">
        <v>30.861000000000001</v>
      </c>
      <c r="AC10">
        <v>27.263000000000002</v>
      </c>
      <c r="AD10">
        <v>32.369999999999997</v>
      </c>
      <c r="AE10">
        <f>AVERAGE(AB10:AD10)</f>
        <v>30.164666666666665</v>
      </c>
    </row>
    <row r="11" spans="1:31">
      <c r="Q11" t="s">
        <v>24</v>
      </c>
      <c r="R11">
        <f>(R7-$U$10)/($U$8-$U$10)</f>
        <v>0.73632829248018938</v>
      </c>
      <c r="S11">
        <f>(S7-$U$10)/($U$8-$U$10)</f>
        <v>0.65926062060720603</v>
      </c>
      <c r="T11">
        <f>(T7-$U$10)/($U$8-$U$10)</f>
        <v>0.55192615434712788</v>
      </c>
      <c r="V11" t="s">
        <v>24</v>
      </c>
      <c r="W11">
        <f>(W7-$Z$10)/($Z$8-$Z$10)</f>
        <v>0.59006631678576305</v>
      </c>
      <c r="X11">
        <f>(X7-$Z$10)/($Z$8-$Z$10)</f>
        <v>0.53581753852097291</v>
      </c>
      <c r="Y11">
        <f>(Y7-$Z$10)/($Z$8-$Z$10)</f>
        <v>0.67400973295993605</v>
      </c>
      <c r="AA11" t="s">
        <v>24</v>
      </c>
      <c r="AB11">
        <f>(AB7-$AE$10)/($AE$8-$AE$10)</f>
        <v>0.76132484899492914</v>
      </c>
      <c r="AC11">
        <f t="shared" ref="AC11:AD11" si="3">(AC7-$AE$10)/($AE$8-$AE$10)</f>
        <v>0.68205834470387705</v>
      </c>
      <c r="AD11">
        <f t="shared" si="3"/>
        <v>0.72674139345481759</v>
      </c>
    </row>
    <row r="12" spans="1:31">
      <c r="A12" s="8" t="s">
        <v>53</v>
      </c>
      <c r="Q12" t="s">
        <v>25</v>
      </c>
      <c r="R12">
        <f>(R9-$U$10)/($U$8-$U$10)</f>
        <v>0.53100551334620738</v>
      </c>
      <c r="S12">
        <f>(S9-$U$10)/($U$8-$U$10)</f>
        <v>0.62472424836005613</v>
      </c>
      <c r="T12">
        <f>(T9-$U$10)/($U$8-$U$10)</f>
        <v>0.52392037694042537</v>
      </c>
      <c r="V12" t="s">
        <v>25</v>
      </c>
      <c r="W12">
        <f>(W9-$Z$10)/($Z$8-$Z$10)</f>
        <v>0.486411556689406</v>
      </c>
      <c r="X12">
        <f>(X9-$Z$10)/($Z$8-$Z$10)</f>
        <v>0.47432953364611702</v>
      </c>
      <c r="Y12">
        <f>(Y9-$Z$10)/($Z$8-$Z$10)</f>
        <v>0.66700112439025727</v>
      </c>
      <c r="AA12" t="s">
        <v>25</v>
      </c>
      <c r="AB12">
        <f>(AB9-$AE$10)/($AE$8-$AE$10)</f>
        <v>0.58016977178149864</v>
      </c>
      <c r="AC12">
        <f t="shared" ref="AC12:AD12" si="4">(AC9-$AE$10)/($AE$8-$AE$10)</f>
        <v>0.59962934152862624</v>
      </c>
      <c r="AD12">
        <f t="shared" si="4"/>
        <v>0.63616385484810245</v>
      </c>
    </row>
    <row r="13" spans="1:31">
      <c r="A13" s="11" t="s">
        <v>27</v>
      </c>
      <c r="B13" t="s">
        <v>56</v>
      </c>
    </row>
    <row r="14" spans="1:31">
      <c r="B14" s="4" t="s">
        <v>4</v>
      </c>
      <c r="Q14" s="9" t="s">
        <v>5</v>
      </c>
      <c r="V14" s="9"/>
      <c r="AA14" s="9"/>
    </row>
    <row r="15" spans="1:31">
      <c r="A15" s="8" t="s">
        <v>16</v>
      </c>
      <c r="B15" t="s">
        <v>7</v>
      </c>
      <c r="C15" t="s">
        <v>8</v>
      </c>
      <c r="D15" t="s">
        <v>9</v>
      </c>
      <c r="F15" s="8" t="s">
        <v>57</v>
      </c>
      <c r="G15" t="s">
        <v>58</v>
      </c>
      <c r="H15" t="s">
        <v>59</v>
      </c>
      <c r="I15" t="s">
        <v>60</v>
      </c>
      <c r="K15" s="8" t="s">
        <v>15</v>
      </c>
      <c r="L15" t="s">
        <v>7</v>
      </c>
      <c r="M15" t="s">
        <v>8</v>
      </c>
      <c r="Q15" s="8" t="s">
        <v>16</v>
      </c>
      <c r="R15" t="s">
        <v>7</v>
      </c>
      <c r="S15" t="s">
        <v>8</v>
      </c>
      <c r="T15" t="s">
        <v>9</v>
      </c>
      <c r="U15" s="12"/>
      <c r="V15" s="8" t="s">
        <v>17</v>
      </c>
      <c r="W15" t="s">
        <v>7</v>
      </c>
      <c r="X15" t="s">
        <v>8</v>
      </c>
      <c r="Y15" t="s">
        <v>9</v>
      </c>
      <c r="AA15" s="8" t="s">
        <v>18</v>
      </c>
      <c r="AB15" t="s">
        <v>7</v>
      </c>
      <c r="AC15" t="s">
        <v>8</v>
      </c>
    </row>
    <row r="16" spans="1:31">
      <c r="A16" t="s">
        <v>19</v>
      </c>
      <c r="B16">
        <v>33131.741000000002</v>
      </c>
      <c r="C16">
        <v>36402.152999999998</v>
      </c>
      <c r="D16">
        <v>37212.521999999997</v>
      </c>
      <c r="F16" t="s">
        <v>19</v>
      </c>
      <c r="G16">
        <v>92.861999999999995</v>
      </c>
      <c r="H16">
        <v>98.867999999999995</v>
      </c>
      <c r="I16">
        <v>78.257000000000005</v>
      </c>
      <c r="K16" t="s">
        <v>19</v>
      </c>
      <c r="L16">
        <v>138.96600000000001</v>
      </c>
      <c r="M16">
        <v>92.635000000000005</v>
      </c>
      <c r="Q16" t="s">
        <v>19</v>
      </c>
      <c r="R16">
        <v>12374.486000000001</v>
      </c>
      <c r="S16">
        <v>13006.766</v>
      </c>
      <c r="T16">
        <v>11766.365</v>
      </c>
      <c r="V16" t="s">
        <v>19</v>
      </c>
      <c r="W16">
        <v>52.25</v>
      </c>
      <c r="X16">
        <v>47.328000000000003</v>
      </c>
      <c r="Y16">
        <v>41.112000000000002</v>
      </c>
      <c r="AA16" t="s">
        <v>19</v>
      </c>
      <c r="AB16">
        <v>38.012</v>
      </c>
      <c r="AC16">
        <v>32.567999999999998</v>
      </c>
    </row>
    <row r="17" spans="1:31">
      <c r="A17" t="s">
        <v>20</v>
      </c>
      <c r="B17">
        <v>38746.006999999998</v>
      </c>
      <c r="C17">
        <v>35840.116999999998</v>
      </c>
      <c r="D17">
        <v>37243.167000000001</v>
      </c>
      <c r="E17">
        <f>AVERAGE(B17:D17)</f>
        <v>37276.43033333333</v>
      </c>
      <c r="F17" t="s">
        <v>20</v>
      </c>
      <c r="G17">
        <v>97.260999999999996</v>
      </c>
      <c r="H17">
        <v>93.914000000000001</v>
      </c>
      <c r="I17">
        <v>92.488</v>
      </c>
      <c r="J17">
        <f>AVERAGE(G17:I17)</f>
        <v>94.554333333333332</v>
      </c>
      <c r="K17" t="s">
        <v>20</v>
      </c>
      <c r="L17">
        <v>94.474999999999994</v>
      </c>
      <c r="M17">
        <v>110.005</v>
      </c>
      <c r="N17">
        <f>AVERAGE(L17:M17)</f>
        <v>102.24</v>
      </c>
      <c r="Q17" t="s">
        <v>20</v>
      </c>
      <c r="R17">
        <v>14615.004000000001</v>
      </c>
      <c r="S17">
        <v>14893.425999999999</v>
      </c>
      <c r="T17">
        <v>8744.9920000000002</v>
      </c>
      <c r="U17">
        <f>AVERAGE(R17:T17)</f>
        <v>12751.140666666666</v>
      </c>
      <c r="V17" t="s">
        <v>20</v>
      </c>
      <c r="W17">
        <v>49.015000000000001</v>
      </c>
      <c r="X17">
        <v>45.985999999999997</v>
      </c>
      <c r="Y17">
        <v>40.112000000000002</v>
      </c>
      <c r="Z17">
        <f>AVERAGE(W17:Y17)</f>
        <v>45.037666666666667</v>
      </c>
      <c r="AA17" t="s">
        <v>20</v>
      </c>
      <c r="AB17">
        <v>32.628999999999998</v>
      </c>
      <c r="AC17">
        <v>37.343000000000004</v>
      </c>
      <c r="AD17">
        <f>AVERAGE(AB17:AC17)</f>
        <v>34.986000000000004</v>
      </c>
    </row>
    <row r="18" spans="1:31">
      <c r="A18" t="s">
        <v>21</v>
      </c>
      <c r="B18">
        <v>14581.396000000001</v>
      </c>
      <c r="C18">
        <v>13042.462</v>
      </c>
      <c r="D18">
        <v>15274.912</v>
      </c>
      <c r="E18">
        <f>AVERAGE(B18:D18)</f>
        <v>14299.590000000002</v>
      </c>
      <c r="F18" t="s">
        <v>21</v>
      </c>
      <c r="G18">
        <v>34.145000000000003</v>
      </c>
      <c r="H18">
        <v>33.54</v>
      </c>
      <c r="I18">
        <v>37.74</v>
      </c>
      <c r="J18">
        <f>AVERAGE(G18:I18)</f>
        <v>35.141666666666673</v>
      </c>
      <c r="K18" t="s">
        <v>21</v>
      </c>
      <c r="L18">
        <v>33.719000000000001</v>
      </c>
      <c r="M18">
        <v>35.435000000000002</v>
      </c>
      <c r="N18">
        <f>AVERAGE(L18:M18)</f>
        <v>34.576999999999998</v>
      </c>
      <c r="Q18" t="s">
        <v>21</v>
      </c>
      <c r="R18">
        <v>31013.486000000001</v>
      </c>
      <c r="S18">
        <v>31095.186000000002</v>
      </c>
      <c r="T18">
        <v>31319.366000000002</v>
      </c>
      <c r="V18" t="s">
        <v>21</v>
      </c>
      <c r="W18">
        <v>88.076999999999998</v>
      </c>
      <c r="X18">
        <v>98.3</v>
      </c>
      <c r="Y18">
        <v>105.806</v>
      </c>
      <c r="AA18" t="s">
        <v>21</v>
      </c>
      <c r="AB18">
        <v>57.719000000000001</v>
      </c>
      <c r="AC18">
        <v>60.624000000000002</v>
      </c>
    </row>
    <row r="19" spans="1:31">
      <c r="A19" t="s">
        <v>22</v>
      </c>
      <c r="B19">
        <f>(B16-$E$18)/($E$17-$E$18)</f>
        <v>0.81961447817868682</v>
      </c>
      <c r="C19">
        <f>(C16-$E$18)/($E$17-$E$18)</f>
        <v>0.96194962750970658</v>
      </c>
      <c r="D19">
        <f t="shared" ref="D19" si="5">(D16-$E$18)/($E$17-$E$18)</f>
        <v>0.9972185760789477</v>
      </c>
      <c r="F19" t="s">
        <v>22</v>
      </c>
      <c r="G19">
        <f>(G16-$J$18)/($J$17-$J$18)</f>
        <v>0.97151561395437558</v>
      </c>
      <c r="H19">
        <f>(H16-$J$18)/($J$17-$J$18)</f>
        <v>1.0726051683703812</v>
      </c>
      <c r="I19">
        <f t="shared" ref="I19" si="6">(I16-$J$18)/($J$17-$J$18)</f>
        <v>0.72569261324745571</v>
      </c>
      <c r="K19" t="s">
        <v>22</v>
      </c>
      <c r="L19">
        <f>(L16-$N$18)/($N$17-$N$18)</f>
        <v>1.5427781800984293</v>
      </c>
      <c r="M19">
        <f>(M16-$J$18)/($J$17-$J$18)</f>
        <v>0.96769487987971148</v>
      </c>
      <c r="Q19" t="s">
        <v>23</v>
      </c>
      <c r="R19">
        <v>4925.4059999999999</v>
      </c>
      <c r="S19">
        <v>5082.0860000000002</v>
      </c>
      <c r="T19">
        <v>5126.2860000000001</v>
      </c>
      <c r="U19">
        <f>AVERAGE(R19:T19)</f>
        <v>5044.5926666666664</v>
      </c>
      <c r="V19" t="s">
        <v>23</v>
      </c>
      <c r="W19">
        <v>19.997</v>
      </c>
      <c r="X19">
        <v>21.65</v>
      </c>
      <c r="Y19">
        <v>20.646999999999998</v>
      </c>
      <c r="Z19">
        <f>AVERAGE(W19:Y19)</f>
        <v>20.764666666666667</v>
      </c>
      <c r="AA19" t="s">
        <v>23</v>
      </c>
      <c r="AB19">
        <v>17.059000000000001</v>
      </c>
      <c r="AC19">
        <v>17.009</v>
      </c>
      <c r="AD19">
        <f>AVERAGE(AB19:AC19)</f>
        <v>17.033999999999999</v>
      </c>
    </row>
    <row r="20" spans="1:31">
      <c r="Q20" t="s">
        <v>24</v>
      </c>
      <c r="R20">
        <f>(R16-$U$19)/($U$17-$U$19)</f>
        <v>0.95112537199967284</v>
      </c>
      <c r="S20">
        <f t="shared" ref="S20:T20" si="7">(S16-$U$19)/($U$17-$U$19)</f>
        <v>1.0331698879100388</v>
      </c>
      <c r="T20">
        <f t="shared" si="7"/>
        <v>0.8722157226988444</v>
      </c>
      <c r="V20" t="s">
        <v>24</v>
      </c>
      <c r="W20">
        <f>(W16-$Z$19)/($Z$17-$Z$19)</f>
        <v>1.297133989755421</v>
      </c>
      <c r="X20">
        <f t="shared" ref="X20:Y20" si="8">(X16-$Z$19)/($Z$17-$Z$19)</f>
        <v>1.0943572419286176</v>
      </c>
      <c r="Y20">
        <f t="shared" si="8"/>
        <v>0.8382702316703059</v>
      </c>
      <c r="AA20" t="s">
        <v>24</v>
      </c>
      <c r="AB20">
        <f>(AB16-$AD$19)/($AD$17-$AD$19)</f>
        <v>1.1685606060606057</v>
      </c>
      <c r="AC20">
        <f>(AC16-$AD$19)/($AD$17-$AD$19)</f>
        <v>0.86530748663101575</v>
      </c>
    </row>
    <row r="21" spans="1:31">
      <c r="A21" s="8" t="s">
        <v>53</v>
      </c>
      <c r="Q21" t="s">
        <v>25</v>
      </c>
      <c r="R21">
        <f>(R18-$U$19)/($U$17-$U$19)</f>
        <v>3.3697179766262839</v>
      </c>
      <c r="S21">
        <f t="shared" ref="S21:T21" si="9">(S18-$U$19)/($U$17-$U$19)</f>
        <v>3.3803193509381031</v>
      </c>
      <c r="T21">
        <f t="shared" si="9"/>
        <v>3.4094088992027736</v>
      </c>
      <c r="V21" t="s">
        <v>25</v>
      </c>
      <c r="W21">
        <f>(W18-$Z$19)/($Z$17-$Z$19)</f>
        <v>2.7731361320534473</v>
      </c>
      <c r="X21">
        <f t="shared" ref="X21:Y21" si="10">(X18-$Z$19)/($Z$17-$Z$19)</f>
        <v>3.1943036844779518</v>
      </c>
      <c r="Y21">
        <f t="shared" si="10"/>
        <v>3.5035361650118784</v>
      </c>
      <c r="AA21" t="s">
        <v>25</v>
      </c>
      <c r="AB21">
        <f>(AB18-$AD$19)/($AD$17-$AD$19)</f>
        <v>2.2663213012477712</v>
      </c>
      <c r="AC21">
        <f>(AC18-$AD$19)/($AD$17-$AD$19)</f>
        <v>2.4281417112299462</v>
      </c>
    </row>
    <row r="22" spans="1:31">
      <c r="A22" s="11" t="s">
        <v>61</v>
      </c>
      <c r="B22" t="s">
        <v>62</v>
      </c>
    </row>
    <row r="23" spans="1:31">
      <c r="B23" s="4" t="s">
        <v>4</v>
      </c>
      <c r="G23" s="4"/>
      <c r="Q23" s="9" t="s">
        <v>5</v>
      </c>
    </row>
    <row r="24" spans="1:31">
      <c r="A24" s="8" t="s">
        <v>16</v>
      </c>
      <c r="B24" t="s">
        <v>7</v>
      </c>
      <c r="C24" t="s">
        <v>8</v>
      </c>
      <c r="D24" t="s">
        <v>9</v>
      </c>
      <c r="F24" s="8" t="s">
        <v>17</v>
      </c>
      <c r="G24" t="s">
        <v>7</v>
      </c>
      <c r="H24" t="s">
        <v>8</v>
      </c>
      <c r="I24" t="s">
        <v>9</v>
      </c>
      <c r="K24" s="8" t="s">
        <v>18</v>
      </c>
      <c r="L24" t="s">
        <v>7</v>
      </c>
      <c r="M24" t="s">
        <v>8</v>
      </c>
      <c r="Q24" s="8" t="s">
        <v>16</v>
      </c>
      <c r="R24" t="s">
        <v>7</v>
      </c>
      <c r="S24" t="s">
        <v>8</v>
      </c>
      <c r="T24" t="s">
        <v>9</v>
      </c>
      <c r="V24" s="8" t="s">
        <v>17</v>
      </c>
      <c r="W24" t="s">
        <v>7</v>
      </c>
      <c r="X24" t="s">
        <v>8</v>
      </c>
      <c r="Y24" t="s">
        <v>9</v>
      </c>
      <c r="AA24" s="8" t="s">
        <v>18</v>
      </c>
      <c r="AB24" t="s">
        <v>7</v>
      </c>
      <c r="AC24" t="s">
        <v>8</v>
      </c>
    </row>
    <row r="25" spans="1:31">
      <c r="A25" t="s">
        <v>19</v>
      </c>
      <c r="B25">
        <v>1061.8050000000001</v>
      </c>
      <c r="C25">
        <v>941.85199999999998</v>
      </c>
      <c r="D25">
        <v>1111.998</v>
      </c>
      <c r="F25" t="s">
        <v>19</v>
      </c>
      <c r="G25">
        <v>50.883000000000003</v>
      </c>
      <c r="H25">
        <v>76.045000000000002</v>
      </c>
      <c r="I25">
        <v>48.889000000000003</v>
      </c>
      <c r="K25" t="s">
        <v>19</v>
      </c>
      <c r="L25">
        <v>1976.22</v>
      </c>
      <c r="M25">
        <v>2214.8049999999998</v>
      </c>
      <c r="Q25" t="s">
        <v>19</v>
      </c>
      <c r="R25">
        <v>880.26199999999994</v>
      </c>
      <c r="S25">
        <v>934.03300000000002</v>
      </c>
      <c r="T25">
        <v>920.10500000000002</v>
      </c>
      <c r="V25" t="s">
        <v>19</v>
      </c>
      <c r="W25">
        <v>61.29</v>
      </c>
      <c r="X25">
        <v>77.430000000000007</v>
      </c>
      <c r="Y25">
        <v>44.262999999999998</v>
      </c>
      <c r="AA25" t="s">
        <v>19</v>
      </c>
      <c r="AB25">
        <v>978.76099999999997</v>
      </c>
      <c r="AC25">
        <v>648.529</v>
      </c>
    </row>
    <row r="26" spans="1:31">
      <c r="A26" t="s">
        <v>20</v>
      </c>
      <c r="B26">
        <v>958.72</v>
      </c>
      <c r="C26">
        <v>1197.268</v>
      </c>
      <c r="D26">
        <v>885.14400000000001</v>
      </c>
      <c r="E26">
        <f>AVERAGE(B26:D26)</f>
        <v>1013.7106666666668</v>
      </c>
      <c r="F26" t="s">
        <v>20</v>
      </c>
      <c r="G26">
        <v>73.119</v>
      </c>
      <c r="H26">
        <v>53.029000000000003</v>
      </c>
      <c r="I26">
        <v>69.802000000000007</v>
      </c>
      <c r="J26">
        <f>AVERAGE(G26:I26)</f>
        <v>65.316666666666663</v>
      </c>
      <c r="K26" t="s">
        <v>20</v>
      </c>
      <c r="L26">
        <v>2364.6759999999999</v>
      </c>
      <c r="M26">
        <v>1358.6110000000001</v>
      </c>
      <c r="N26">
        <v>1424.7180000000001</v>
      </c>
      <c r="O26">
        <f>AVERAGE(L26:N26)</f>
        <v>1716.0016666666668</v>
      </c>
      <c r="Q26" t="s">
        <v>20</v>
      </c>
      <c r="R26">
        <v>984.98199999999997</v>
      </c>
      <c r="S26">
        <v>564.74099999999999</v>
      </c>
      <c r="T26">
        <v>735.24599999999998</v>
      </c>
      <c r="U26">
        <f>AVERAGE(R26:T26)</f>
        <v>761.65633333333335</v>
      </c>
      <c r="V26" t="s">
        <v>20</v>
      </c>
      <c r="W26">
        <v>50.768999999999998</v>
      </c>
      <c r="X26">
        <v>48.948999999999998</v>
      </c>
      <c r="Y26">
        <v>44.783000000000001</v>
      </c>
      <c r="Z26">
        <f>AVERAGE(W26:Y26)</f>
        <v>48.166999999999994</v>
      </c>
      <c r="AA26" t="s">
        <v>20</v>
      </c>
      <c r="AB26">
        <v>557.79</v>
      </c>
      <c r="AC26">
        <v>615.61900000000003</v>
      </c>
      <c r="AD26">
        <v>699.721</v>
      </c>
      <c r="AE26">
        <f>AVERAGE(AB26:AD26)</f>
        <v>624.37666666666667</v>
      </c>
    </row>
    <row r="27" spans="1:31">
      <c r="A27" t="s">
        <v>21</v>
      </c>
      <c r="B27">
        <v>304.83699999999999</v>
      </c>
      <c r="C27">
        <v>408.59399999999999</v>
      </c>
      <c r="D27">
        <v>398.875</v>
      </c>
      <c r="E27">
        <f>AVERAGE(B27:D27)</f>
        <v>370.76866666666666</v>
      </c>
      <c r="F27" t="s">
        <v>21</v>
      </c>
      <c r="G27">
        <v>21.202999999999999</v>
      </c>
      <c r="H27">
        <v>21.382000000000001</v>
      </c>
      <c r="I27">
        <v>25.29</v>
      </c>
      <c r="J27">
        <f>AVERAGE(G27:I27)</f>
        <v>22.625</v>
      </c>
      <c r="K27" t="s">
        <v>21</v>
      </c>
      <c r="L27">
        <v>306.053</v>
      </c>
      <c r="M27">
        <v>362.6</v>
      </c>
      <c r="N27">
        <v>356.947</v>
      </c>
      <c r="O27">
        <f>AVERAGE(L27:N27)</f>
        <v>341.86666666666662</v>
      </c>
      <c r="Q27" t="s">
        <v>21</v>
      </c>
      <c r="R27">
        <v>1355.4159999999999</v>
      </c>
      <c r="S27">
        <v>1359.2619999999999</v>
      </c>
      <c r="T27">
        <v>1365.4459999999999</v>
      </c>
      <c r="V27" t="s">
        <v>21</v>
      </c>
      <c r="W27">
        <v>105.621</v>
      </c>
      <c r="X27">
        <v>105.408</v>
      </c>
      <c r="Y27">
        <v>101.086</v>
      </c>
      <c r="AA27" t="s">
        <v>21</v>
      </c>
      <c r="AB27">
        <v>1087.9349999999999</v>
      </c>
      <c r="AC27">
        <v>1112.578</v>
      </c>
      <c r="AD27">
        <v>1185.127</v>
      </c>
    </row>
    <row r="28" spans="1:31">
      <c r="A28" t="s">
        <v>22</v>
      </c>
      <c r="B28">
        <f>(B25-$E$27)/($E$26-$E$27)</f>
        <v>1.0748035333410062</v>
      </c>
      <c r="C28">
        <f>(C25-$E$27)/($E$26-$E$27)</f>
        <v>0.88823460488400674</v>
      </c>
      <c r="D28">
        <f>(D25-$E$27)/($E$26-$E$27)</f>
        <v>1.1528712284052576</v>
      </c>
      <c r="F28" t="s">
        <v>22</v>
      </c>
      <c r="G28">
        <f>(G25-$J$27)/($J$26-$J$27)</f>
        <v>0.6619090376732385</v>
      </c>
      <c r="H28">
        <f t="shared" ref="H28" si="11">(H25-$J$27)/($J$26-$J$27)</f>
        <v>1.2512980675385519</v>
      </c>
      <c r="I28">
        <f>(I25-$J$27)/($J$26-$J$27)</f>
        <v>0.61520203006051155</v>
      </c>
      <c r="K28" t="s">
        <v>22</v>
      </c>
      <c r="L28">
        <f>(L25-$O$27)/($O$26-$O$27)</f>
        <v>1.1893688271773393</v>
      </c>
      <c r="M28">
        <f>(M25-$O$27)/($O$26-$O$27)</f>
        <v>1.3629944170939048</v>
      </c>
      <c r="Q28" t="s">
        <v>23</v>
      </c>
      <c r="R28">
        <v>317.24099999999999</v>
      </c>
      <c r="S28">
        <v>269.904</v>
      </c>
      <c r="T28">
        <v>295.238</v>
      </c>
      <c r="U28">
        <f>AVERAGE(R28:T28)</f>
        <v>294.1276666666667</v>
      </c>
      <c r="V28" t="s">
        <v>23</v>
      </c>
      <c r="W28">
        <v>27.085999999999999</v>
      </c>
      <c r="X28">
        <v>27.117000000000001</v>
      </c>
      <c r="Y28">
        <v>29.135000000000002</v>
      </c>
      <c r="Z28">
        <f>AVERAGE(W28:Y28)</f>
        <v>27.779333333333337</v>
      </c>
      <c r="AA28" t="s">
        <v>23</v>
      </c>
      <c r="AB28">
        <v>332.17599999999999</v>
      </c>
      <c r="AC28">
        <v>350.74099999999999</v>
      </c>
      <c r="AD28">
        <v>309.72000000000003</v>
      </c>
      <c r="AE28">
        <f>AVERAGE(AB28:AD28)</f>
        <v>330.87899999999996</v>
      </c>
    </row>
    <row r="29" spans="1:31">
      <c r="Q29" t="s">
        <v>24</v>
      </c>
      <c r="R29">
        <f>(R25-$U$28)/($U$26-$U$28)</f>
        <v>1.2536864049691068</v>
      </c>
      <c r="S29">
        <f t="shared" ref="S29" si="12">(S25-$U$28)/($U$26-$U$28)</f>
        <v>1.3686975344114374</v>
      </c>
      <c r="T29">
        <f>(T25-$U$28)/($U$26-$U$28)</f>
        <v>1.3389068477797439</v>
      </c>
      <c r="V29" t="s">
        <v>24</v>
      </c>
      <c r="W29">
        <f>(W25-$Z$28)/($Z$26-$Z$28)</f>
        <v>1.6436734627143867</v>
      </c>
      <c r="X29">
        <f t="shared" ref="X29:Y29" si="13">(X25-$Z$28)/($Z$26-$Z$28)</f>
        <v>2.4353285483053493</v>
      </c>
      <c r="Y29">
        <f t="shared" si="13"/>
        <v>0.80851168189918754</v>
      </c>
      <c r="AA29" t="s">
        <v>24</v>
      </c>
      <c r="AB29">
        <f>(AB25-$AE$28)/($AE$26-$AE$28)</f>
        <v>2.2074519615715285</v>
      </c>
      <c r="AC29">
        <f>(AC25-$AE$28)/($AE$26-$AE$28)</f>
        <v>1.0822913981144655</v>
      </c>
    </row>
    <row r="30" spans="1:31">
      <c r="A30" s="8" t="s">
        <v>53</v>
      </c>
      <c r="Q30" t="s">
        <v>25</v>
      </c>
      <c r="R30">
        <f>(R27-$U$28)/($U$26-$U$28)</f>
        <v>2.2699962783030769</v>
      </c>
      <c r="S30">
        <f t="shared" ref="S30" si="14">(S27-$U$28)/($U$26-$U$28)</f>
        <v>2.2782225118459758</v>
      </c>
      <c r="T30">
        <f>(T27-$U$28)/($U$26-$U$28)</f>
        <v>2.2914495082654467</v>
      </c>
      <c r="V30" t="s">
        <v>25</v>
      </c>
      <c r="W30">
        <f>(W27-$Z$28)/($Z$26-$Z$28)</f>
        <v>3.8180762879518673</v>
      </c>
      <c r="X30">
        <f t="shared" ref="X30:Y30" si="15">(X27-$Z$28)/($Z$26-$Z$28)</f>
        <v>3.8076287951866341</v>
      </c>
      <c r="Y30">
        <f t="shared" si="15"/>
        <v>3.5956378856498223</v>
      </c>
      <c r="AA30" t="s">
        <v>25</v>
      </c>
      <c r="AB30">
        <f>(AB27-$AE$28)/($AE$26-$AE$28)</f>
        <v>2.5794276615487002</v>
      </c>
      <c r="AC30">
        <f>(AC27-$AE$28)/($AE$26-$AE$28)</f>
        <v>2.6633908503531543</v>
      </c>
    </row>
    <row r="31" spans="1:31">
      <c r="A31" s="11" t="s">
        <v>28</v>
      </c>
      <c r="B31" t="s">
        <v>63</v>
      </c>
    </row>
    <row r="32" spans="1:31">
      <c r="B32" s="4" t="s">
        <v>4</v>
      </c>
      <c r="F32" s="9"/>
      <c r="Q32" s="9" t="s">
        <v>5</v>
      </c>
      <c r="V32" s="9"/>
    </row>
    <row r="33" spans="1:26">
      <c r="A33" s="8" t="s">
        <v>16</v>
      </c>
      <c r="B33" t="s">
        <v>7</v>
      </c>
      <c r="C33" t="s">
        <v>8</v>
      </c>
      <c r="D33" t="s">
        <v>9</v>
      </c>
      <c r="F33" s="8" t="s">
        <v>17</v>
      </c>
      <c r="G33" t="s">
        <v>7</v>
      </c>
      <c r="H33" t="s">
        <v>8</v>
      </c>
      <c r="I33" t="s">
        <v>9</v>
      </c>
      <c r="Q33" s="8" t="s">
        <v>16</v>
      </c>
      <c r="R33" t="s">
        <v>7</v>
      </c>
      <c r="S33" t="s">
        <v>8</v>
      </c>
      <c r="T33" t="s">
        <v>9</v>
      </c>
      <c r="V33" s="8" t="s">
        <v>17</v>
      </c>
      <c r="W33" t="s">
        <v>7</v>
      </c>
      <c r="X33" t="s">
        <v>8</v>
      </c>
      <c r="Y33" t="s">
        <v>9</v>
      </c>
    </row>
    <row r="34" spans="1:26">
      <c r="A34" t="s">
        <v>19</v>
      </c>
      <c r="B34">
        <v>1858.1310000000001</v>
      </c>
      <c r="C34">
        <v>1586.7840000000001</v>
      </c>
      <c r="D34">
        <v>1399.8409999999999</v>
      </c>
      <c r="F34" t="s">
        <v>19</v>
      </c>
      <c r="G34">
        <v>1631.932</v>
      </c>
      <c r="H34">
        <v>1673.9970000000001</v>
      </c>
      <c r="I34">
        <v>1256.5509999999999</v>
      </c>
      <c r="Q34" t="s">
        <v>19</v>
      </c>
      <c r="R34">
        <v>1541.567</v>
      </c>
      <c r="S34">
        <v>1479.471</v>
      </c>
      <c r="T34">
        <v>1180.2539999999999</v>
      </c>
      <c r="V34" t="s">
        <v>19</v>
      </c>
      <c r="W34">
        <v>1130.1780000000001</v>
      </c>
      <c r="X34">
        <v>896.26499999999999</v>
      </c>
      <c r="Y34">
        <v>799.053</v>
      </c>
    </row>
    <row r="35" spans="1:26">
      <c r="A35" t="s">
        <v>20</v>
      </c>
      <c r="B35">
        <v>1228.9110000000001</v>
      </c>
      <c r="C35">
        <v>967.346</v>
      </c>
      <c r="D35">
        <v>1041.828</v>
      </c>
      <c r="E35">
        <f>AVERAGE(B35:D35)</f>
        <v>1079.3616666666667</v>
      </c>
      <c r="F35" t="s">
        <v>20</v>
      </c>
      <c r="G35">
        <v>1043.1030000000001</v>
      </c>
      <c r="H35">
        <v>1376.646</v>
      </c>
      <c r="I35">
        <v>921.95</v>
      </c>
      <c r="J35">
        <f>AVERAGE(G35:I35)</f>
        <v>1113.8996666666665</v>
      </c>
      <c r="Q35" t="s">
        <v>20</v>
      </c>
      <c r="R35">
        <v>1757.8340000000001</v>
      </c>
      <c r="S35">
        <v>1531.2159999999999</v>
      </c>
      <c r="T35">
        <v>1758.2719999999999</v>
      </c>
      <c r="U35">
        <f>AVERAGE(R35:T35)</f>
        <v>1682.4406666666666</v>
      </c>
      <c r="V35" t="s">
        <v>20</v>
      </c>
      <c r="W35">
        <v>666.70699999999999</v>
      </c>
      <c r="X35">
        <v>924.96900000000005</v>
      </c>
      <c r="Y35">
        <v>693.77</v>
      </c>
      <c r="Z35">
        <f>AVERAGE(W35:Y35)</f>
        <v>761.81533333333334</v>
      </c>
    </row>
    <row r="36" spans="1:26">
      <c r="A36" t="s">
        <v>21</v>
      </c>
      <c r="B36">
        <v>458.37799999999999</v>
      </c>
      <c r="C36">
        <v>475.64600000000002</v>
      </c>
      <c r="D36">
        <v>494.274</v>
      </c>
      <c r="E36">
        <f>AVERAGE(B36:D36)</f>
        <v>476.09933333333333</v>
      </c>
      <c r="F36" t="s">
        <v>21</v>
      </c>
      <c r="G36">
        <v>453.35599999999999</v>
      </c>
      <c r="H36">
        <v>472.90800000000002</v>
      </c>
      <c r="I36">
        <v>456.01400000000001</v>
      </c>
      <c r="J36">
        <f>AVERAGE(G36:I36)</f>
        <v>460.75933333333336</v>
      </c>
      <c r="Q36" t="s">
        <v>21</v>
      </c>
      <c r="R36">
        <v>2255.1439999999998</v>
      </c>
      <c r="S36">
        <v>2111.8040000000001</v>
      </c>
      <c r="T36">
        <v>1490.4359999999999</v>
      </c>
      <c r="V36" t="s">
        <v>21</v>
      </c>
      <c r="W36">
        <v>1167.105</v>
      </c>
      <c r="X36">
        <v>1144.2370000000001</v>
      </c>
      <c r="Y36">
        <v>831.95899999999995</v>
      </c>
    </row>
    <row r="37" spans="1:26">
      <c r="A37" t="s">
        <v>22</v>
      </c>
      <c r="B37">
        <f>(B34-$E$36)/($E$35-$E$36)</f>
        <v>2.2909298166027274</v>
      </c>
      <c r="C37">
        <f>(C34-$E$36)/($E$35-$E$36)</f>
        <v>1.8411304755753026</v>
      </c>
      <c r="D37">
        <f>(D34-$E$36)/($E$35-$E$36)</f>
        <v>1.5312437319971905</v>
      </c>
      <c r="F37" t="s">
        <v>22</v>
      </c>
      <c r="G37">
        <f>(G34-$J$36)/($J$35-$J$36)</f>
        <v>1.793140932959278</v>
      </c>
      <c r="H37">
        <f>(H34-$J$36)/($J$35-$J$36)</f>
        <v>1.8575451625760884</v>
      </c>
      <c r="I37">
        <f>(I34-$J$36)/($J$35-$J$36)</f>
        <v>1.2184083971744717</v>
      </c>
      <c r="Q37" t="s">
        <v>23</v>
      </c>
      <c r="R37">
        <v>629.19799999999998</v>
      </c>
      <c r="S37">
        <v>642.09299999999996</v>
      </c>
      <c r="T37">
        <v>704.92600000000004</v>
      </c>
      <c r="U37">
        <f>AVERAGE(R37:T37)</f>
        <v>658.73900000000003</v>
      </c>
      <c r="V37" t="s">
        <v>23</v>
      </c>
      <c r="W37">
        <v>346.45100000000002</v>
      </c>
      <c r="X37">
        <v>292.63</v>
      </c>
      <c r="Y37">
        <v>329.06200000000001</v>
      </c>
      <c r="Z37">
        <f>AVERAGE(W37:Y37)</f>
        <v>322.71433333333334</v>
      </c>
    </row>
    <row r="38" spans="1:26">
      <c r="Q38" t="s">
        <v>24</v>
      </c>
      <c r="R38">
        <f>(R34-$U$37)/($U$35-$U$37)</f>
        <v>0.86238796784870597</v>
      </c>
      <c r="S38">
        <f t="shared" ref="S38" si="16">(S34-$U$37)/($U$35-$U$37)</f>
        <v>0.80172967059087852</v>
      </c>
      <c r="T38">
        <f>(T34-$U$37)/($U$35-$U$37)</f>
        <v>0.50944041314119826</v>
      </c>
      <c r="V38" t="s">
        <v>24</v>
      </c>
      <c r="W38">
        <f>(W34-$Z$37)/($Z$35-$Z$37)</f>
        <v>1.8389019079133657</v>
      </c>
      <c r="X38">
        <f t="shared" ref="X38" si="17">(X34-$Z$37)/($Z$35-$Z$37)</f>
        <v>1.3061930322788302</v>
      </c>
      <c r="Y38">
        <f>(Y34-$Z$37)/($Z$35-$Z$37)</f>
        <v>1.0848043312738223</v>
      </c>
    </row>
    <row r="39" spans="1:26">
      <c r="A39" s="8" t="s">
        <v>53</v>
      </c>
      <c r="C39" s="13"/>
      <c r="Q39" t="s">
        <v>25</v>
      </c>
      <c r="R39">
        <f>(R36-$U$37)/($U$35-$U$37)</f>
        <v>1.5594435878942594</v>
      </c>
      <c r="S39">
        <f t="shared" ref="S39:T39" si="18">(S36-$U$37)/($U$35-$U$37)</f>
        <v>1.4194223251891422</v>
      </c>
      <c r="T39">
        <f t="shared" si="18"/>
        <v>0.81244079899580113</v>
      </c>
      <c r="V39" t="s">
        <v>25</v>
      </c>
      <c r="W39">
        <f>(W36-$Z$37)/($Z$35-$Z$37)</f>
        <v>1.9229987330173848</v>
      </c>
      <c r="X39">
        <f t="shared" ref="X39:Y39" si="19">(X36-$Z$37)/($Z$35-$Z$37)</f>
        <v>1.8709195986041178</v>
      </c>
      <c r="Y39">
        <f t="shared" si="19"/>
        <v>1.1597438098903592</v>
      </c>
    </row>
    <row r="40" spans="1:26">
      <c r="A40" s="11" t="s">
        <v>64</v>
      </c>
      <c r="B40" s="4" t="s">
        <v>4</v>
      </c>
      <c r="C40" s="13" t="s">
        <v>65</v>
      </c>
    </row>
    <row r="41" spans="1:26">
      <c r="A41" s="8" t="s">
        <v>16</v>
      </c>
      <c r="B41" t="s">
        <v>7</v>
      </c>
      <c r="C41" t="s">
        <v>8</v>
      </c>
      <c r="D41" t="s">
        <v>9</v>
      </c>
      <c r="E41" t="s">
        <v>10</v>
      </c>
      <c r="F41" s="8" t="s">
        <v>17</v>
      </c>
      <c r="G41" t="s">
        <v>7</v>
      </c>
      <c r="H41" t="s">
        <v>8</v>
      </c>
      <c r="I41" t="s">
        <v>9</v>
      </c>
      <c r="J41" t="s">
        <v>10</v>
      </c>
    </row>
    <row r="42" spans="1:26">
      <c r="A42" t="s">
        <v>19</v>
      </c>
      <c r="B42">
        <v>1957.4290000000001</v>
      </c>
      <c r="C42">
        <v>1620.6849999999999</v>
      </c>
      <c r="D42">
        <v>1468.3620000000001</v>
      </c>
      <c r="F42" t="s">
        <v>19</v>
      </c>
      <c r="G42">
        <v>1916.925</v>
      </c>
      <c r="H42">
        <v>1676.5129999999999</v>
      </c>
      <c r="I42">
        <v>2138.3989999999999</v>
      </c>
    </row>
    <row r="43" spans="1:26">
      <c r="A43" t="s">
        <v>20</v>
      </c>
      <c r="B43">
        <v>1686.19</v>
      </c>
      <c r="C43">
        <v>1961.577</v>
      </c>
      <c r="D43">
        <v>1797.1010000000001</v>
      </c>
      <c r="E43">
        <f>AVERAGE(B43:D43)</f>
        <v>1814.9560000000001</v>
      </c>
      <c r="F43" t="s">
        <v>20</v>
      </c>
      <c r="G43">
        <v>1954.796</v>
      </c>
      <c r="H43">
        <v>2055.7139999999999</v>
      </c>
      <c r="I43">
        <v>2327.511</v>
      </c>
      <c r="J43">
        <f>AVERAGE(G43:I43)</f>
        <v>2112.673666666667</v>
      </c>
    </row>
    <row r="44" spans="1:26">
      <c r="A44" t="s">
        <v>21</v>
      </c>
      <c r="B44">
        <v>637.36500000000001</v>
      </c>
      <c r="C44" s="2">
        <v>612.12800000000004</v>
      </c>
      <c r="D44">
        <v>785.97</v>
      </c>
      <c r="E44">
        <f>AVERAGE(B44:D44)</f>
        <v>678.48766666666666</v>
      </c>
      <c r="F44" t="s">
        <v>21</v>
      </c>
      <c r="G44">
        <v>522.25699999999995</v>
      </c>
      <c r="H44">
        <v>683.96199999999999</v>
      </c>
      <c r="I44">
        <v>660.05</v>
      </c>
      <c r="J44">
        <f>AVERAGE(G44:I44)</f>
        <v>622.08966666666663</v>
      </c>
    </row>
    <row r="45" spans="1:26">
      <c r="A45" t="s">
        <v>22</v>
      </c>
      <c r="B45">
        <f>(B42-$E$44)/($E$43-$E$44)</f>
        <v>1.1253646897332525</v>
      </c>
      <c r="C45">
        <f>(C42-$E$44)/($E$43-$E$44)</f>
        <v>0.82905726952356773</v>
      </c>
      <c r="D45">
        <f>(D42-$E$44)/($E$43-$E$44)</f>
        <v>0.69502537832847666</v>
      </c>
      <c r="F45" t="s">
        <v>22</v>
      </c>
      <c r="G45">
        <f>(G42-$J$44)/($J$43-$J$44)</f>
        <v>0.86867652767863679</v>
      </c>
      <c r="H45">
        <f t="shared" ref="H45:I45" si="20">(H42-$J$44)/($J$43-$J$44)</f>
        <v>0.70738940799937</v>
      </c>
      <c r="I45">
        <f t="shared" si="20"/>
        <v>1.0172585599559185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</vt:lpstr>
      <vt:lpstr>J-raw</vt:lpstr>
      <vt:lpstr>K</vt:lpstr>
      <vt:lpstr>K-raw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jamielittle88@gmail.com</dc:creator>
  <cp:lastModifiedBy>Daniel Kalderon</cp:lastModifiedBy>
  <dcterms:created xsi:type="dcterms:W3CDTF">2020-09-23T12:43:21Z</dcterms:created>
  <dcterms:modified xsi:type="dcterms:W3CDTF">2020-09-24T16:40:21Z</dcterms:modified>
</cp:coreProperties>
</file>