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160" yWindow="2540" windowWidth="27640" windowHeight="16120"/>
  </bookViews>
  <sheets>
    <sheet name="Figure 6" sheetId="1" r:id="rId1"/>
    <sheet name="raw data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2" l="1"/>
  <c r="E103" i="2"/>
  <c r="C106" i="2"/>
  <c r="B106" i="2"/>
  <c r="Q105" i="2"/>
  <c r="K105" i="2"/>
  <c r="E105" i="2"/>
  <c r="Q104" i="2"/>
  <c r="Q103" i="2"/>
  <c r="Q106" i="2"/>
  <c r="K104" i="2"/>
  <c r="K103" i="2"/>
  <c r="K106" i="2"/>
  <c r="E106" i="2"/>
  <c r="I106" i="2"/>
  <c r="K94" i="2"/>
  <c r="K93" i="2"/>
  <c r="J96" i="2"/>
  <c r="I96" i="2"/>
  <c r="E94" i="2"/>
  <c r="E93" i="2"/>
  <c r="C96" i="2"/>
  <c r="Q95" i="2"/>
  <c r="K95" i="2"/>
  <c r="E95" i="2"/>
  <c r="Q94" i="2"/>
  <c r="Q93" i="2"/>
  <c r="N96" i="2"/>
  <c r="H96" i="2"/>
  <c r="B96" i="2"/>
  <c r="P96" i="2"/>
  <c r="K83" i="2"/>
  <c r="K82" i="2"/>
  <c r="J85" i="2"/>
  <c r="K84" i="2"/>
  <c r="K85" i="2"/>
  <c r="E84" i="2"/>
  <c r="E83" i="2"/>
  <c r="E82" i="2"/>
  <c r="E85" i="2"/>
  <c r="I85" i="2"/>
  <c r="C85" i="2"/>
  <c r="D85" i="2"/>
  <c r="K72" i="2"/>
  <c r="K71" i="2"/>
  <c r="H74" i="2"/>
  <c r="K73" i="2"/>
  <c r="E73" i="2"/>
  <c r="K74" i="2"/>
  <c r="E72" i="2"/>
  <c r="E71" i="2"/>
  <c r="E74" i="2"/>
  <c r="G61" i="2"/>
  <c r="G60" i="2"/>
  <c r="F63" i="2"/>
  <c r="B63" i="2"/>
  <c r="G62" i="2"/>
  <c r="E63" i="2"/>
  <c r="G63" i="2"/>
  <c r="Q51" i="2"/>
  <c r="Q50" i="2"/>
  <c r="Q49" i="2"/>
  <c r="Q52" i="2"/>
  <c r="K51" i="2"/>
  <c r="E51" i="2"/>
  <c r="P52" i="2"/>
  <c r="K50" i="2"/>
  <c r="K49" i="2"/>
  <c r="J52" i="2"/>
  <c r="E50" i="2"/>
  <c r="E49" i="2"/>
  <c r="D52" i="2"/>
  <c r="B52" i="2"/>
  <c r="K38" i="2"/>
  <c r="K37" i="2"/>
  <c r="H40" i="2"/>
  <c r="K39" i="2"/>
  <c r="E39" i="2"/>
  <c r="K40" i="2"/>
  <c r="E38" i="2"/>
  <c r="E37" i="2"/>
  <c r="E40" i="2"/>
  <c r="K28" i="2"/>
  <c r="K27" i="2"/>
  <c r="J30" i="2"/>
  <c r="K29" i="2"/>
  <c r="K30" i="2"/>
  <c r="E29" i="2"/>
  <c r="E28" i="2"/>
  <c r="E27" i="2"/>
  <c r="E30" i="2"/>
  <c r="I30" i="2"/>
  <c r="C30" i="2"/>
  <c r="H30" i="2"/>
  <c r="D30" i="2"/>
  <c r="K18" i="2"/>
  <c r="K17" i="2"/>
  <c r="H20" i="2"/>
  <c r="K19" i="2"/>
  <c r="E19" i="2"/>
  <c r="K20" i="2"/>
  <c r="E18" i="2"/>
  <c r="E17" i="2"/>
  <c r="E20" i="2"/>
  <c r="Q8" i="2"/>
  <c r="Q7" i="2"/>
  <c r="P10" i="2"/>
  <c r="K8" i="2"/>
  <c r="K7" i="2"/>
  <c r="J10" i="2"/>
  <c r="Q9" i="2"/>
  <c r="Q10" i="2"/>
  <c r="K9" i="2"/>
  <c r="E9" i="2"/>
  <c r="O10" i="2"/>
  <c r="I10" i="2"/>
  <c r="E8" i="2"/>
  <c r="E7" i="2"/>
  <c r="C10" i="2"/>
  <c r="O106" i="2"/>
  <c r="B20" i="2"/>
  <c r="B40" i="2"/>
  <c r="K52" i="2"/>
  <c r="H106" i="2"/>
  <c r="K10" i="2"/>
  <c r="C20" i="2"/>
  <c r="D40" i="2"/>
  <c r="J40" i="2"/>
  <c r="C52" i="2"/>
  <c r="I52" i="2"/>
  <c r="O52" i="2"/>
  <c r="D63" i="2"/>
  <c r="D74" i="2"/>
  <c r="J74" i="2"/>
  <c r="B85" i="2"/>
  <c r="H85" i="2"/>
  <c r="E96" i="2"/>
  <c r="K96" i="2"/>
  <c r="Q96" i="2"/>
  <c r="D106" i="2"/>
  <c r="J106" i="2"/>
  <c r="P106" i="2"/>
  <c r="D10" i="2"/>
  <c r="E52" i="2"/>
  <c r="B74" i="2"/>
  <c r="O96" i="2"/>
  <c r="N106" i="2"/>
  <c r="E10" i="2"/>
  <c r="I20" i="2"/>
  <c r="C40" i="2"/>
  <c r="I40" i="2"/>
  <c r="H52" i="2"/>
  <c r="N52" i="2"/>
  <c r="C63" i="2"/>
  <c r="C74" i="2"/>
  <c r="I74" i="2"/>
  <c r="D96" i="2"/>
  <c r="B10" i="2"/>
  <c r="H10" i="2"/>
  <c r="N10" i="2"/>
  <c r="D20" i="2"/>
  <c r="J20" i="2"/>
  <c r="B30" i="2"/>
</calcChain>
</file>

<file path=xl/sharedStrings.xml><?xml version="1.0" encoding="utf-8"?>
<sst xmlns="http://schemas.openxmlformats.org/spreadsheetml/2006/main" count="306" uniqueCount="48">
  <si>
    <t>2R cos Wt</t>
  </si>
  <si>
    <t>Plz</t>
  </si>
  <si>
    <t>9-27-19</t>
  </si>
  <si>
    <t>Disc 1</t>
  </si>
  <si>
    <t>clone 1</t>
  </si>
  <si>
    <t>clone 2</t>
  </si>
  <si>
    <t>clone 3</t>
  </si>
  <si>
    <t>Average</t>
  </si>
  <si>
    <t>Disc2</t>
  </si>
  <si>
    <t>Disc 3</t>
  </si>
  <si>
    <t>Clone</t>
  </si>
  <si>
    <t>AP Border</t>
  </si>
  <si>
    <t>Anterior</t>
  </si>
  <si>
    <t>Posterior</t>
  </si>
  <si>
    <t>Ratio</t>
  </si>
  <si>
    <t>2R cos ∆CORD</t>
  </si>
  <si>
    <t>2R cos ∆CDN</t>
  </si>
  <si>
    <t>2R cos ∆CDN ∆CORD</t>
  </si>
  <si>
    <t>2-18-2020</t>
  </si>
  <si>
    <t>PKA</t>
  </si>
  <si>
    <t>40apka wt</t>
  </si>
  <si>
    <t>1-31-20</t>
  </si>
  <si>
    <t>Wt</t>
  </si>
  <si>
    <t>pka</t>
  </si>
  <si>
    <t>40apka ∆CORD</t>
  </si>
  <si>
    <t>clone 4</t>
  </si>
  <si>
    <t>clone5</t>
  </si>
  <si>
    <t>40apka ∆CDN</t>
  </si>
  <si>
    <t>40apka ∆CDN∆CORD</t>
  </si>
  <si>
    <t>2L PKA gCi-Wt</t>
  </si>
  <si>
    <t>9-29-18</t>
  </si>
  <si>
    <t>2L PKA gCi-∆CORD</t>
  </si>
  <si>
    <t>crCi WT</t>
  </si>
  <si>
    <t>crCiCORD</t>
  </si>
  <si>
    <t>crCiCDN</t>
  </si>
  <si>
    <t>Ci CDNCORD</t>
  </si>
  <si>
    <t>gCi Wt</t>
  </si>
  <si>
    <t>gCi CORD</t>
  </si>
  <si>
    <t>Cos</t>
  </si>
  <si>
    <t>SE</t>
  </si>
  <si>
    <t>P-Value</t>
  </si>
  <si>
    <t>P = 0.0352</t>
  </si>
  <si>
    <t>P = 0.9201</t>
  </si>
  <si>
    <t>P = 0.2115</t>
  </si>
  <si>
    <t>P &lt; 0.0001</t>
  </si>
  <si>
    <t>P = 0.3852</t>
  </si>
  <si>
    <t>P = 0.9469</t>
  </si>
  <si>
    <t>P = 0.5106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</si>
</sst>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0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1"/>
  <sheetViews>
    <sheetView tabSelected="1" workbookViewId="0">
      <selection activeCell="D18" sqref="D18"/>
    </sheetView>
  </sheetViews>
  <sheetFormatPr baseColWidth="10" defaultRowHeight="15" x14ac:dyDescent="0"/>
  <sheetData>
    <row r="5" spans="1:8">
      <c r="B5" s="3"/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</row>
    <row r="6" spans="1:8">
      <c r="A6" t="s">
        <v>7</v>
      </c>
      <c r="B6" t="s">
        <v>19</v>
      </c>
      <c r="C6">
        <v>0.62832904453505412</v>
      </c>
      <c r="D6">
        <v>0.88665462399371686</v>
      </c>
      <c r="E6">
        <v>0.63838587844728911</v>
      </c>
      <c r="F6">
        <v>0.74893966052086203</v>
      </c>
      <c r="G6">
        <v>0.16514904185887513</v>
      </c>
      <c r="H6">
        <v>0.74893966052086203</v>
      </c>
    </row>
    <row r="7" spans="1:8">
      <c r="B7" t="s">
        <v>38</v>
      </c>
      <c r="C7">
        <v>0.35285419696374132</v>
      </c>
      <c r="D7">
        <v>0.40485225670614272</v>
      </c>
      <c r="E7">
        <v>0.34550493666666671</v>
      </c>
      <c r="F7">
        <v>0.40855724002110144</v>
      </c>
    </row>
    <row r="8" spans="1:8">
      <c r="A8" t="s">
        <v>39</v>
      </c>
      <c r="B8" t="s">
        <v>19</v>
      </c>
      <c r="C8">
        <v>7.2009535112762493E-2</v>
      </c>
      <c r="D8">
        <v>4.8275521819692774E-2</v>
      </c>
      <c r="E8">
        <v>5.1394329703885841E-2</v>
      </c>
      <c r="F8">
        <v>2.6360427991151875E-2</v>
      </c>
      <c r="G8">
        <v>2.1699399113325163E-2</v>
      </c>
      <c r="H8">
        <v>2.6360427991151875E-2</v>
      </c>
    </row>
    <row r="9" spans="1:8">
      <c r="B9" t="s">
        <v>38</v>
      </c>
      <c r="C9">
        <v>4.0199249130977173E-2</v>
      </c>
      <c r="D9">
        <v>3.6674349897786E-2</v>
      </c>
      <c r="E9">
        <v>0.12007623269231343</v>
      </c>
      <c r="F9">
        <v>8.1838607970418031E-2</v>
      </c>
    </row>
    <row r="10" spans="1:8">
      <c r="A10" t="s">
        <v>40</v>
      </c>
      <c r="B10" t="s">
        <v>19</v>
      </c>
      <c r="D10" s="1" t="s">
        <v>41</v>
      </c>
      <c r="E10" s="1" t="s">
        <v>42</v>
      </c>
      <c r="F10" s="1" t="s">
        <v>43</v>
      </c>
      <c r="G10" s="1" t="s">
        <v>44</v>
      </c>
      <c r="H10" s="1" t="s">
        <v>43</v>
      </c>
    </row>
    <row r="11" spans="1:8">
      <c r="B11" t="s">
        <v>38</v>
      </c>
      <c r="D11" s="1" t="s">
        <v>45</v>
      </c>
      <c r="E11" s="1" t="s">
        <v>46</v>
      </c>
      <c r="F11" s="1" t="s">
        <v>47</v>
      </c>
      <c r="G11" s="4"/>
      <c r="H1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6"/>
  <sheetViews>
    <sheetView topLeftCell="A93" workbookViewId="0">
      <selection activeCell="F28" sqref="F28"/>
    </sheetView>
  </sheetViews>
  <sheetFormatPr baseColWidth="10" defaultRowHeight="15" x14ac:dyDescent="0"/>
  <sheetData>
    <row r="2" spans="1:17">
      <c r="A2" t="s">
        <v>0</v>
      </c>
    </row>
    <row r="3" spans="1:17">
      <c r="A3" s="1"/>
      <c r="B3" s="1" t="s">
        <v>1</v>
      </c>
      <c r="C3" s="1"/>
      <c r="D3" s="1"/>
      <c r="G3" s="1"/>
      <c r="H3" s="1"/>
      <c r="I3" s="1"/>
      <c r="J3" s="1"/>
      <c r="M3" s="1"/>
      <c r="N3" s="1"/>
      <c r="O3" s="1"/>
      <c r="P3" s="1"/>
    </row>
    <row r="4" spans="1:17">
      <c r="A4" s="2">
        <v>43529</v>
      </c>
      <c r="M4" t="s">
        <v>2</v>
      </c>
    </row>
    <row r="5" spans="1:17">
      <c r="A5" t="s">
        <v>3</v>
      </c>
      <c r="B5" t="s">
        <v>4</v>
      </c>
      <c r="C5" t="s">
        <v>5</v>
      </c>
      <c r="D5" t="s">
        <v>6</v>
      </c>
      <c r="E5" t="s">
        <v>7</v>
      </c>
      <c r="G5" s="1" t="s">
        <v>8</v>
      </c>
      <c r="H5" t="s">
        <v>4</v>
      </c>
      <c r="I5" t="s">
        <v>5</v>
      </c>
      <c r="J5" t="s">
        <v>6</v>
      </c>
      <c r="M5" s="1" t="s">
        <v>9</v>
      </c>
      <c r="N5" t="s">
        <v>4</v>
      </c>
      <c r="O5" t="s">
        <v>5</v>
      </c>
      <c r="P5" t="s">
        <v>6</v>
      </c>
      <c r="Q5" t="s">
        <v>7</v>
      </c>
    </row>
    <row r="6" spans="1:17">
      <c r="A6" t="s">
        <v>10</v>
      </c>
      <c r="B6">
        <v>41.055999999999997</v>
      </c>
      <c r="C6">
        <v>34.765000000000001</v>
      </c>
      <c r="D6">
        <v>38.042999999999999</v>
      </c>
      <c r="G6" t="s">
        <v>10</v>
      </c>
      <c r="H6">
        <v>1212.55</v>
      </c>
      <c r="I6">
        <v>1116.905</v>
      </c>
      <c r="J6">
        <v>1292.5119999999999</v>
      </c>
      <c r="M6" t="s">
        <v>10</v>
      </c>
      <c r="N6">
        <v>898.54600000000005</v>
      </c>
      <c r="O6">
        <v>690.23800000000006</v>
      </c>
      <c r="P6">
        <v>1140.77</v>
      </c>
    </row>
    <row r="7" spans="1:17">
      <c r="A7" t="s">
        <v>11</v>
      </c>
      <c r="B7">
        <v>106.574</v>
      </c>
      <c r="C7">
        <v>107.458</v>
      </c>
      <c r="D7">
        <v>90.174000000000007</v>
      </c>
      <c r="E7">
        <f>AVERAGE(B7:D7)</f>
        <v>101.402</v>
      </c>
      <c r="G7" t="s">
        <v>11</v>
      </c>
      <c r="H7">
        <v>2086.3539999999998</v>
      </c>
      <c r="I7">
        <v>2474.569</v>
      </c>
      <c r="J7">
        <v>2060.7910000000002</v>
      </c>
      <c r="K7">
        <f>AVERAGE(H7:J7)</f>
        <v>2207.2379999999998</v>
      </c>
      <c r="M7" t="s">
        <v>11</v>
      </c>
      <c r="N7">
        <v>1542.356</v>
      </c>
      <c r="O7">
        <v>1663.9970000000001</v>
      </c>
      <c r="P7">
        <v>1907.8610000000001</v>
      </c>
      <c r="Q7">
        <f>AVERAGE(N7:P7)</f>
        <v>1704.7380000000001</v>
      </c>
    </row>
    <row r="8" spans="1:17">
      <c r="A8" t="s">
        <v>12</v>
      </c>
      <c r="B8">
        <v>17.068000000000001</v>
      </c>
      <c r="C8">
        <v>15.099</v>
      </c>
      <c r="D8">
        <v>19.327000000000002</v>
      </c>
      <c r="E8">
        <f t="shared" ref="E8:E9" si="0">AVERAGE(B8:D8)</f>
        <v>17.164666666666665</v>
      </c>
      <c r="G8" t="s">
        <v>12</v>
      </c>
      <c r="H8">
        <v>482.93700000000001</v>
      </c>
      <c r="I8">
        <v>548.97400000000005</v>
      </c>
      <c r="J8">
        <v>510.56599999999997</v>
      </c>
      <c r="K8">
        <f t="shared" ref="K8:K9" si="1">AVERAGE(H8:J8)</f>
        <v>514.15899999999999</v>
      </c>
      <c r="M8" t="s">
        <v>12</v>
      </c>
      <c r="N8">
        <v>351.952</v>
      </c>
      <c r="O8">
        <v>339.38600000000002</v>
      </c>
      <c r="P8">
        <v>432.815</v>
      </c>
      <c r="Q8">
        <f t="shared" ref="Q8:Q9" si="2">AVERAGE(N8:P8)</f>
        <v>374.71766666666667</v>
      </c>
    </row>
    <row r="9" spans="1:17">
      <c r="A9" t="s">
        <v>13</v>
      </c>
      <c r="B9">
        <v>28.033000000000001</v>
      </c>
      <c r="C9">
        <v>27.338000000000001</v>
      </c>
      <c r="D9">
        <v>28.308</v>
      </c>
      <c r="E9">
        <f t="shared" si="0"/>
        <v>27.893000000000001</v>
      </c>
      <c r="G9" t="s">
        <v>13</v>
      </c>
      <c r="H9">
        <v>722.226</v>
      </c>
      <c r="I9">
        <v>816.74199999999996</v>
      </c>
      <c r="J9">
        <v>616.16800000000001</v>
      </c>
      <c r="K9">
        <f t="shared" si="1"/>
        <v>718.37866666666662</v>
      </c>
      <c r="M9" t="s">
        <v>13</v>
      </c>
      <c r="N9">
        <v>504.34899999999999</v>
      </c>
      <c r="O9">
        <v>440.64800000000002</v>
      </c>
      <c r="P9">
        <v>432.38200000000001</v>
      </c>
      <c r="Q9">
        <f t="shared" si="2"/>
        <v>459.12633333333338</v>
      </c>
    </row>
    <row r="10" spans="1:17">
      <c r="A10" t="s">
        <v>14</v>
      </c>
      <c r="B10">
        <f>(B6-$E8)/($E7-$E8)</f>
        <v>0.28361929785684886</v>
      </c>
      <c r="C10">
        <f>(C6-$E8)/($E7-$E8)</f>
        <v>0.20893744657950553</v>
      </c>
      <c r="D10">
        <f>(D6-$E8)/($E7-$E8)</f>
        <v>0.24785130899996832</v>
      </c>
      <c r="E10" s="3">
        <f>(E8-E9)/E7</f>
        <v>-0.10580001709367996</v>
      </c>
      <c r="G10" t="s">
        <v>14</v>
      </c>
      <c r="H10">
        <f>(H6-$K8)/($K7-$K8)</f>
        <v>0.41249758575943596</v>
      </c>
      <c r="I10">
        <f>(I6-$K8)/($K7-$K8)</f>
        <v>0.35600583315958684</v>
      </c>
      <c r="J10">
        <f>(J6-$K8)/($K7-$K8)</f>
        <v>0.45972633291181336</v>
      </c>
      <c r="K10" s="3">
        <f>(K8-K9)/K7</f>
        <v>-9.2522721458522666E-2</v>
      </c>
      <c r="M10" t="s">
        <v>14</v>
      </c>
      <c r="N10" s="4">
        <f>(N6-$Q8)/($Q7-$Q8)</f>
        <v>0.39384986846065762</v>
      </c>
      <c r="O10" s="4">
        <f>(O6-$Q8)/($Q7-$Q8)</f>
        <v>0.23722970651325884</v>
      </c>
      <c r="P10" s="4">
        <f>(P6-$Q8)/($Q7-$Q8)</f>
        <v>0.57597039243259684</v>
      </c>
      <c r="Q10" s="3">
        <f>(Q8-Q9)/Q7</f>
        <v>-4.9514157991824376E-2</v>
      </c>
    </row>
    <row r="12" spans="1:17">
      <c r="A12" t="s">
        <v>15</v>
      </c>
    </row>
    <row r="13" spans="1:17">
      <c r="A13" s="5">
        <v>43529</v>
      </c>
      <c r="B13" s="1" t="s">
        <v>1</v>
      </c>
      <c r="C13" s="1"/>
      <c r="D13" s="1"/>
      <c r="G13" s="1"/>
      <c r="H13" s="1"/>
      <c r="I13" s="1"/>
      <c r="J13" s="1"/>
      <c r="M13" s="1"/>
      <c r="N13" s="1"/>
      <c r="O13" s="1"/>
      <c r="P13" s="1"/>
    </row>
    <row r="14" spans="1:17">
      <c r="A14" s="2"/>
    </row>
    <row r="15" spans="1:17">
      <c r="A15" t="s">
        <v>3</v>
      </c>
      <c r="B15" t="s">
        <v>4</v>
      </c>
      <c r="C15" t="s">
        <v>5</v>
      </c>
      <c r="D15" t="s">
        <v>6</v>
      </c>
      <c r="E15" t="s">
        <v>7</v>
      </c>
      <c r="G15" s="1" t="s">
        <v>8</v>
      </c>
      <c r="H15" t="s">
        <v>4</v>
      </c>
      <c r="I15" t="s">
        <v>5</v>
      </c>
      <c r="J15" t="s">
        <v>6</v>
      </c>
      <c r="M15" s="1"/>
    </row>
    <row r="16" spans="1:17">
      <c r="A16" t="s">
        <v>10</v>
      </c>
      <c r="B16">
        <v>50.973999999999997</v>
      </c>
      <c r="C16">
        <v>58.091999999999999</v>
      </c>
      <c r="D16">
        <v>57.89</v>
      </c>
      <c r="G16" t="s">
        <v>10</v>
      </c>
      <c r="H16">
        <v>86.418999999999997</v>
      </c>
      <c r="I16">
        <v>75.206000000000003</v>
      </c>
      <c r="J16">
        <v>92.534000000000006</v>
      </c>
    </row>
    <row r="17" spans="1:17">
      <c r="A17" t="s">
        <v>11</v>
      </c>
      <c r="B17">
        <v>127.904</v>
      </c>
      <c r="C17">
        <v>88.063000000000002</v>
      </c>
      <c r="D17">
        <v>87.180999999999997</v>
      </c>
      <c r="E17">
        <f>AVERAGE(B17:D17)</f>
        <v>101.04933333333332</v>
      </c>
      <c r="G17" t="s">
        <v>11</v>
      </c>
      <c r="H17">
        <v>175.679</v>
      </c>
      <c r="I17">
        <v>120.146</v>
      </c>
      <c r="J17" s="4">
        <v>121.983</v>
      </c>
      <c r="K17">
        <f>AVERAGE(H17:J17)</f>
        <v>139.26933333333332</v>
      </c>
    </row>
    <row r="18" spans="1:17">
      <c r="A18" t="s">
        <v>12</v>
      </c>
      <c r="B18">
        <v>29.696000000000002</v>
      </c>
      <c r="C18">
        <v>31.934999999999999</v>
      </c>
      <c r="D18">
        <v>32.201999999999998</v>
      </c>
      <c r="E18">
        <f t="shared" ref="E18:E19" si="3">AVERAGE(B18:D18)</f>
        <v>31.277666666666665</v>
      </c>
      <c r="G18" t="s">
        <v>12</v>
      </c>
      <c r="H18">
        <v>35.771000000000001</v>
      </c>
      <c r="I18">
        <v>43.274000000000001</v>
      </c>
      <c r="J18">
        <v>35.506999999999998</v>
      </c>
      <c r="K18">
        <f t="shared" ref="K18:K19" si="4">AVERAGE(H18:J18)</f>
        <v>38.183999999999997</v>
      </c>
    </row>
    <row r="19" spans="1:17">
      <c r="A19" t="s">
        <v>13</v>
      </c>
      <c r="B19">
        <v>25.28</v>
      </c>
      <c r="C19">
        <v>26.847999999999999</v>
      </c>
      <c r="D19">
        <v>33.259</v>
      </c>
      <c r="E19">
        <f t="shared" si="3"/>
        <v>28.462333333333333</v>
      </c>
      <c r="G19" t="s">
        <v>13</v>
      </c>
      <c r="H19">
        <v>45.847000000000001</v>
      </c>
      <c r="I19">
        <v>46.472999999999999</v>
      </c>
      <c r="K19">
        <f t="shared" si="4"/>
        <v>46.16</v>
      </c>
    </row>
    <row r="20" spans="1:17">
      <c r="A20" t="s">
        <v>14</v>
      </c>
      <c r="B20">
        <f>(B16-$E18)/($E17-$E18)</f>
        <v>0.28229701645844779</v>
      </c>
      <c r="C20">
        <f>(C16-$E18)/($E17-$E18)</f>
        <v>0.3843155053388434</v>
      </c>
      <c r="D20">
        <f>(D16-$E18)/($E17-$E18)</f>
        <v>0.38142034732341212</v>
      </c>
      <c r="E20" s="3">
        <f>(E18-E19)/E17</f>
        <v>2.7860978795835684E-2</v>
      </c>
      <c r="G20" t="s">
        <v>14</v>
      </c>
      <c r="H20">
        <f>(H16-$K18)/($K17-$K18)</f>
        <v>0.47717110296251358</v>
      </c>
      <c r="I20">
        <f>(I16-$K18)/($K17-$K18)</f>
        <v>0.36624502070857634</v>
      </c>
      <c r="J20">
        <f>(J16-$K18)/($K17-$K18)</f>
        <v>0.53766454744506309</v>
      </c>
      <c r="K20" s="3">
        <f>(K18-K19)/K17</f>
        <v>-5.7270325125416459E-2</v>
      </c>
      <c r="N20" s="4"/>
      <c r="O20" s="4"/>
      <c r="P20" s="4"/>
      <c r="Q20" s="3"/>
    </row>
    <row r="22" spans="1:17">
      <c r="A22" t="s">
        <v>16</v>
      </c>
    </row>
    <row r="23" spans="1:17">
      <c r="A23" s="5">
        <v>44014</v>
      </c>
      <c r="B23" s="1" t="s">
        <v>1</v>
      </c>
      <c r="C23" s="1"/>
      <c r="D23" s="1"/>
      <c r="G23" s="1"/>
      <c r="H23" s="1"/>
      <c r="I23" s="1"/>
      <c r="J23" s="1"/>
    </row>
    <row r="24" spans="1:17">
      <c r="A24" s="2"/>
    </row>
    <row r="25" spans="1:17">
      <c r="A25" t="s">
        <v>3</v>
      </c>
      <c r="B25" t="s">
        <v>4</v>
      </c>
      <c r="C25" t="s">
        <v>5</v>
      </c>
      <c r="D25" t="s">
        <v>6</v>
      </c>
      <c r="E25" t="s">
        <v>7</v>
      </c>
      <c r="G25" s="1" t="s">
        <v>8</v>
      </c>
      <c r="H25" t="s">
        <v>4</v>
      </c>
      <c r="I25" t="s">
        <v>5</v>
      </c>
      <c r="J25" t="s">
        <v>6</v>
      </c>
    </row>
    <row r="26" spans="1:17">
      <c r="A26" t="s">
        <v>10</v>
      </c>
      <c r="B26">
        <v>760.88900000000001</v>
      </c>
      <c r="C26">
        <v>605.327</v>
      </c>
      <c r="D26">
        <v>869.84799999999996</v>
      </c>
      <c r="G26" t="s">
        <v>10</v>
      </c>
      <c r="H26">
        <v>493.77</v>
      </c>
      <c r="I26">
        <v>1143.0609999999999</v>
      </c>
      <c r="J26">
        <v>493.77</v>
      </c>
    </row>
    <row r="27" spans="1:17">
      <c r="A27" t="s">
        <v>11</v>
      </c>
      <c r="B27">
        <v>1432.152</v>
      </c>
      <c r="C27">
        <v>1326.6010000000001</v>
      </c>
      <c r="D27">
        <v>1601.5150000000001</v>
      </c>
      <c r="E27">
        <f>AVERAGE(B27:D27)</f>
        <v>1453.4226666666666</v>
      </c>
      <c r="G27" t="s">
        <v>11</v>
      </c>
      <c r="H27">
        <v>1257.0050000000001</v>
      </c>
      <c r="I27">
        <v>1208.739</v>
      </c>
      <c r="J27">
        <v>1283.1610000000001</v>
      </c>
      <c r="K27">
        <f>AVERAGE(H27:J27)</f>
        <v>1249.635</v>
      </c>
    </row>
    <row r="28" spans="1:17">
      <c r="A28" t="s">
        <v>12</v>
      </c>
      <c r="B28">
        <v>300.94799999999998</v>
      </c>
      <c r="C28">
        <v>426.96600000000001</v>
      </c>
      <c r="D28">
        <v>437.36900000000003</v>
      </c>
      <c r="E28">
        <f t="shared" ref="E28:E29" si="5">AVERAGE(B28:D28)</f>
        <v>388.42766666666665</v>
      </c>
      <c r="G28" t="s">
        <v>12</v>
      </c>
      <c r="H28">
        <v>427.59500000000003</v>
      </c>
      <c r="I28">
        <v>425.31799999999998</v>
      </c>
      <c r="J28">
        <v>383.62200000000001</v>
      </c>
      <c r="K28">
        <f t="shared" ref="K28:K29" si="6">AVERAGE(H28:J28)</f>
        <v>412.17833333333334</v>
      </c>
    </row>
    <row r="29" spans="1:17">
      <c r="A29" t="s">
        <v>13</v>
      </c>
      <c r="B29">
        <v>478.69900000000001</v>
      </c>
      <c r="C29">
        <v>531.27200000000005</v>
      </c>
      <c r="D29">
        <v>453.06200000000001</v>
      </c>
      <c r="E29">
        <f t="shared" si="5"/>
        <v>487.67766666666665</v>
      </c>
      <c r="G29" t="s">
        <v>13</v>
      </c>
      <c r="H29">
        <v>468.2</v>
      </c>
      <c r="I29">
        <v>533.71500000000003</v>
      </c>
      <c r="J29">
        <v>471.81200000000001</v>
      </c>
      <c r="K29">
        <f t="shared" si="6"/>
        <v>491.24233333333331</v>
      </c>
    </row>
    <row r="30" spans="1:17">
      <c r="A30" t="s">
        <v>14</v>
      </c>
      <c r="B30">
        <f>(B26-$E28)/($E27-$E28)</f>
        <v>0.34973059341436663</v>
      </c>
      <c r="C30">
        <f>(C26-$E28)/($E27-$E28)</f>
        <v>0.20366230201393751</v>
      </c>
      <c r="D30">
        <f>(D26-$E28)/($E27-$E28)</f>
        <v>0.45203999392798405</v>
      </c>
      <c r="E30" s="3">
        <f>(E28-E29)/E27</f>
        <v>-6.8287086940527514E-2</v>
      </c>
      <c r="G30" t="s">
        <v>14</v>
      </c>
      <c r="H30">
        <f>(H26-$K28)/($K27-$K28)</f>
        <v>9.7427926619088709E-2</v>
      </c>
      <c r="I30">
        <f>(I26-$K28)/($K27-$K28)</f>
        <v>0.87274087813498802</v>
      </c>
      <c r="J30">
        <f>(J26-$K28)/($K27-$K28)</f>
        <v>9.7427926619088709E-2</v>
      </c>
      <c r="K30" s="3">
        <f>(K28-K29)/K27</f>
        <v>-6.3269674745025525E-2</v>
      </c>
    </row>
    <row r="32" spans="1:17">
      <c r="A32" t="s">
        <v>17</v>
      </c>
    </row>
    <row r="33" spans="1:17">
      <c r="A33" s="5" t="s">
        <v>18</v>
      </c>
      <c r="B33" s="1" t="s">
        <v>1</v>
      </c>
      <c r="C33" s="1"/>
      <c r="D33" s="1"/>
      <c r="G33" s="1"/>
      <c r="H33" s="1"/>
      <c r="I33" s="1"/>
      <c r="J33" s="1"/>
    </row>
    <row r="34" spans="1:17">
      <c r="A34" s="2"/>
    </row>
    <row r="35" spans="1:17">
      <c r="A35" t="s">
        <v>3</v>
      </c>
      <c r="B35" t="s">
        <v>4</v>
      </c>
      <c r="C35" t="s">
        <v>5</v>
      </c>
      <c r="D35" t="s">
        <v>6</v>
      </c>
      <c r="E35" t="s">
        <v>7</v>
      </c>
      <c r="G35" s="1" t="s">
        <v>8</v>
      </c>
      <c r="H35" t="s">
        <v>4</v>
      </c>
      <c r="I35" t="s">
        <v>5</v>
      </c>
      <c r="J35" t="s">
        <v>6</v>
      </c>
    </row>
    <row r="36" spans="1:17">
      <c r="A36" t="s">
        <v>10</v>
      </c>
      <c r="B36">
        <v>1667.086</v>
      </c>
      <c r="C36">
        <v>1277.787</v>
      </c>
      <c r="D36">
        <v>869.84799999999996</v>
      </c>
      <c r="G36" t="s">
        <v>10</v>
      </c>
      <c r="H36">
        <v>1632.616</v>
      </c>
      <c r="I36">
        <v>1218.742</v>
      </c>
      <c r="J36">
        <v>1843.6379999999999</v>
      </c>
    </row>
    <row r="37" spans="1:17">
      <c r="A37" t="s">
        <v>11</v>
      </c>
      <c r="B37">
        <v>3192.2710000000002</v>
      </c>
      <c r="C37">
        <v>2714.306</v>
      </c>
      <c r="D37">
        <v>2169.6979999999999</v>
      </c>
      <c r="E37">
        <f>AVERAGE(B37:D37)</f>
        <v>2692.0916666666667</v>
      </c>
      <c r="G37" t="s">
        <v>11</v>
      </c>
      <c r="H37">
        <v>3241.067</v>
      </c>
      <c r="I37">
        <v>1968.56</v>
      </c>
      <c r="J37">
        <v>3019.5569999999998</v>
      </c>
      <c r="K37">
        <f>AVERAGE(H37:J37)</f>
        <v>2743.0613333333336</v>
      </c>
    </row>
    <row r="38" spans="1:17">
      <c r="A38" t="s">
        <v>12</v>
      </c>
      <c r="B38">
        <v>300.94799999999998</v>
      </c>
      <c r="C38">
        <v>642.255</v>
      </c>
      <c r="D38">
        <v>586.60299999999995</v>
      </c>
      <c r="E38">
        <f t="shared" ref="E38:E39" si="7">AVERAGE(B38:D38)</f>
        <v>509.93533333333335</v>
      </c>
      <c r="G38" t="s">
        <v>12</v>
      </c>
      <c r="H38">
        <v>517.14499999999998</v>
      </c>
      <c r="I38">
        <v>693.94500000000005</v>
      </c>
      <c r="J38">
        <v>625.63199999999995</v>
      </c>
      <c r="K38">
        <f t="shared" ref="K38:K39" si="8">AVERAGE(H38:J38)</f>
        <v>612.2406666666667</v>
      </c>
    </row>
    <row r="39" spans="1:17">
      <c r="A39" t="s">
        <v>13</v>
      </c>
      <c r="B39">
        <v>724.27700000000004</v>
      </c>
      <c r="C39">
        <v>649.63300000000004</v>
      </c>
      <c r="D39">
        <v>865.24800000000005</v>
      </c>
      <c r="E39">
        <f t="shared" si="7"/>
        <v>746.38600000000008</v>
      </c>
      <c r="G39" t="s">
        <v>13</v>
      </c>
      <c r="H39">
        <v>671.01099999999997</v>
      </c>
      <c r="I39">
        <v>617.55499999999995</v>
      </c>
      <c r="J39">
        <v>797.30200000000002</v>
      </c>
      <c r="K39">
        <f t="shared" si="8"/>
        <v>695.28933333333327</v>
      </c>
    </row>
    <row r="40" spans="1:17">
      <c r="A40" t="s">
        <v>14</v>
      </c>
      <c r="B40">
        <f>(B36-$E38)/($E37-$E38)</f>
        <v>0.53027853641405776</v>
      </c>
      <c r="C40">
        <f>(C36-$E38)/($E37-$E38)</f>
        <v>0.35187747776702222</v>
      </c>
      <c r="D40">
        <f>(D36-$E38)/($E37-$E38)</f>
        <v>0.16493440967947756</v>
      </c>
      <c r="E40" s="3">
        <f>(E38-E39)/E37</f>
        <v>-8.7831580772076256E-2</v>
      </c>
      <c r="G40" t="s">
        <v>14</v>
      </c>
      <c r="H40">
        <f>(H36-$K38)/($K37-$K38)</f>
        <v>0.4788649506246575</v>
      </c>
      <c r="I40">
        <f>(I36-$K38)/($K37-$K38)</f>
        <v>0.2846327440037969</v>
      </c>
      <c r="J40">
        <f>(J36-$K38)/($K37-$K38)</f>
        <v>0.57789815567147673</v>
      </c>
      <c r="K40" s="3">
        <f>(K38-K39)/K37</f>
        <v>-3.0275905849231188E-2</v>
      </c>
    </row>
    <row r="43" spans="1:17">
      <c r="A43" t="s">
        <v>19</v>
      </c>
    </row>
    <row r="44" spans="1:17">
      <c r="A44" s="1" t="s">
        <v>20</v>
      </c>
      <c r="B44" t="s">
        <v>21</v>
      </c>
      <c r="C44" s="1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>
      <c r="A45" s="1" t="s">
        <v>3</v>
      </c>
      <c r="B45" s="1" t="s">
        <v>1</v>
      </c>
      <c r="C45" s="1"/>
      <c r="D45" s="1"/>
      <c r="E45" s="1"/>
      <c r="F45" s="4"/>
      <c r="G45" s="1" t="s">
        <v>8</v>
      </c>
      <c r="H45" s="1" t="s">
        <v>1</v>
      </c>
      <c r="I45" s="2">
        <v>44137</v>
      </c>
      <c r="J45" s="1"/>
      <c r="K45" s="1"/>
      <c r="L45" s="4"/>
      <c r="M45" s="1" t="s">
        <v>9</v>
      </c>
      <c r="N45" s="1" t="s">
        <v>1</v>
      </c>
      <c r="O45" s="2">
        <v>43651</v>
      </c>
      <c r="P45" s="1"/>
    </row>
    <row r="46" spans="1:17">
      <c r="B46" t="s">
        <v>22</v>
      </c>
      <c r="C46" t="s">
        <v>23</v>
      </c>
      <c r="F46" s="4"/>
      <c r="H46" t="s">
        <v>22</v>
      </c>
      <c r="I46" t="s">
        <v>23</v>
      </c>
      <c r="L46" s="4"/>
      <c r="N46" t="s">
        <v>22</v>
      </c>
      <c r="O46" t="s">
        <v>23</v>
      </c>
    </row>
    <row r="47" spans="1:17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s="4"/>
      <c r="G47" s="1" t="s">
        <v>8</v>
      </c>
      <c r="H47" t="s">
        <v>4</v>
      </c>
      <c r="I47" t="s">
        <v>5</v>
      </c>
      <c r="J47" t="s">
        <v>6</v>
      </c>
      <c r="K47" t="s">
        <v>7</v>
      </c>
      <c r="L47" s="4"/>
      <c r="M47" s="1" t="s">
        <v>9</v>
      </c>
      <c r="N47" t="s">
        <v>4</v>
      </c>
      <c r="O47" t="s">
        <v>5</v>
      </c>
      <c r="P47" t="s">
        <v>6</v>
      </c>
      <c r="Q47" t="s">
        <v>7</v>
      </c>
    </row>
    <row r="48" spans="1:17">
      <c r="A48" t="s">
        <v>10</v>
      </c>
      <c r="B48">
        <v>1101.924</v>
      </c>
      <c r="C48">
        <v>1308.0540000000001</v>
      </c>
      <c r="D48">
        <v>1243.7239999999999</v>
      </c>
      <c r="F48" s="4"/>
      <c r="G48" t="s">
        <v>10</v>
      </c>
      <c r="H48">
        <v>1173.3119999999999</v>
      </c>
      <c r="I48">
        <v>674.68</v>
      </c>
      <c r="J48">
        <v>871.85400000000004</v>
      </c>
      <c r="L48" s="4"/>
      <c r="M48" t="s">
        <v>10</v>
      </c>
      <c r="N48">
        <v>43.938000000000002</v>
      </c>
      <c r="O48">
        <v>56.332999999999998</v>
      </c>
      <c r="P48">
        <v>47.930999999999997</v>
      </c>
    </row>
    <row r="49" spans="1:17">
      <c r="A49" t="s">
        <v>11</v>
      </c>
      <c r="B49">
        <v>1476.8430000000001</v>
      </c>
      <c r="C49">
        <v>1617.4490000000001</v>
      </c>
      <c r="D49">
        <v>1390.1780000000001</v>
      </c>
      <c r="E49">
        <f>AVERAGE(B49:D49)</f>
        <v>1494.8233333333335</v>
      </c>
      <c r="F49" s="4"/>
      <c r="G49" t="s">
        <v>11</v>
      </c>
      <c r="H49">
        <v>1400.134</v>
      </c>
      <c r="I49">
        <v>1064.1990000000001</v>
      </c>
      <c r="J49">
        <v>1089.193</v>
      </c>
      <c r="K49">
        <f>AVERAGE(H49:J49)</f>
        <v>1184.5086666666666</v>
      </c>
      <c r="L49" s="4"/>
      <c r="M49" t="s">
        <v>11</v>
      </c>
      <c r="N49">
        <v>65.924000000000007</v>
      </c>
      <c r="O49">
        <v>67.072000000000003</v>
      </c>
      <c r="P49">
        <v>63.884999999999998</v>
      </c>
      <c r="Q49">
        <f>AVERAGE(N49:P49)</f>
        <v>65.626999999999995</v>
      </c>
    </row>
    <row r="50" spans="1:17">
      <c r="A50" t="s">
        <v>12</v>
      </c>
      <c r="B50">
        <v>488.09100000000001</v>
      </c>
      <c r="C50">
        <v>474.53500000000003</v>
      </c>
      <c r="D50">
        <v>495.64800000000002</v>
      </c>
      <c r="E50">
        <f t="shared" ref="E50:E51" si="9">AVERAGE(B50:D50)</f>
        <v>486.0913333333333</v>
      </c>
      <c r="F50" s="4"/>
      <c r="G50" t="s">
        <v>12</v>
      </c>
      <c r="H50">
        <v>302.37900000000002</v>
      </c>
      <c r="I50">
        <v>338.39299999999997</v>
      </c>
      <c r="J50">
        <v>323.30500000000001</v>
      </c>
      <c r="K50">
        <f t="shared" ref="K50:K51" si="10">AVERAGE(H50:J50)</f>
        <v>321.35899999999998</v>
      </c>
      <c r="L50" s="4"/>
      <c r="M50" t="s">
        <v>12</v>
      </c>
      <c r="N50">
        <v>32.774000000000001</v>
      </c>
      <c r="O50">
        <v>36.04</v>
      </c>
      <c r="P50">
        <v>34.189</v>
      </c>
      <c r="Q50">
        <f t="shared" ref="Q50:Q51" si="11">AVERAGE(N50:P50)</f>
        <v>34.334333333333326</v>
      </c>
    </row>
    <row r="51" spans="1:17">
      <c r="A51" t="s">
        <v>13</v>
      </c>
      <c r="B51" s="1">
        <v>402.22800000000001</v>
      </c>
      <c r="C51" s="1">
        <v>519.846</v>
      </c>
      <c r="D51" s="1">
        <v>338.976</v>
      </c>
      <c r="E51">
        <f t="shared" si="9"/>
        <v>420.35000000000008</v>
      </c>
      <c r="F51" s="4"/>
      <c r="G51" t="s">
        <v>13</v>
      </c>
      <c r="H51" s="1">
        <v>472.47899999999998</v>
      </c>
      <c r="I51" s="1">
        <v>510.26299999999998</v>
      </c>
      <c r="J51">
        <v>506.90300000000002</v>
      </c>
      <c r="K51">
        <f t="shared" si="10"/>
        <v>496.54833333333335</v>
      </c>
      <c r="L51" s="4"/>
      <c r="M51" t="s">
        <v>13</v>
      </c>
      <c r="N51" s="1">
        <v>28.597999999999999</v>
      </c>
      <c r="O51" s="1">
        <v>32.896000000000001</v>
      </c>
      <c r="P51">
        <v>28.669</v>
      </c>
      <c r="Q51">
        <f t="shared" si="11"/>
        <v>30.054333333333332</v>
      </c>
    </row>
    <row r="52" spans="1:17">
      <c r="A52" t="s">
        <v>14</v>
      </c>
      <c r="B52">
        <f>(B48-$E50)/($E49-$E50)</f>
        <v>0.6105017652524819</v>
      </c>
      <c r="C52">
        <f>(C48-$E50)/($E49-$E50)</f>
        <v>0.81484741900392432</v>
      </c>
      <c r="D52">
        <f>(D48-$E50)/($E49-$E50)</f>
        <v>0.7510742860013031</v>
      </c>
      <c r="E52" s="3">
        <f>(E50-E51)/E49</f>
        <v>4.3979333120747741E-2</v>
      </c>
      <c r="G52" t="s">
        <v>14</v>
      </c>
      <c r="H52">
        <f>(H48-$K50)/($K49-$K50)</f>
        <v>0.98702812837789033</v>
      </c>
      <c r="I52">
        <f>(I48-$K50)/($K49-$K50)</f>
        <v>0.40933920691235853</v>
      </c>
      <c r="J52">
        <f>(J48-$K50)/($K49-$K50)</f>
        <v>0.63777467716104863</v>
      </c>
      <c r="K52" s="3">
        <f>(K50-K51)/K49</f>
        <v>-0.14790042341043799</v>
      </c>
      <c r="M52" t="s">
        <v>14</v>
      </c>
      <c r="N52" s="4">
        <f>(N48-$Q50)/($Q49-$Q50)</f>
        <v>0.3068983148341467</v>
      </c>
      <c r="O52" s="4">
        <f>(O48-$Q50)/($Q49-$Q50)</f>
        <v>0.70299750740322553</v>
      </c>
      <c r="P52" s="4">
        <f>(P48-$Q50)/($Q49-$Q50)</f>
        <v>0.43450009586910682</v>
      </c>
      <c r="Q52" s="3">
        <f>(Q50-Q51)/Q49</f>
        <v>6.5217060051503101E-2</v>
      </c>
    </row>
    <row r="54" spans="1:17">
      <c r="A54" t="s">
        <v>19</v>
      </c>
    </row>
    <row r="55" spans="1:17">
      <c r="A55" s="1" t="s">
        <v>24</v>
      </c>
      <c r="C55" s="1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7">
      <c r="A56" s="1" t="s">
        <v>3</v>
      </c>
      <c r="B56" s="1" t="s">
        <v>1</v>
      </c>
      <c r="C56" s="5">
        <v>43651</v>
      </c>
      <c r="D56" s="1"/>
      <c r="E56" s="1"/>
      <c r="F56" s="4"/>
      <c r="G56" s="1"/>
      <c r="H56" s="1"/>
      <c r="I56" s="2"/>
      <c r="J56" s="1"/>
      <c r="K56" s="1"/>
      <c r="L56" s="4"/>
      <c r="M56" s="1"/>
      <c r="N56" s="1"/>
      <c r="O56" s="2"/>
      <c r="P56" s="1"/>
    </row>
    <row r="57" spans="1:17">
      <c r="B57" t="s">
        <v>22</v>
      </c>
      <c r="C57" t="s">
        <v>23</v>
      </c>
      <c r="F57" s="4"/>
      <c r="L57" s="4"/>
    </row>
    <row r="58" spans="1:17">
      <c r="A58" t="s">
        <v>3</v>
      </c>
      <c r="B58" t="s">
        <v>4</v>
      </c>
      <c r="C58" t="s">
        <v>5</v>
      </c>
      <c r="D58" t="s">
        <v>6</v>
      </c>
      <c r="E58" s="4" t="s">
        <v>25</v>
      </c>
      <c r="F58" s="1" t="s">
        <v>26</v>
      </c>
      <c r="G58" t="s">
        <v>7</v>
      </c>
      <c r="L58" s="4"/>
      <c r="M58" s="1"/>
    </row>
    <row r="59" spans="1:17">
      <c r="A59" t="s">
        <v>10</v>
      </c>
      <c r="B59">
        <v>95.27</v>
      </c>
      <c r="C59">
        <v>119.718</v>
      </c>
      <c r="D59">
        <v>124.36499999999999</v>
      </c>
      <c r="E59">
        <v>118.648</v>
      </c>
      <c r="F59">
        <v>125.28</v>
      </c>
      <c r="L59" s="4"/>
    </row>
    <row r="60" spans="1:17">
      <c r="A60" t="s">
        <v>11</v>
      </c>
      <c r="B60">
        <v>105.04300000000001</v>
      </c>
      <c r="C60">
        <v>141.23500000000001</v>
      </c>
      <c r="D60">
        <v>132.554</v>
      </c>
      <c r="E60" s="4"/>
      <c r="G60">
        <f>AVERAGE(B60:F60)</f>
        <v>126.27733333333333</v>
      </c>
      <c r="L60" s="4"/>
    </row>
    <row r="61" spans="1:17">
      <c r="A61" t="s">
        <v>12</v>
      </c>
      <c r="B61">
        <v>36.777999999999999</v>
      </c>
      <c r="C61">
        <v>47.103999999999999</v>
      </c>
      <c r="D61">
        <v>40.299999999999997</v>
      </c>
      <c r="E61" s="4"/>
      <c r="G61">
        <f>AVERAGE(B61:F61)</f>
        <v>41.393999999999998</v>
      </c>
      <c r="L61" s="4"/>
    </row>
    <row r="62" spans="1:17">
      <c r="A62" t="s">
        <v>13</v>
      </c>
      <c r="B62">
        <v>44.037999999999997</v>
      </c>
      <c r="C62">
        <v>33.759</v>
      </c>
      <c r="D62">
        <v>48.503</v>
      </c>
      <c r="E62" s="4"/>
      <c r="G62">
        <f>AVERAGE(B62:F62)</f>
        <v>42.1</v>
      </c>
      <c r="I62" s="1"/>
      <c r="L62" s="4"/>
      <c r="N62" s="1"/>
      <c r="O62" s="1"/>
    </row>
    <row r="63" spans="1:17">
      <c r="A63" t="s">
        <v>14</v>
      </c>
      <c r="B63">
        <f>(B59-$G61)/($G60-$G61)</f>
        <v>0.63470645984684859</v>
      </c>
      <c r="C63">
        <f>(C59-$G61)/($G60-$G61)</f>
        <v>0.92272530924798768</v>
      </c>
      <c r="D63">
        <f>(D59-$G61)/($G60-$G61)</f>
        <v>0.97747103868054208</v>
      </c>
      <c r="E63">
        <f>(E59-$G61)/($G60-$G61)</f>
        <v>0.91011977223640284</v>
      </c>
      <c r="F63">
        <f>(F59-$G61)/($G60-$G61)</f>
        <v>0.98825053995680345</v>
      </c>
      <c r="G63" s="3">
        <f>(G61-G62)/G60</f>
        <v>-5.5908687756050417E-3</v>
      </c>
      <c r="K63" s="3"/>
      <c r="N63" s="4"/>
      <c r="O63" s="4"/>
      <c r="P63" s="4"/>
      <c r="Q63" s="3"/>
    </row>
    <row r="65" spans="1:17">
      <c r="A65" t="s">
        <v>19</v>
      </c>
    </row>
    <row r="66" spans="1:17">
      <c r="A66" s="1" t="s">
        <v>27</v>
      </c>
      <c r="B66" t="s">
        <v>21</v>
      </c>
      <c r="C66" s="1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7">
      <c r="A67" s="1" t="s">
        <v>3</v>
      </c>
      <c r="B67" s="1" t="s">
        <v>1</v>
      </c>
      <c r="C67" s="1"/>
      <c r="D67" s="1"/>
      <c r="E67" s="1"/>
      <c r="F67" s="4"/>
      <c r="G67" s="1" t="s">
        <v>8</v>
      </c>
      <c r="H67" s="1" t="s">
        <v>1</v>
      </c>
      <c r="I67" s="2"/>
      <c r="J67" s="1"/>
      <c r="K67" s="1"/>
      <c r="L67" s="4"/>
      <c r="M67" s="1"/>
      <c r="N67" s="1"/>
      <c r="O67" s="2"/>
      <c r="P67" s="1"/>
    </row>
    <row r="68" spans="1:17">
      <c r="B68" t="s">
        <v>22</v>
      </c>
      <c r="C68" t="s">
        <v>23</v>
      </c>
      <c r="F68" s="4"/>
      <c r="H68" t="s">
        <v>22</v>
      </c>
      <c r="I68" t="s">
        <v>23</v>
      </c>
      <c r="L68" s="4"/>
    </row>
    <row r="69" spans="1:17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s="4"/>
      <c r="G69" s="1" t="s">
        <v>8</v>
      </c>
      <c r="H69" t="s">
        <v>4</v>
      </c>
      <c r="I69" t="s">
        <v>5</v>
      </c>
      <c r="J69" t="s">
        <v>6</v>
      </c>
      <c r="K69" t="s">
        <v>7</v>
      </c>
      <c r="L69" s="4"/>
      <c r="M69" s="1"/>
    </row>
    <row r="70" spans="1:17">
      <c r="A70" t="s">
        <v>10</v>
      </c>
      <c r="B70">
        <v>1303.0260000000001</v>
      </c>
      <c r="C70">
        <v>1203.579</v>
      </c>
      <c r="D70">
        <v>1500.577</v>
      </c>
      <c r="F70" s="4"/>
      <c r="G70" t="s">
        <v>10</v>
      </c>
      <c r="H70">
        <v>1237.895</v>
      </c>
      <c r="I70">
        <v>1403</v>
      </c>
      <c r="J70">
        <v>1061.8009999999999</v>
      </c>
      <c r="L70" s="4"/>
    </row>
    <row r="71" spans="1:17">
      <c r="A71" t="s">
        <v>11</v>
      </c>
      <c r="B71">
        <v>1932.0329999999999</v>
      </c>
      <c r="C71">
        <v>1859.4059999999999</v>
      </c>
      <c r="D71">
        <v>1776.347</v>
      </c>
      <c r="E71">
        <f>AVERAGE(B71:D71)</f>
        <v>1855.9286666666667</v>
      </c>
      <c r="F71" s="4"/>
      <c r="G71" t="s">
        <v>11</v>
      </c>
      <c r="H71">
        <v>1686.875</v>
      </c>
      <c r="I71">
        <v>1581.2539999999999</v>
      </c>
      <c r="J71">
        <v>1544.8879999999999</v>
      </c>
      <c r="K71">
        <f>AVERAGE(H71:J71)</f>
        <v>1604.3389999999999</v>
      </c>
      <c r="L71" s="4"/>
    </row>
    <row r="72" spans="1:17">
      <c r="A72" t="s">
        <v>12</v>
      </c>
      <c r="B72">
        <v>559.20100000000002</v>
      </c>
      <c r="C72">
        <v>556.01900000000001</v>
      </c>
      <c r="D72">
        <v>516.82899999999995</v>
      </c>
      <c r="E72">
        <f t="shared" ref="E72:E73" si="12">AVERAGE(B72:D72)</f>
        <v>544.01633333333336</v>
      </c>
      <c r="F72" s="4"/>
      <c r="G72" t="s">
        <v>12</v>
      </c>
      <c r="H72">
        <v>496.14</v>
      </c>
      <c r="I72">
        <v>462.54899999999998</v>
      </c>
      <c r="J72">
        <v>455.80399999999997</v>
      </c>
      <c r="K72">
        <f t="shared" ref="K72:K73" si="13">AVERAGE(H72:J72)</f>
        <v>471.49766666666665</v>
      </c>
      <c r="L72" s="4"/>
    </row>
    <row r="73" spans="1:17">
      <c r="A73" t="s">
        <v>13</v>
      </c>
      <c r="B73" s="1">
        <v>540.23500000000001</v>
      </c>
      <c r="C73">
        <v>724.88599999999997</v>
      </c>
      <c r="D73">
        <v>485.86099999999999</v>
      </c>
      <c r="E73">
        <f t="shared" si="12"/>
        <v>583.66066666666666</v>
      </c>
      <c r="F73" s="4"/>
      <c r="G73" t="s">
        <v>13</v>
      </c>
      <c r="H73">
        <v>519.16399999999999</v>
      </c>
      <c r="I73">
        <v>621.71400000000006</v>
      </c>
      <c r="J73">
        <v>610.82500000000005</v>
      </c>
      <c r="K73">
        <f t="shared" si="13"/>
        <v>583.90100000000007</v>
      </c>
      <c r="L73" s="4"/>
      <c r="N73" s="1"/>
      <c r="O73" s="1"/>
    </row>
    <row r="74" spans="1:17">
      <c r="A74" t="s">
        <v>14</v>
      </c>
      <c r="B74">
        <f>(B70-$E72)/($E71-$E72)</f>
        <v>0.57855212378266141</v>
      </c>
      <c r="C74">
        <f>(C70-$E72)/($E71-$E72)</f>
        <v>0.50274904039573787</v>
      </c>
      <c r="D74">
        <f>(D70-$E72)/($E71-$E72)</f>
        <v>0.72913459410524639</v>
      </c>
      <c r="E74" s="3">
        <f>(E72-E73)/E71</f>
        <v>-2.1360914374223414E-2</v>
      </c>
      <c r="G74" t="s">
        <v>14</v>
      </c>
      <c r="H74">
        <f>(H70-$K72)/($K71-$K72)</f>
        <v>0.67652663332670304</v>
      </c>
      <c r="I74">
        <f>(I70-$K72)/($K71-$K72)</f>
        <v>0.82227078578818336</v>
      </c>
      <c r="J74">
        <f>(J70-$K72)/($K71-$K72)</f>
        <v>0.52108209328520261</v>
      </c>
      <c r="K74" s="3">
        <f>(K72-K73)/K71</f>
        <v>-7.006208372004509E-2</v>
      </c>
      <c r="N74" s="4"/>
      <c r="O74" s="4"/>
      <c r="P74" s="4"/>
      <c r="Q74" s="3"/>
    </row>
    <row r="76" spans="1:17">
      <c r="A76" t="s">
        <v>19</v>
      </c>
    </row>
    <row r="77" spans="1:17">
      <c r="A77" s="1" t="s">
        <v>28</v>
      </c>
      <c r="C77" s="1"/>
      <c r="D77" s="1"/>
      <c r="E77" s="1"/>
      <c r="F77" s="4"/>
      <c r="G77" s="4"/>
      <c r="H77" s="4"/>
      <c r="I77" s="4"/>
      <c r="J77" s="4"/>
      <c r="K77" s="4"/>
    </row>
    <row r="78" spans="1:17">
      <c r="A78" s="1" t="s">
        <v>3</v>
      </c>
      <c r="B78" s="1" t="s">
        <v>1</v>
      </c>
      <c r="C78" s="1"/>
      <c r="D78" s="1"/>
      <c r="E78" s="1"/>
      <c r="F78" s="4"/>
      <c r="G78" s="1" t="s">
        <v>8</v>
      </c>
      <c r="H78" s="1" t="s">
        <v>1</v>
      </c>
      <c r="I78" s="2">
        <v>44137</v>
      </c>
      <c r="J78" s="1"/>
      <c r="K78" s="1"/>
    </row>
    <row r="79" spans="1:17">
      <c r="B79" t="s">
        <v>22</v>
      </c>
      <c r="C79" t="s">
        <v>23</v>
      </c>
      <c r="F79" s="4"/>
      <c r="H79" t="s">
        <v>22</v>
      </c>
      <c r="I79" t="s">
        <v>23</v>
      </c>
    </row>
    <row r="80" spans="1:17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s="4"/>
      <c r="G80" s="1" t="s">
        <v>8</v>
      </c>
      <c r="H80" t="s">
        <v>4</v>
      </c>
      <c r="I80" t="s">
        <v>5</v>
      </c>
      <c r="J80" t="s">
        <v>6</v>
      </c>
      <c r="K80" t="s">
        <v>7</v>
      </c>
    </row>
    <row r="81" spans="1:17">
      <c r="A81" t="s">
        <v>10</v>
      </c>
      <c r="B81">
        <v>2062.125</v>
      </c>
      <c r="C81">
        <v>1959.502</v>
      </c>
      <c r="D81">
        <v>2308.011</v>
      </c>
      <c r="F81" s="4"/>
      <c r="G81" t="s">
        <v>10</v>
      </c>
      <c r="H81">
        <v>1819.683</v>
      </c>
      <c r="I81">
        <v>1739.93</v>
      </c>
      <c r="J81">
        <v>1753.211</v>
      </c>
    </row>
    <row r="82" spans="1:17">
      <c r="A82" t="s">
        <v>11</v>
      </c>
      <c r="B82">
        <v>2399.944</v>
      </c>
      <c r="C82">
        <v>2791.0729999999999</v>
      </c>
      <c r="D82">
        <v>2788.6909999999998</v>
      </c>
      <c r="E82">
        <f>AVERAGE(B82:D82)</f>
        <v>2659.9026666666664</v>
      </c>
      <c r="F82" s="4"/>
      <c r="G82" t="s">
        <v>11</v>
      </c>
      <c r="H82">
        <v>1982.828</v>
      </c>
      <c r="I82">
        <v>2591.1149999999998</v>
      </c>
      <c r="J82">
        <v>1753.9059999999999</v>
      </c>
      <c r="K82">
        <f>AVERAGE(H82:J82)</f>
        <v>2109.2829999999999</v>
      </c>
    </row>
    <row r="83" spans="1:17">
      <c r="A83" t="s">
        <v>12</v>
      </c>
      <c r="B83">
        <v>592.38599999999997</v>
      </c>
      <c r="C83">
        <v>753.92899999999997</v>
      </c>
      <c r="D83">
        <v>617.55899999999997</v>
      </c>
      <c r="E83">
        <f t="shared" ref="E83:E84" si="14">AVERAGE(B83:D83)</f>
        <v>654.62466666666671</v>
      </c>
      <c r="F83" s="4"/>
      <c r="G83" t="s">
        <v>12</v>
      </c>
      <c r="H83">
        <v>655.92600000000004</v>
      </c>
      <c r="I83">
        <v>564.85</v>
      </c>
      <c r="J83">
        <v>651.94299999999998</v>
      </c>
      <c r="K83">
        <f t="shared" ref="K83:K84" si="15">AVERAGE(H83:J83)</f>
        <v>624.23966666666672</v>
      </c>
    </row>
    <row r="84" spans="1:17">
      <c r="A84" t="s">
        <v>13</v>
      </c>
      <c r="B84">
        <v>887.71299999999997</v>
      </c>
      <c r="C84">
        <v>985.27499999999998</v>
      </c>
      <c r="D84">
        <v>686.68799999999999</v>
      </c>
      <c r="E84">
        <f t="shared" si="14"/>
        <v>853.22533333333331</v>
      </c>
      <c r="F84" s="4"/>
      <c r="G84" t="s">
        <v>13</v>
      </c>
      <c r="H84">
        <v>829.495</v>
      </c>
      <c r="I84">
        <v>910.53200000000004</v>
      </c>
      <c r="J84">
        <v>841.60500000000002</v>
      </c>
      <c r="K84">
        <f t="shared" si="15"/>
        <v>860.54399999999998</v>
      </c>
    </row>
    <row r="85" spans="1:17">
      <c r="A85" t="s">
        <v>14</v>
      </c>
      <c r="B85">
        <f>(B81-$E83)/($E82-$E83)</f>
        <v>0.70189785821882733</v>
      </c>
      <c r="C85">
        <f>(C81-$E83)/($E82-$E83)</f>
        <v>0.65072141285813412</v>
      </c>
      <c r="D85">
        <f>(D81-$E83)/($E82-$E83)</f>
        <v>0.82451726560274119</v>
      </c>
      <c r="E85" s="3">
        <f>(E83-E84)/E82</f>
        <v>-7.4664636851373492E-2</v>
      </c>
      <c r="G85" t="s">
        <v>14</v>
      </c>
      <c r="H85">
        <f>(H81-$K83)/($K82-$K83)</f>
        <v>0.80498885554405819</v>
      </c>
      <c r="I85">
        <f>(I81-$K83)/($K82-$K83)</f>
        <v>0.7512846987629993</v>
      </c>
      <c r="J85">
        <f>(J81-$K83)/($K82-$K83)</f>
        <v>0.76022787213841136</v>
      </c>
      <c r="K85" s="3">
        <f>(K83-K84)/K82</f>
        <v>-0.1120306442204926</v>
      </c>
    </row>
    <row r="88" spans="1:17">
      <c r="A88" t="s">
        <v>29</v>
      </c>
      <c r="B88" t="s">
        <v>30</v>
      </c>
    </row>
    <row r="89" spans="1:17">
      <c r="A89" s="1"/>
      <c r="B89" s="1" t="s">
        <v>1</v>
      </c>
      <c r="C89" s="1"/>
      <c r="D89" s="1"/>
      <c r="G89" s="1"/>
      <c r="H89" s="1"/>
      <c r="I89" s="1"/>
      <c r="J89" s="1"/>
      <c r="M89" s="1"/>
      <c r="N89" s="1"/>
      <c r="O89" s="1"/>
      <c r="P89" s="1"/>
    </row>
    <row r="91" spans="1:17">
      <c r="A91" t="s">
        <v>3</v>
      </c>
      <c r="B91" t="s">
        <v>4</v>
      </c>
      <c r="C91" t="s">
        <v>5</v>
      </c>
      <c r="D91" t="s">
        <v>6</v>
      </c>
      <c r="E91" t="s">
        <v>7</v>
      </c>
      <c r="G91" s="1" t="s">
        <v>8</v>
      </c>
      <c r="H91" t="s">
        <v>4</v>
      </c>
      <c r="I91" t="s">
        <v>5</v>
      </c>
      <c r="J91" t="s">
        <v>6</v>
      </c>
      <c r="M91" s="1" t="s">
        <v>9</v>
      </c>
      <c r="N91" t="s">
        <v>4</v>
      </c>
      <c r="O91" t="s">
        <v>5</v>
      </c>
      <c r="P91" t="s">
        <v>6</v>
      </c>
      <c r="Q91" t="s">
        <v>7</v>
      </c>
    </row>
    <row r="92" spans="1:17">
      <c r="A92" t="s">
        <v>10</v>
      </c>
      <c r="B92">
        <v>45.548000000000002</v>
      </c>
      <c r="C92">
        <v>49.481000000000002</v>
      </c>
      <c r="D92">
        <v>36.470999999999997</v>
      </c>
      <c r="G92" t="s">
        <v>10</v>
      </c>
      <c r="H92">
        <v>28.155999999999999</v>
      </c>
      <c r="I92">
        <v>47.29</v>
      </c>
      <c r="J92">
        <v>33.466000000000001</v>
      </c>
      <c r="M92" t="s">
        <v>10</v>
      </c>
      <c r="N92">
        <v>44.497</v>
      </c>
      <c r="O92">
        <v>45.262</v>
      </c>
      <c r="P92">
        <v>45.640999999999998</v>
      </c>
    </row>
    <row r="93" spans="1:17">
      <c r="A93" t="s">
        <v>11</v>
      </c>
      <c r="B93">
        <v>133.68700000000001</v>
      </c>
      <c r="C93">
        <v>147.28899999999999</v>
      </c>
      <c r="D93">
        <v>137.29599999999999</v>
      </c>
      <c r="E93">
        <f>AVERAGE(B93:D93)</f>
        <v>139.42400000000001</v>
      </c>
      <c r="G93" t="s">
        <v>11</v>
      </c>
      <c r="H93">
        <v>109.002</v>
      </c>
      <c r="I93">
        <v>102.249</v>
      </c>
      <c r="J93">
        <v>114.502</v>
      </c>
      <c r="K93">
        <f>AVERAGE(H93:J93)</f>
        <v>108.58433333333333</v>
      </c>
      <c r="M93" t="s">
        <v>11</v>
      </c>
      <c r="N93">
        <v>176.654</v>
      </c>
      <c r="O93">
        <v>147.84</v>
      </c>
      <c r="P93">
        <v>163.68299999999999</v>
      </c>
      <c r="Q93">
        <f>AVERAGE(N93:P93)</f>
        <v>162.72566666666668</v>
      </c>
    </row>
    <row r="94" spans="1:17">
      <c r="A94" t="s">
        <v>12</v>
      </c>
      <c r="B94">
        <v>20.841000000000001</v>
      </c>
      <c r="C94">
        <v>24.082000000000001</v>
      </c>
      <c r="D94">
        <v>23.661999999999999</v>
      </c>
      <c r="E94">
        <f t="shared" ref="E94:E95" si="16">AVERAGE(B94:D94)</f>
        <v>22.861666666666668</v>
      </c>
      <c r="G94" t="s">
        <v>12</v>
      </c>
      <c r="H94">
        <v>22.353000000000002</v>
      </c>
      <c r="I94">
        <v>21.201000000000001</v>
      </c>
      <c r="J94">
        <v>23.251000000000001</v>
      </c>
      <c r="K94">
        <f t="shared" ref="K94:K95" si="17">AVERAGE(H94:J94)</f>
        <v>22.268333333333334</v>
      </c>
      <c r="M94" t="s">
        <v>12</v>
      </c>
      <c r="N94">
        <v>26.04</v>
      </c>
      <c r="O94">
        <v>21.710999999999999</v>
      </c>
      <c r="P94">
        <v>23.963000000000001</v>
      </c>
      <c r="Q94">
        <f t="shared" ref="Q94:Q95" si="18">AVERAGE(N94:P94)</f>
        <v>23.904666666666667</v>
      </c>
    </row>
    <row r="95" spans="1:17">
      <c r="A95" t="s">
        <v>13</v>
      </c>
      <c r="B95">
        <v>34.441000000000003</v>
      </c>
      <c r="C95">
        <v>35.783999999999999</v>
      </c>
      <c r="D95">
        <v>32.366999999999997</v>
      </c>
      <c r="E95">
        <f t="shared" si="16"/>
        <v>34.197333333333326</v>
      </c>
      <c r="G95" t="s">
        <v>13</v>
      </c>
      <c r="H95" s="1">
        <v>21.449000000000002</v>
      </c>
      <c r="I95">
        <v>23.631</v>
      </c>
      <c r="J95">
        <v>17.891999999999999</v>
      </c>
      <c r="K95">
        <f t="shared" si="17"/>
        <v>20.990666666666666</v>
      </c>
      <c r="M95" t="s">
        <v>13</v>
      </c>
      <c r="N95">
        <v>37.777999999999999</v>
      </c>
      <c r="O95">
        <v>33.558</v>
      </c>
      <c r="P95">
        <v>32.704000000000001</v>
      </c>
      <c r="Q95">
        <f t="shared" si="18"/>
        <v>34.68</v>
      </c>
    </row>
    <row r="96" spans="1:17">
      <c r="A96" t="s">
        <v>14</v>
      </c>
      <c r="B96">
        <f>(B92-$E94)/($E93-$E94)</f>
        <v>0.19462833905749999</v>
      </c>
      <c r="C96">
        <f>(C92-$E94)/($E93-$E94)</f>
        <v>0.228369942262652</v>
      </c>
      <c r="D96">
        <f>(D92-$E94)/($E93-$E94)</f>
        <v>0.11675584165267791</v>
      </c>
      <c r="E96" s="3">
        <f>(E94-E95)/E93</f>
        <v>-8.1303553668426218E-2</v>
      </c>
      <c r="G96" t="s">
        <v>14</v>
      </c>
      <c r="H96">
        <f>(H92-$K94)/($K93-$K94)</f>
        <v>6.8210605990391859E-2</v>
      </c>
      <c r="I96">
        <f>(I92-$K94)/($K93-$K94)</f>
        <v>0.28988445556636849</v>
      </c>
      <c r="J96">
        <f>(J92-$K94)/($K93-$K94)</f>
        <v>0.12972874862906839</v>
      </c>
      <c r="K96" s="3">
        <f>(K94-K95)/K93</f>
        <v>1.1766583884108528E-2</v>
      </c>
      <c r="M96" t="s">
        <v>14</v>
      </c>
      <c r="N96" s="4">
        <f>(N92-$Q94)/($Q93-$Q94)</f>
        <v>0.14833730727579639</v>
      </c>
      <c r="O96" s="4">
        <f>(O92-$Q94)/($Q93-$Q94)</f>
        <v>0.15384800090284129</v>
      </c>
      <c r="P96" s="4">
        <f>(P92-$Q94)/($Q93-$Q94)</f>
        <v>0.15657813539257984</v>
      </c>
      <c r="Q96" s="3">
        <f>(Q94-Q95)/Q93</f>
        <v>-6.6217785762131345E-2</v>
      </c>
    </row>
    <row r="98" spans="1:17">
      <c r="A98" t="s">
        <v>31</v>
      </c>
    </row>
    <row r="99" spans="1:17">
      <c r="A99" s="1"/>
      <c r="B99" s="1" t="s">
        <v>1</v>
      </c>
      <c r="C99" s="1"/>
      <c r="D99" s="1"/>
      <c r="G99" s="1"/>
      <c r="H99" s="1"/>
      <c r="I99" s="1"/>
      <c r="J99" s="1"/>
      <c r="M99" s="1"/>
      <c r="N99" s="1"/>
      <c r="O99" s="1"/>
      <c r="P99" s="1"/>
    </row>
    <row r="100" spans="1:17">
      <c r="B100" s="2">
        <v>42045</v>
      </c>
    </row>
    <row r="101" spans="1:17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G101" s="1" t="s">
        <v>8</v>
      </c>
      <c r="H101" t="s">
        <v>4</v>
      </c>
      <c r="I101" t="s">
        <v>5</v>
      </c>
      <c r="J101" t="s">
        <v>6</v>
      </c>
      <c r="M101" s="1" t="s">
        <v>9</v>
      </c>
      <c r="N101" t="s">
        <v>4</v>
      </c>
      <c r="O101" t="s">
        <v>5</v>
      </c>
      <c r="P101" t="s">
        <v>6</v>
      </c>
      <c r="Q101" t="s">
        <v>7</v>
      </c>
    </row>
    <row r="102" spans="1:17">
      <c r="A102" t="s">
        <v>10</v>
      </c>
      <c r="B102">
        <v>36.722000000000001</v>
      </c>
      <c r="C102">
        <v>55.012</v>
      </c>
      <c r="D102">
        <v>54.206000000000003</v>
      </c>
      <c r="G102" t="s">
        <v>10</v>
      </c>
      <c r="H102">
        <v>36.722000000000001</v>
      </c>
      <c r="I102">
        <v>47.652999999999999</v>
      </c>
      <c r="J102">
        <v>47.755000000000003</v>
      </c>
      <c r="M102" t="s">
        <v>10</v>
      </c>
      <c r="N102">
        <v>69.34</v>
      </c>
      <c r="O102">
        <v>43.526000000000003</v>
      </c>
      <c r="P102">
        <v>63.841999999999999</v>
      </c>
    </row>
    <row r="103" spans="1:17">
      <c r="A103" t="s">
        <v>11</v>
      </c>
      <c r="B103">
        <v>106.628</v>
      </c>
      <c r="C103">
        <v>125.059</v>
      </c>
      <c r="D103">
        <v>104.57</v>
      </c>
      <c r="E103">
        <f>AVERAGE(B103:D103)</f>
        <v>112.08566666666667</v>
      </c>
      <c r="G103" t="s">
        <v>11</v>
      </c>
      <c r="H103">
        <v>64.481999999999999</v>
      </c>
      <c r="I103">
        <v>71.658000000000001</v>
      </c>
      <c r="J103">
        <v>79.914000000000001</v>
      </c>
      <c r="K103">
        <f>AVERAGE(H103:J103)</f>
        <v>72.017999999999986</v>
      </c>
      <c r="M103" t="s">
        <v>11</v>
      </c>
      <c r="N103">
        <v>80.983000000000004</v>
      </c>
      <c r="O103">
        <v>73.899000000000001</v>
      </c>
      <c r="P103">
        <v>78.962999999999994</v>
      </c>
      <c r="Q103">
        <f>AVERAGE(N103:P103)</f>
        <v>77.948333333333338</v>
      </c>
    </row>
    <row r="104" spans="1:17">
      <c r="A104" t="s">
        <v>12</v>
      </c>
      <c r="B104">
        <v>27.53</v>
      </c>
      <c r="C104">
        <v>20.100000000000001</v>
      </c>
      <c r="D104">
        <v>26.588999999999999</v>
      </c>
      <c r="E104">
        <f t="shared" ref="E104:E105" si="19">AVERAGE(B104:D104)</f>
        <v>24.739666666666665</v>
      </c>
      <c r="G104" t="s">
        <v>12</v>
      </c>
      <c r="H104">
        <v>24.027000000000001</v>
      </c>
      <c r="I104">
        <v>20.408999999999999</v>
      </c>
      <c r="J104">
        <v>19.491</v>
      </c>
      <c r="K104">
        <f t="shared" ref="K104:K105" si="20">AVERAGE(H104:J104)</f>
        <v>21.309000000000001</v>
      </c>
      <c r="M104" t="s">
        <v>12</v>
      </c>
      <c r="N104">
        <v>22.689</v>
      </c>
      <c r="O104">
        <v>18.846</v>
      </c>
      <c r="P104">
        <v>18.379000000000001</v>
      </c>
      <c r="Q104">
        <f t="shared" ref="Q104:Q105" si="21">AVERAGE(N104:P104)</f>
        <v>19.971333333333334</v>
      </c>
    </row>
    <row r="105" spans="1:17">
      <c r="A105" t="s">
        <v>13</v>
      </c>
      <c r="B105">
        <v>23.042999999999999</v>
      </c>
      <c r="C105">
        <v>19.593</v>
      </c>
      <c r="D105">
        <v>25.46</v>
      </c>
      <c r="E105">
        <f t="shared" si="19"/>
        <v>22.698666666666668</v>
      </c>
      <c r="G105" t="s">
        <v>13</v>
      </c>
      <c r="H105">
        <v>34.426000000000002</v>
      </c>
      <c r="I105">
        <v>38.606000000000002</v>
      </c>
      <c r="J105">
        <v>34.104999999999997</v>
      </c>
      <c r="K105">
        <f t="shared" si="20"/>
        <v>35.712333333333333</v>
      </c>
      <c r="M105" t="s">
        <v>13</v>
      </c>
      <c r="N105">
        <v>26.428999999999998</v>
      </c>
      <c r="O105">
        <v>26.087</v>
      </c>
      <c r="P105">
        <v>34.246000000000002</v>
      </c>
      <c r="Q105">
        <f t="shared" si="21"/>
        <v>28.920666666666666</v>
      </c>
    </row>
    <row r="106" spans="1:17">
      <c r="A106" t="s">
        <v>14</v>
      </c>
      <c r="B106">
        <f>(B102-$E104)/($E103-$E104)</f>
        <v>0.13718239339332466</v>
      </c>
      <c r="C106">
        <f>(C102-$E104)/($E103-$E104)</f>
        <v>0.34657950373609936</v>
      </c>
      <c r="D106">
        <f>(D102-$E104)/($E103-$E104)</f>
        <v>0.33735183446675676</v>
      </c>
      <c r="E106" s="3">
        <f>(E104-E105)/E103</f>
        <v>1.820928634942913E-2</v>
      </c>
      <c r="G106" t="s">
        <v>14</v>
      </c>
      <c r="H106">
        <f>(H102-$K104)/($K103-$K104)</f>
        <v>0.30394998915379923</v>
      </c>
      <c r="I106">
        <f>(I102-$K104)/($K103-$K104)</f>
        <v>0.51951330138634177</v>
      </c>
      <c r="J106">
        <f>(J102-$K104)/($K103-$K104)</f>
        <v>0.52152477863890057</v>
      </c>
      <c r="K106" s="3">
        <f>(K104-K105)/K103</f>
        <v>-0.19999629722199083</v>
      </c>
      <c r="M106" t="s">
        <v>14</v>
      </c>
      <c r="N106" s="4">
        <f>(N102-$Q104)/($Q103-$Q104)</f>
        <v>0.85152158039682402</v>
      </c>
      <c r="O106" s="4">
        <f>(O102-$Q104)/($Q103-$Q104)</f>
        <v>0.40627605199763128</v>
      </c>
      <c r="P106" s="4">
        <f>(P102-$Q104)/($Q103-$Q104)</f>
        <v>0.75669087166750026</v>
      </c>
      <c r="Q106" s="3">
        <f>(Q104-Q105)/Q103</f>
        <v>-0.11481109281789217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jamielittle88@gmail.com</dc:creator>
  <cp:lastModifiedBy>Daniel Kalderon</cp:lastModifiedBy>
  <dcterms:created xsi:type="dcterms:W3CDTF">2020-09-23T14:48:54Z</dcterms:created>
  <dcterms:modified xsi:type="dcterms:W3CDTF">2020-09-24T16:41:35Z</dcterms:modified>
</cp:coreProperties>
</file>