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sarthy/Library/Mobile Documents/com~apple~CloudDocs/Papers/Elife/Final_Submission/"/>
    </mc:Choice>
  </mc:AlternateContent>
  <xr:revisionPtr revIDLastSave="0" documentId="13_ncr:1_{96B7CE1F-052A-2649-8FC7-6203CDE6EFE6}" xr6:coauthVersionLast="45" xr6:coauthVersionMax="45" xr10:uidLastSave="{00000000-0000-0000-0000-000000000000}"/>
  <bookViews>
    <workbookView xWindow="680" yWindow="460" windowWidth="25600" windowHeight="16600" tabRatio="500" xr2:uid="{00000000-000D-0000-FFFF-FFFF00000000}"/>
  </bookViews>
  <sheets>
    <sheet name="Sheet1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4" i="1" l="1"/>
  <c r="Q26" i="1"/>
  <c r="O26" i="1"/>
  <c r="N26" i="1"/>
  <c r="M26" i="1"/>
  <c r="L26" i="1"/>
  <c r="O24" i="1"/>
  <c r="N24" i="1"/>
  <c r="M24" i="1"/>
  <c r="L24" i="1"/>
  <c r="L20" i="1"/>
  <c r="M20" i="1"/>
  <c r="N20" i="1"/>
  <c r="O20" i="1"/>
  <c r="Q20" i="1"/>
  <c r="Q18" i="1"/>
  <c r="O18" i="1"/>
  <c r="N18" i="1"/>
  <c r="M18" i="1"/>
  <c r="L18" i="1"/>
  <c r="Q15" i="1"/>
  <c r="O15" i="1"/>
  <c r="N15" i="1"/>
  <c r="M15" i="1"/>
  <c r="Q13" i="1"/>
  <c r="O13" i="1"/>
  <c r="N13" i="1"/>
  <c r="M13" i="1"/>
  <c r="M28" i="1"/>
  <c r="O28" i="1"/>
  <c r="Q28" i="1"/>
  <c r="M27" i="1"/>
  <c r="O27" i="1"/>
  <c r="Q27" i="1"/>
  <c r="M25" i="1"/>
  <c r="O25" i="1"/>
  <c r="Q25" i="1"/>
  <c r="M22" i="1"/>
  <c r="O22" i="1"/>
  <c r="Q22" i="1"/>
  <c r="M21" i="1"/>
  <c r="O21" i="1"/>
  <c r="Q21" i="1"/>
  <c r="M19" i="1"/>
  <c r="O19" i="1"/>
  <c r="Q19" i="1"/>
  <c r="M16" i="1"/>
  <c r="O16" i="1"/>
  <c r="Q16" i="1"/>
  <c r="M14" i="1"/>
  <c r="O14" i="1"/>
  <c r="Q14" i="1"/>
  <c r="M11" i="1"/>
  <c r="O11" i="1"/>
  <c r="Q11" i="1"/>
  <c r="M10" i="1"/>
  <c r="O10" i="1"/>
  <c r="Q10" i="1"/>
  <c r="M9" i="1"/>
  <c r="O9" i="1"/>
  <c r="Q9" i="1"/>
  <c r="M8" i="1"/>
  <c r="O8" i="1"/>
  <c r="Q8" i="1"/>
  <c r="M7" i="1"/>
  <c r="O7" i="1"/>
  <c r="Q7" i="1"/>
  <c r="M6" i="1"/>
  <c r="O6" i="1"/>
  <c r="Q6" i="1"/>
  <c r="Q33" i="1"/>
  <c r="O33" i="1"/>
  <c r="Q32" i="1"/>
  <c r="O32" i="1"/>
  <c r="Q31" i="1"/>
  <c r="O31" i="1"/>
  <c r="Q30" i="1"/>
  <c r="O30" i="1"/>
  <c r="N28" i="1"/>
  <c r="L28" i="1"/>
  <c r="N27" i="1"/>
  <c r="L27" i="1"/>
  <c r="N25" i="1"/>
  <c r="L25" i="1"/>
  <c r="M23" i="1"/>
  <c r="O23" i="1"/>
  <c r="Q23" i="1"/>
  <c r="N23" i="1"/>
  <c r="L23" i="1"/>
  <c r="N22" i="1"/>
  <c r="L22" i="1"/>
  <c r="N21" i="1"/>
  <c r="L21" i="1"/>
  <c r="N19" i="1"/>
  <c r="L19" i="1"/>
  <c r="M17" i="1"/>
  <c r="O17" i="1"/>
  <c r="Q17" i="1"/>
  <c r="N17" i="1"/>
  <c r="L17" i="1"/>
  <c r="N16" i="1"/>
  <c r="N14" i="1"/>
  <c r="M12" i="1"/>
  <c r="O12" i="1"/>
  <c r="Q12" i="1"/>
  <c r="N12" i="1"/>
  <c r="N11" i="1"/>
  <c r="N10" i="1"/>
  <c r="N9" i="1"/>
  <c r="N8" i="1"/>
  <c r="N7" i="1"/>
  <c r="N6" i="1"/>
  <c r="N5" i="1"/>
  <c r="M5" i="1"/>
</calcChain>
</file>

<file path=xl/sharedStrings.xml><?xml version="1.0" encoding="utf-8"?>
<sst xmlns="http://schemas.openxmlformats.org/spreadsheetml/2006/main" count="136" uniqueCount="65">
  <si>
    <t>human:Drosophila</t>
  </si>
  <si>
    <t>reads</t>
  </si>
  <si>
    <t>total mapped</t>
  </si>
  <si>
    <t>h19 mapped</t>
  </si>
  <si>
    <t>SaCer3 mapped</t>
  </si>
  <si>
    <t>dm6 mapped</t>
  </si>
  <si>
    <t>normalization factor</t>
  </si>
  <si>
    <t>ID</t>
  </si>
  <si>
    <t>cell line</t>
  </si>
  <si>
    <t>cell ratio</t>
  </si>
  <si>
    <t>epitope</t>
  </si>
  <si>
    <t>Replicate</t>
  </si>
  <si>
    <t>total</t>
  </si>
  <si>
    <t>h19</t>
  </si>
  <si>
    <t>SaCer3</t>
  </si>
  <si>
    <t>dm6</t>
  </si>
  <si>
    <t>fraction</t>
  </si>
  <si>
    <t>=h19/(h19+dm6)</t>
  </si>
  <si>
    <t>JFS171</t>
  </si>
  <si>
    <t xml:space="preserve">VUMC tumor </t>
  </si>
  <si>
    <t>1:0</t>
  </si>
  <si>
    <t>H3K4me2</t>
  </si>
  <si>
    <t>–</t>
  </si>
  <si>
    <t>JFS248</t>
  </si>
  <si>
    <t xml:space="preserve">SU-DIPG-IV </t>
  </si>
  <si>
    <t>20:1</t>
  </si>
  <si>
    <t>SUZ12</t>
  </si>
  <si>
    <t>JFS249</t>
  </si>
  <si>
    <t>MTF2</t>
  </si>
  <si>
    <t>JFS256</t>
  </si>
  <si>
    <t xml:space="preserve">SU-DIPG-XIII </t>
  </si>
  <si>
    <t>JFS257</t>
  </si>
  <si>
    <t>JFS343</t>
  </si>
  <si>
    <t xml:space="preserve">VUMC </t>
  </si>
  <si>
    <t>JFS344</t>
  </si>
  <si>
    <t>JFS391</t>
  </si>
  <si>
    <t>H3K27me3</t>
  </si>
  <si>
    <t>JFS393</t>
  </si>
  <si>
    <t>K27M</t>
  </si>
  <si>
    <t>JFS398</t>
  </si>
  <si>
    <t>IgG</t>
  </si>
  <si>
    <t>JFS713</t>
  </si>
  <si>
    <t>JFS715</t>
  </si>
  <si>
    <t>JFS717</t>
  </si>
  <si>
    <t>JFS723</t>
  </si>
  <si>
    <t>JFS725</t>
  </si>
  <si>
    <t>JFS727</t>
  </si>
  <si>
    <t>JFS729</t>
  </si>
  <si>
    <t>JFS735</t>
  </si>
  <si>
    <t>2.5x10*5 K562</t>
  </si>
  <si>
    <t>1:1</t>
  </si>
  <si>
    <t>10*6 K562</t>
  </si>
  <si>
    <t>4:1</t>
  </si>
  <si>
    <t>5:1</t>
  </si>
  <si>
    <t>JFS208</t>
  </si>
  <si>
    <t>JFS206</t>
  </si>
  <si>
    <t>JFS209</t>
  </si>
  <si>
    <t>JFS211</t>
  </si>
  <si>
    <t>Supplementary Table 2: Sequencing read counts for each chromatin profiling experiment and mapped reads.</t>
  </si>
  <si>
    <t>JFS392</t>
  </si>
  <si>
    <t>JFS394</t>
  </si>
  <si>
    <t>JFS714</t>
  </si>
  <si>
    <t>JFS726</t>
  </si>
  <si>
    <t>JFS716</t>
  </si>
  <si>
    <t>JFS728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</si>
</sst>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0" x14ac:knownFonts="1">
    <font>
      <sz val="12"/>
      <color theme="1"/>
      <name val="Calibri"/>
      <family val="2"/>
      <charset val="129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charset val="129"/>
      <scheme val="minor"/>
    </font>
    <font>
      <sz val="11"/>
      <color rgb="FF000000"/>
      <name val="Arial Unicode MS"/>
      <family val="2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3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8" fillId="0" borderId="0" xfId="0" applyFont="1"/>
    <xf numFmtId="0" fontId="9" fillId="0" borderId="0" xfId="0" applyFont="1"/>
    <xf numFmtId="49" fontId="8" fillId="0" borderId="0" xfId="0" applyNumberFormat="1" applyFont="1" applyAlignment="1">
      <alignment horizontal="center"/>
    </xf>
  </cellXfs>
  <cellStyles count="33"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5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17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topLeftCell="A12" zoomScale="150" zoomScaleNormal="150" zoomScalePageLayoutView="150" workbookViewId="0">
      <selection activeCell="E31" sqref="E31"/>
    </sheetView>
  </sheetViews>
  <sheetFormatPr baseColWidth="10" defaultColWidth="10.83203125" defaultRowHeight="16" x14ac:dyDescent="0.2"/>
  <cols>
    <col min="1" max="1" width="7.83203125" style="2" customWidth="1"/>
    <col min="2" max="2" width="14.5" style="2" customWidth="1"/>
    <col min="3" max="3" width="17.33203125" style="5" customWidth="1"/>
    <col min="4" max="4" width="11.33203125" style="2" customWidth="1"/>
    <col min="5" max="5" width="8.83203125" style="5" customWidth="1"/>
    <col min="6" max="6" width="0.5" customWidth="1"/>
    <col min="7" max="10" width="10" style="2" customWidth="1"/>
    <col min="11" max="11" width="0.6640625" style="2" customWidth="1"/>
    <col min="12" max="12" width="15.1640625" style="5" customWidth="1"/>
    <col min="13" max="13" width="12.1640625" style="5" customWidth="1"/>
    <col min="14" max="14" width="14.83203125" style="5" customWidth="1"/>
    <col min="15" max="15" width="12.1640625" style="5" customWidth="1"/>
    <col min="16" max="16" width="0.6640625" style="5" customWidth="1"/>
    <col min="17" max="17" width="18.83203125" style="5" customWidth="1"/>
    <col min="18" max="16384" width="10.83203125" style="2"/>
  </cols>
  <sheetData>
    <row r="1" spans="1:17" x14ac:dyDescent="0.2">
      <c r="A1" s="1" t="s">
        <v>58</v>
      </c>
    </row>
    <row r="2" spans="1:17" x14ac:dyDescent="0.2">
      <c r="A2" s="1"/>
    </row>
    <row r="3" spans="1:17" x14ac:dyDescent="0.2">
      <c r="C3" s="6" t="s">
        <v>0</v>
      </c>
      <c r="H3" s="1" t="s">
        <v>1</v>
      </c>
      <c r="L3" s="6" t="s">
        <v>2</v>
      </c>
      <c r="M3" s="6" t="s">
        <v>3</v>
      </c>
      <c r="N3" s="6" t="s">
        <v>4</v>
      </c>
      <c r="O3" s="6" t="s">
        <v>5</v>
      </c>
      <c r="P3" s="6"/>
      <c r="Q3" s="6" t="s">
        <v>6</v>
      </c>
    </row>
    <row r="4" spans="1:17" x14ac:dyDescent="0.2">
      <c r="A4" s="1" t="s">
        <v>7</v>
      </c>
      <c r="B4" s="1" t="s">
        <v>8</v>
      </c>
      <c r="C4" s="6" t="s">
        <v>9</v>
      </c>
      <c r="D4" s="1" t="s">
        <v>10</v>
      </c>
      <c r="E4" s="6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L4" s="6" t="s">
        <v>16</v>
      </c>
      <c r="M4" s="6" t="s">
        <v>16</v>
      </c>
      <c r="N4" s="6" t="s">
        <v>16</v>
      </c>
      <c r="O4" s="6" t="s">
        <v>16</v>
      </c>
      <c r="P4" s="6"/>
      <c r="Q4" s="12" t="s">
        <v>17</v>
      </c>
    </row>
    <row r="5" spans="1:17" x14ac:dyDescent="0.2">
      <c r="A5" s="2" t="s">
        <v>18</v>
      </c>
      <c r="B5" s="2" t="s">
        <v>19</v>
      </c>
      <c r="C5" s="7" t="s">
        <v>20</v>
      </c>
      <c r="D5" s="2" t="s">
        <v>21</v>
      </c>
      <c r="E5" s="5">
        <v>1</v>
      </c>
      <c r="H5" s="2">
        <v>9564958</v>
      </c>
      <c r="I5" s="2">
        <v>1108</v>
      </c>
      <c r="J5" s="13" t="s">
        <v>22</v>
      </c>
      <c r="L5" s="9"/>
      <c r="M5" s="9">
        <f>H5/(H5+I5)</f>
        <v>0.9998841739122436</v>
      </c>
      <c r="N5" s="9">
        <f>I5/(I5+H5)</f>
        <v>1.1582608775645077E-4</v>
      </c>
      <c r="O5" s="9" t="s">
        <v>22</v>
      </c>
      <c r="P5" s="9"/>
      <c r="Q5" s="9"/>
    </row>
    <row r="6" spans="1:17" x14ac:dyDescent="0.2">
      <c r="A6" s="2" t="s">
        <v>23</v>
      </c>
      <c r="B6" s="2" t="s">
        <v>24</v>
      </c>
      <c r="C6" s="7" t="s">
        <v>25</v>
      </c>
      <c r="D6" s="2" t="s">
        <v>26</v>
      </c>
      <c r="E6" s="5">
        <v>1</v>
      </c>
      <c r="H6" s="2">
        <v>7051638</v>
      </c>
      <c r="I6" s="2">
        <v>7933</v>
      </c>
      <c r="J6" s="2">
        <v>302177</v>
      </c>
      <c r="L6" s="9"/>
      <c r="M6" s="9">
        <f>H6/(H6+I6+J6)</f>
        <v>0.95787549370068092</v>
      </c>
      <c r="N6" s="9">
        <f>I6/(H6+I6+J6)</f>
        <v>1.0775973315033333E-3</v>
      </c>
      <c r="O6" s="9">
        <f>J6/(H6+I6+J6)</f>
        <v>4.1046908967815793E-2</v>
      </c>
      <c r="P6" s="9"/>
      <c r="Q6" s="9">
        <f t="shared" ref="Q6:Q11" si="0">M6/(M6+O6)</f>
        <v>0.95890881127686789</v>
      </c>
    </row>
    <row r="7" spans="1:17" x14ac:dyDescent="0.2">
      <c r="A7" s="2" t="s">
        <v>27</v>
      </c>
      <c r="B7" s="2" t="s">
        <v>24</v>
      </c>
      <c r="C7" s="7" t="s">
        <v>25</v>
      </c>
      <c r="D7" s="2" t="s">
        <v>28</v>
      </c>
      <c r="E7" s="5">
        <v>1</v>
      </c>
      <c r="H7" s="2">
        <v>7848174</v>
      </c>
      <c r="I7" s="2">
        <v>14790</v>
      </c>
      <c r="J7" s="2">
        <v>420292</v>
      </c>
      <c r="L7" s="9"/>
      <c r="M7" s="9">
        <f t="shared" ref="M7:M28" si="1">H7/(H7+I7+J7)</f>
        <v>0.94747451968163243</v>
      </c>
      <c r="N7" s="9">
        <f t="shared" ref="N7:N28" si="2">I7/(H7+I7+J7)</f>
        <v>1.7855297482052951E-3</v>
      </c>
      <c r="O7" s="9">
        <f t="shared" ref="O7:O28" si="3">J7/(H7+I7+J7)</f>
        <v>5.0739950570162264E-2</v>
      </c>
      <c r="P7" s="9"/>
      <c r="Q7" s="9">
        <f t="shared" si="0"/>
        <v>0.94916928968444692</v>
      </c>
    </row>
    <row r="8" spans="1:17" x14ac:dyDescent="0.2">
      <c r="A8" s="2" t="s">
        <v>29</v>
      </c>
      <c r="B8" s="2" t="s">
        <v>30</v>
      </c>
      <c r="C8" s="7" t="s">
        <v>25</v>
      </c>
      <c r="D8" s="2" t="s">
        <v>26</v>
      </c>
      <c r="E8" s="5">
        <v>1</v>
      </c>
      <c r="H8" s="2">
        <v>9167423</v>
      </c>
      <c r="I8" s="2">
        <v>7435</v>
      </c>
      <c r="J8" s="2">
        <v>551411</v>
      </c>
      <c r="L8" s="9"/>
      <c r="M8" s="9">
        <f t="shared" si="1"/>
        <v>0.94254261320553645</v>
      </c>
      <c r="N8" s="9">
        <f t="shared" si="2"/>
        <v>7.6442467301696061E-4</v>
      </c>
      <c r="O8" s="9">
        <f t="shared" si="3"/>
        <v>5.6692962121446568E-2</v>
      </c>
      <c r="P8" s="9"/>
      <c r="Q8" s="9">
        <f t="shared" si="0"/>
        <v>0.94326366722592436</v>
      </c>
    </row>
    <row r="9" spans="1:17" x14ac:dyDescent="0.2">
      <c r="A9" s="2" t="s">
        <v>31</v>
      </c>
      <c r="B9" s="2" t="s">
        <v>30</v>
      </c>
      <c r="C9" s="7" t="s">
        <v>25</v>
      </c>
      <c r="D9" s="2" t="s">
        <v>28</v>
      </c>
      <c r="E9" s="5">
        <v>1</v>
      </c>
      <c r="H9" s="2">
        <v>9005654</v>
      </c>
      <c r="I9" s="2">
        <v>10026</v>
      </c>
      <c r="J9" s="2">
        <v>731052</v>
      </c>
      <c r="L9" s="9"/>
      <c r="M9" s="9">
        <f t="shared" si="1"/>
        <v>0.92396651513553463</v>
      </c>
      <c r="N9" s="9">
        <f t="shared" si="2"/>
        <v>1.028652475516922E-3</v>
      </c>
      <c r="O9" s="9">
        <f t="shared" si="3"/>
        <v>7.5004832388948423E-2</v>
      </c>
      <c r="P9" s="9"/>
      <c r="Q9" s="9">
        <f t="shared" si="0"/>
        <v>0.92491793425825941</v>
      </c>
    </row>
    <row r="10" spans="1:17" x14ac:dyDescent="0.2">
      <c r="A10" s="2" t="s">
        <v>32</v>
      </c>
      <c r="B10" s="2" t="s">
        <v>33</v>
      </c>
      <c r="C10" s="7" t="s">
        <v>25</v>
      </c>
      <c r="D10" s="2" t="s">
        <v>28</v>
      </c>
      <c r="E10" s="5">
        <v>1</v>
      </c>
      <c r="H10" s="2">
        <v>6684851</v>
      </c>
      <c r="I10" s="2">
        <v>62867</v>
      </c>
      <c r="J10" s="2">
        <v>179508</v>
      </c>
      <c r="L10" s="9"/>
      <c r="M10" s="9">
        <f t="shared" si="1"/>
        <v>0.96501124692625884</v>
      </c>
      <c r="N10" s="9">
        <f t="shared" si="2"/>
        <v>9.0753499308381166E-3</v>
      </c>
      <c r="O10" s="9">
        <f t="shared" si="3"/>
        <v>2.591340314290309E-2</v>
      </c>
      <c r="P10" s="9"/>
      <c r="Q10" s="9">
        <f t="shared" si="0"/>
        <v>0.97384926982985587</v>
      </c>
    </row>
    <row r="11" spans="1:17" x14ac:dyDescent="0.2">
      <c r="A11" s="2" t="s">
        <v>34</v>
      </c>
      <c r="B11" s="2" t="s">
        <v>33</v>
      </c>
      <c r="C11" s="7" t="s">
        <v>25</v>
      </c>
      <c r="D11" s="2" t="s">
        <v>26</v>
      </c>
      <c r="E11" s="5">
        <v>1</v>
      </c>
      <c r="H11" s="2">
        <v>7327983</v>
      </c>
      <c r="I11" s="2">
        <v>39710</v>
      </c>
      <c r="J11" s="2">
        <v>123959</v>
      </c>
      <c r="L11" s="9"/>
      <c r="M11" s="9">
        <f t="shared" si="1"/>
        <v>0.97815314966578804</v>
      </c>
      <c r="N11" s="9">
        <f t="shared" si="2"/>
        <v>5.3005665506085974E-3</v>
      </c>
      <c r="O11" s="9">
        <f t="shared" si="3"/>
        <v>1.6546283783603403E-2</v>
      </c>
      <c r="P11" s="9"/>
      <c r="Q11" s="9">
        <f t="shared" si="0"/>
        <v>0.98336554417626976</v>
      </c>
    </row>
    <row r="12" spans="1:17" x14ac:dyDescent="0.2">
      <c r="A12" s="2" t="s">
        <v>35</v>
      </c>
      <c r="B12" s="2" t="s">
        <v>33</v>
      </c>
      <c r="C12" s="7" t="s">
        <v>25</v>
      </c>
      <c r="D12" s="2" t="s">
        <v>36</v>
      </c>
      <c r="E12" s="5">
        <v>1</v>
      </c>
      <c r="H12" s="2">
        <v>16630528</v>
      </c>
      <c r="I12" s="2">
        <v>4587</v>
      </c>
      <c r="J12" s="2">
        <v>130520</v>
      </c>
      <c r="L12" s="9"/>
      <c r="M12" s="9">
        <f t="shared" si="1"/>
        <v>0.99194143257920142</v>
      </c>
      <c r="N12" s="9">
        <f t="shared" si="2"/>
        <v>2.7359536337275621E-4</v>
      </c>
      <c r="O12" s="9">
        <f t="shared" si="3"/>
        <v>7.7849720574257996E-3</v>
      </c>
      <c r="P12" s="9"/>
      <c r="Q12" s="9">
        <f>M12/(M12+O12)</f>
        <v>0.99221289742741625</v>
      </c>
    </row>
    <row r="13" spans="1:17" x14ac:dyDescent="0.2">
      <c r="A13" s="2" t="s">
        <v>59</v>
      </c>
      <c r="B13" s="2" t="s">
        <v>33</v>
      </c>
      <c r="C13" s="7" t="s">
        <v>25</v>
      </c>
      <c r="D13" s="2" t="s">
        <v>36</v>
      </c>
      <c r="E13" s="5">
        <v>2</v>
      </c>
      <c r="H13" s="2">
        <v>8309931</v>
      </c>
      <c r="I13" s="2">
        <v>1611</v>
      </c>
      <c r="J13" s="2">
        <v>76362</v>
      </c>
      <c r="L13" s="9"/>
      <c r="M13" s="9">
        <f t="shared" si="1"/>
        <v>0.99070411392405067</v>
      </c>
      <c r="N13" s="9">
        <f t="shared" si="2"/>
        <v>1.9206228397463776E-4</v>
      </c>
      <c r="O13" s="9">
        <f t="shared" si="3"/>
        <v>9.1038237919747293E-3</v>
      </c>
      <c r="P13" s="9"/>
      <c r="Q13" s="9">
        <f>M13/(M13+O13)</f>
        <v>0.99089442737094924</v>
      </c>
    </row>
    <row r="14" spans="1:17" x14ac:dyDescent="0.2">
      <c r="A14" s="2" t="s">
        <v>37</v>
      </c>
      <c r="B14" s="2" t="s">
        <v>33</v>
      </c>
      <c r="C14" s="7" t="s">
        <v>25</v>
      </c>
      <c r="D14" s="2" t="s">
        <v>38</v>
      </c>
      <c r="E14" s="5">
        <v>1</v>
      </c>
      <c r="H14" s="2">
        <v>6769501</v>
      </c>
      <c r="I14" s="2">
        <v>39756</v>
      </c>
      <c r="J14" s="2">
        <v>1211537</v>
      </c>
      <c r="L14" s="9"/>
      <c r="M14" s="9">
        <f t="shared" si="1"/>
        <v>0.84399387392320513</v>
      </c>
      <c r="N14" s="9">
        <f t="shared" si="2"/>
        <v>4.9566165145246222E-3</v>
      </c>
      <c r="O14" s="9">
        <f t="shared" si="3"/>
        <v>0.15104950956227026</v>
      </c>
      <c r="P14" s="9"/>
      <c r="Q14" s="9">
        <f t="shared" ref="Q14:Q16" si="4">M14/(M14+O14)</f>
        <v>0.84819806646704354</v>
      </c>
    </row>
    <row r="15" spans="1:17" ht="17" x14ac:dyDescent="0.25">
      <c r="A15" s="2" t="s">
        <v>60</v>
      </c>
      <c r="B15" s="2" t="s">
        <v>33</v>
      </c>
      <c r="C15" s="7" t="s">
        <v>25</v>
      </c>
      <c r="D15" s="2" t="s">
        <v>38</v>
      </c>
      <c r="E15" s="5">
        <v>2</v>
      </c>
      <c r="H15" s="14">
        <v>6722689</v>
      </c>
      <c r="I15" s="14">
        <v>52528</v>
      </c>
      <c r="J15" s="2">
        <v>241422</v>
      </c>
      <c r="L15" s="9"/>
      <c r="M15" s="9">
        <f t="shared" si="1"/>
        <v>0.9581067231761532</v>
      </c>
      <c r="N15" s="9">
        <f t="shared" si="2"/>
        <v>7.4862052900256095E-3</v>
      </c>
      <c r="O15" s="9">
        <f t="shared" si="3"/>
        <v>3.4407071533821248E-2</v>
      </c>
      <c r="P15" s="9"/>
      <c r="Q15" s="9">
        <f t="shared" si="4"/>
        <v>0.965333407236042</v>
      </c>
    </row>
    <row r="16" spans="1:17" x14ac:dyDescent="0.2">
      <c r="A16" s="2" t="s">
        <v>39</v>
      </c>
      <c r="B16" s="2" t="s">
        <v>33</v>
      </c>
      <c r="C16" s="7" t="s">
        <v>25</v>
      </c>
      <c r="D16" s="2" t="s">
        <v>40</v>
      </c>
      <c r="E16" s="5">
        <v>1</v>
      </c>
      <c r="H16" s="2">
        <v>6613307</v>
      </c>
      <c r="I16" s="2">
        <v>64602</v>
      </c>
      <c r="J16" s="2">
        <v>339555</v>
      </c>
      <c r="L16" s="9"/>
      <c r="M16" s="9">
        <f t="shared" si="1"/>
        <v>0.94240697209134239</v>
      </c>
      <c r="N16" s="10">
        <f t="shared" si="2"/>
        <v>9.205889763025504E-3</v>
      </c>
      <c r="O16" s="9">
        <f t="shared" si="3"/>
        <v>4.83871381456321E-2</v>
      </c>
      <c r="P16" s="9"/>
      <c r="Q16" s="9">
        <f t="shared" si="4"/>
        <v>0.95116327636015208</v>
      </c>
    </row>
    <row r="17" spans="1:17" s="3" customFormat="1" ht="17" x14ac:dyDescent="0.25">
      <c r="A17" s="2" t="s">
        <v>41</v>
      </c>
      <c r="B17" s="2" t="s">
        <v>24</v>
      </c>
      <c r="C17" s="7" t="s">
        <v>25</v>
      </c>
      <c r="D17" s="2" t="s">
        <v>36</v>
      </c>
      <c r="E17" s="5">
        <v>1</v>
      </c>
      <c r="G17" s="15">
        <v>9273072</v>
      </c>
      <c r="H17" s="15">
        <v>4514792</v>
      </c>
      <c r="I17" s="15">
        <v>71231</v>
      </c>
      <c r="J17" s="15">
        <v>2177280</v>
      </c>
      <c r="L17" s="11">
        <f>(H17+I17+J17)/G17</f>
        <v>0.72934869911502898</v>
      </c>
      <c r="M17" s="9">
        <f t="shared" si="1"/>
        <v>0.66754247148175971</v>
      </c>
      <c r="N17" s="9">
        <f t="shared" si="2"/>
        <v>1.0531984150347841E-2</v>
      </c>
      <c r="O17" s="9">
        <f t="shared" si="3"/>
        <v>0.32192554436789245</v>
      </c>
      <c r="P17" s="9"/>
      <c r="Q17" s="9">
        <f>M17/(M17+O17)</f>
        <v>0.67464785196572896</v>
      </c>
    </row>
    <row r="18" spans="1:17" s="3" customFormat="1" ht="17" x14ac:dyDescent="0.25">
      <c r="A18" s="15" t="s">
        <v>61</v>
      </c>
      <c r="B18" s="2" t="s">
        <v>24</v>
      </c>
      <c r="C18" s="17" t="s">
        <v>25</v>
      </c>
      <c r="D18" s="15" t="s">
        <v>36</v>
      </c>
      <c r="E18" s="5">
        <v>2</v>
      </c>
      <c r="G18" s="15">
        <v>9522837</v>
      </c>
      <c r="H18" s="16">
        <v>4190373</v>
      </c>
      <c r="I18" s="16">
        <v>59108</v>
      </c>
      <c r="J18" s="16">
        <v>2548486</v>
      </c>
      <c r="L18" s="11">
        <f>(H18+I18+J18)/G18</f>
        <v>0.71385943075577163</v>
      </c>
      <c r="M18" s="9">
        <f t="shared" si="1"/>
        <v>0.61641561366802755</v>
      </c>
      <c r="N18" s="9">
        <f t="shared" si="2"/>
        <v>8.6949524762329686E-3</v>
      </c>
      <c r="O18" s="9">
        <f t="shared" si="3"/>
        <v>0.37488943385573953</v>
      </c>
      <c r="P18" s="9"/>
      <c r="Q18" s="9">
        <f>M18/(M18+O18)</f>
        <v>0.62182232926968795</v>
      </c>
    </row>
    <row r="19" spans="1:17" ht="17" x14ac:dyDescent="0.25">
      <c r="A19" s="2" t="s">
        <v>42</v>
      </c>
      <c r="B19" s="2" t="s">
        <v>24</v>
      </c>
      <c r="C19" s="7" t="s">
        <v>25</v>
      </c>
      <c r="D19" s="2" t="s">
        <v>38</v>
      </c>
      <c r="E19" s="5">
        <v>1</v>
      </c>
      <c r="G19" s="2">
        <v>10909647</v>
      </c>
      <c r="H19" s="2">
        <v>8500432</v>
      </c>
      <c r="I19" s="2">
        <v>6740</v>
      </c>
      <c r="J19" s="2">
        <v>7629</v>
      </c>
      <c r="L19" s="11">
        <f t="shared" ref="L19:L28" si="5">(H19+I19+J19)/G19</f>
        <v>0.78048363984645885</v>
      </c>
      <c r="M19" s="9">
        <f t="shared" si="1"/>
        <v>0.9983124679014812</v>
      </c>
      <c r="N19" s="9">
        <f t="shared" si="2"/>
        <v>7.9156283276614456E-4</v>
      </c>
      <c r="O19" s="9">
        <f t="shared" si="3"/>
        <v>8.959692657526582E-4</v>
      </c>
      <c r="P19" s="9"/>
      <c r="Q19" s="9">
        <f t="shared" ref="Q19:Q22" si="6">M19/(M19+O19)</f>
        <v>0.99910332095644361</v>
      </c>
    </row>
    <row r="20" spans="1:17" ht="17" x14ac:dyDescent="0.25">
      <c r="A20" s="2" t="s">
        <v>63</v>
      </c>
      <c r="B20" s="2" t="s">
        <v>24</v>
      </c>
      <c r="C20" s="17" t="s">
        <v>25</v>
      </c>
      <c r="D20" s="15" t="s">
        <v>38</v>
      </c>
      <c r="E20" s="5">
        <v>2</v>
      </c>
      <c r="G20" s="2">
        <v>9999010</v>
      </c>
      <c r="H20" s="15">
        <v>8097532</v>
      </c>
      <c r="I20" s="14">
        <v>8384</v>
      </c>
      <c r="J20" s="15">
        <v>6314</v>
      </c>
      <c r="L20" s="11">
        <f t="shared" si="5"/>
        <v>0.81130331902858388</v>
      </c>
      <c r="M20" s="9">
        <f t="shared" si="1"/>
        <v>0.99818816774179231</v>
      </c>
      <c r="N20" s="9">
        <f t="shared" si="2"/>
        <v>1.0335012690715129E-3</v>
      </c>
      <c r="O20" s="9">
        <f t="shared" si="3"/>
        <v>7.7833098913615616E-4</v>
      </c>
      <c r="P20" s="9"/>
      <c r="Q20" s="9">
        <f t="shared" si="6"/>
        <v>0.99922086377258401</v>
      </c>
    </row>
    <row r="21" spans="1:17" ht="17" x14ac:dyDescent="0.25">
      <c r="A21" s="2" t="s">
        <v>43</v>
      </c>
      <c r="B21" s="2" t="s">
        <v>24</v>
      </c>
      <c r="C21" s="7" t="s">
        <v>25</v>
      </c>
      <c r="D21" s="2" t="s">
        <v>21</v>
      </c>
      <c r="E21" s="5">
        <v>1</v>
      </c>
      <c r="G21" s="2">
        <v>10078781</v>
      </c>
      <c r="H21" s="2">
        <v>7621305</v>
      </c>
      <c r="I21" s="2">
        <v>8614</v>
      </c>
      <c r="J21" s="2">
        <v>407330</v>
      </c>
      <c r="L21" s="11">
        <f t="shared" si="5"/>
        <v>0.79744256770734478</v>
      </c>
      <c r="M21" s="9">
        <f t="shared" si="1"/>
        <v>0.94824796394885857</v>
      </c>
      <c r="N21" s="9">
        <f t="shared" si="2"/>
        <v>1.0717597526218236E-3</v>
      </c>
      <c r="O21" s="9">
        <f t="shared" si="3"/>
        <v>5.0680276298519553E-2</v>
      </c>
      <c r="P21" s="9"/>
      <c r="Q21" s="9">
        <f t="shared" si="6"/>
        <v>0.94926534834377196</v>
      </c>
    </row>
    <row r="22" spans="1:17" ht="17" x14ac:dyDescent="0.25">
      <c r="A22" s="2" t="s">
        <v>44</v>
      </c>
      <c r="B22" s="2" t="s">
        <v>24</v>
      </c>
      <c r="C22" s="7" t="s">
        <v>25</v>
      </c>
      <c r="D22" s="2" t="s">
        <v>40</v>
      </c>
      <c r="E22" s="5">
        <v>1</v>
      </c>
      <c r="G22" s="2">
        <v>14765488</v>
      </c>
      <c r="H22" s="2">
        <v>8570042</v>
      </c>
      <c r="I22" s="2">
        <v>1276125</v>
      </c>
      <c r="J22" s="2">
        <v>505298</v>
      </c>
      <c r="L22" s="11">
        <f t="shared" si="5"/>
        <v>0.70105810251581258</v>
      </c>
      <c r="M22" s="9">
        <f t="shared" si="1"/>
        <v>0.82790619492023598</v>
      </c>
      <c r="N22" s="10">
        <f t="shared" si="2"/>
        <v>0.12327965172079508</v>
      </c>
      <c r="O22" s="9">
        <f t="shared" si="3"/>
        <v>4.8814153358968999E-2</v>
      </c>
      <c r="P22" s="9"/>
      <c r="Q22" s="9">
        <f t="shared" si="6"/>
        <v>0.94432186562707299</v>
      </c>
    </row>
    <row r="23" spans="1:17" ht="17" x14ac:dyDescent="0.25">
      <c r="A23" s="2" t="s">
        <v>45</v>
      </c>
      <c r="B23" s="2" t="s">
        <v>30</v>
      </c>
      <c r="C23" s="7" t="s">
        <v>25</v>
      </c>
      <c r="D23" s="2" t="s">
        <v>36</v>
      </c>
      <c r="E23" s="5">
        <v>1</v>
      </c>
      <c r="G23" s="2">
        <v>8808599</v>
      </c>
      <c r="H23" s="2">
        <v>6903212</v>
      </c>
      <c r="I23" s="2">
        <v>8082</v>
      </c>
      <c r="J23" s="2">
        <v>342419</v>
      </c>
      <c r="L23" s="11">
        <f t="shared" si="5"/>
        <v>0.82348089633777177</v>
      </c>
      <c r="M23" s="9">
        <f t="shared" si="1"/>
        <v>0.95167978109969331</v>
      </c>
      <c r="N23" s="9">
        <f t="shared" si="2"/>
        <v>1.1141880027511427E-3</v>
      </c>
      <c r="O23" s="9">
        <f>J23/(H23+I23+J23)</f>
        <v>4.7206030897555498E-2</v>
      </c>
      <c r="P23" s="9"/>
      <c r="Q23" s="9">
        <f>M23/(M23+O23)</f>
        <v>0.95274131404152385</v>
      </c>
    </row>
    <row r="24" spans="1:17" ht="17" x14ac:dyDescent="0.25">
      <c r="A24" s="15" t="s">
        <v>62</v>
      </c>
      <c r="B24" s="15" t="s">
        <v>30</v>
      </c>
      <c r="C24" s="17" t="s">
        <v>25</v>
      </c>
      <c r="D24" s="15" t="s">
        <v>36</v>
      </c>
      <c r="E24" s="5">
        <v>2</v>
      </c>
      <c r="G24" s="14">
        <v>10609968</v>
      </c>
      <c r="H24" s="2">
        <v>8390004</v>
      </c>
      <c r="I24" s="2">
        <v>35119</v>
      </c>
      <c r="J24" s="2">
        <v>475563</v>
      </c>
      <c r="L24" s="11">
        <f t="shared" si="5"/>
        <v>0.83889847735638789</v>
      </c>
      <c r="M24" s="9">
        <f t="shared" si="1"/>
        <v>0.9426244224321586</v>
      </c>
      <c r="N24" s="9">
        <f t="shared" si="2"/>
        <v>3.9456509307260138E-3</v>
      </c>
      <c r="O24" s="9">
        <f>J24/(H24+I24+J24)</f>
        <v>5.3429926637115384E-2</v>
      </c>
      <c r="P24" s="9"/>
      <c r="Q24" s="9">
        <f>M24/(M24+O24)</f>
        <v>0.94635842242238988</v>
      </c>
    </row>
    <row r="25" spans="1:17" ht="17" x14ac:dyDescent="0.25">
      <c r="A25" s="2" t="s">
        <v>46</v>
      </c>
      <c r="B25" s="2" t="s">
        <v>30</v>
      </c>
      <c r="C25" s="7" t="s">
        <v>25</v>
      </c>
      <c r="D25" s="2" t="s">
        <v>38</v>
      </c>
      <c r="E25" s="5">
        <v>1</v>
      </c>
      <c r="G25" s="2">
        <v>12734878</v>
      </c>
      <c r="H25" s="2">
        <v>9989783</v>
      </c>
      <c r="I25" s="2">
        <v>9458</v>
      </c>
      <c r="J25" s="2">
        <v>7754</v>
      </c>
      <c r="L25" s="11">
        <f t="shared" si="5"/>
        <v>0.78579433583894565</v>
      </c>
      <c r="M25" s="9">
        <f t="shared" si="1"/>
        <v>0.99828000313780507</v>
      </c>
      <c r="N25" s="9">
        <f t="shared" si="2"/>
        <v>9.4513887535668795E-4</v>
      </c>
      <c r="O25" s="9">
        <f t="shared" si="3"/>
        <v>7.7485798683820664E-4</v>
      </c>
      <c r="P25" s="9"/>
      <c r="Q25" s="9">
        <f t="shared" ref="Q25:Q28" si="7">M25/(M25+O25)</f>
        <v>0.99922440897192977</v>
      </c>
    </row>
    <row r="26" spans="1:17" ht="17" x14ac:dyDescent="0.25">
      <c r="A26" s="2" t="s">
        <v>64</v>
      </c>
      <c r="B26" s="2" t="s">
        <v>30</v>
      </c>
      <c r="C26" s="17" t="s">
        <v>25</v>
      </c>
      <c r="D26" s="15" t="s">
        <v>38</v>
      </c>
      <c r="E26" s="5">
        <v>2</v>
      </c>
      <c r="G26" s="2">
        <v>18134498</v>
      </c>
      <c r="H26" s="2">
        <v>14381309</v>
      </c>
      <c r="I26" s="2">
        <v>8746</v>
      </c>
      <c r="J26" s="2">
        <v>8125</v>
      </c>
      <c r="L26" s="11">
        <f t="shared" si="5"/>
        <v>0.79396628459194185</v>
      </c>
      <c r="M26" s="9">
        <f t="shared" si="1"/>
        <v>0.99882825468218905</v>
      </c>
      <c r="N26" s="9">
        <f t="shared" si="2"/>
        <v>6.0743788451040335E-4</v>
      </c>
      <c r="O26" s="9">
        <f t="shared" si="3"/>
        <v>5.6430743330059766E-4</v>
      </c>
      <c r="P26" s="9"/>
      <c r="Q26" s="9">
        <f t="shared" si="7"/>
        <v>0.99943534957664071</v>
      </c>
    </row>
    <row r="27" spans="1:17" ht="17" x14ac:dyDescent="0.25">
      <c r="A27" s="2" t="s">
        <v>47</v>
      </c>
      <c r="B27" s="2" t="s">
        <v>30</v>
      </c>
      <c r="C27" s="7" t="s">
        <v>25</v>
      </c>
      <c r="D27" s="2" t="s">
        <v>21</v>
      </c>
      <c r="E27" s="5">
        <v>1</v>
      </c>
      <c r="G27" s="2">
        <v>13150321</v>
      </c>
      <c r="H27" s="2">
        <v>10090383</v>
      </c>
      <c r="I27" s="2">
        <v>14011</v>
      </c>
      <c r="J27" s="2">
        <v>132587</v>
      </c>
      <c r="L27" s="11">
        <f t="shared" si="5"/>
        <v>0.77845863990696496</v>
      </c>
      <c r="M27" s="9">
        <f t="shared" si="1"/>
        <v>0.98567956705204396</v>
      </c>
      <c r="N27" s="9">
        <f t="shared" si="2"/>
        <v>1.3686652344084647E-3</v>
      </c>
      <c r="O27" s="9">
        <f t="shared" si="3"/>
        <v>1.2951767713547578E-2</v>
      </c>
      <c r="P27" s="9"/>
      <c r="Q27" s="9">
        <f t="shared" si="7"/>
        <v>0.98703048135717897</v>
      </c>
    </row>
    <row r="28" spans="1:17" ht="17" x14ac:dyDescent="0.25">
      <c r="A28" s="2" t="s">
        <v>48</v>
      </c>
      <c r="B28" s="2" t="s">
        <v>30</v>
      </c>
      <c r="C28" s="7" t="s">
        <v>25</v>
      </c>
      <c r="D28" s="2" t="s">
        <v>40</v>
      </c>
      <c r="E28" s="5">
        <v>1</v>
      </c>
      <c r="G28" s="2">
        <v>7173695</v>
      </c>
      <c r="H28" s="2">
        <v>3636524</v>
      </c>
      <c r="I28" s="2">
        <v>505296</v>
      </c>
      <c r="J28" s="2">
        <v>287556</v>
      </c>
      <c r="L28" s="11">
        <f t="shared" si="5"/>
        <v>0.61744693634173187</v>
      </c>
      <c r="M28" s="9">
        <f t="shared" si="1"/>
        <v>0.82100142322530312</v>
      </c>
      <c r="N28" s="10">
        <f t="shared" si="2"/>
        <v>0.11407837131008973</v>
      </c>
      <c r="O28" s="9">
        <f t="shared" si="3"/>
        <v>6.4920205464607209E-2</v>
      </c>
      <c r="P28" s="9"/>
      <c r="Q28" s="9">
        <f t="shared" si="7"/>
        <v>0.92672014841695383</v>
      </c>
    </row>
    <row r="29" spans="1:17" x14ac:dyDescent="0.2">
      <c r="C29" s="7"/>
      <c r="L29" s="9"/>
      <c r="M29" s="9"/>
      <c r="N29" s="9"/>
      <c r="O29" s="9"/>
      <c r="P29" s="9"/>
      <c r="Q29" s="9"/>
    </row>
    <row r="30" spans="1:17" x14ac:dyDescent="0.2">
      <c r="A30" s="2" t="s">
        <v>54</v>
      </c>
      <c r="B30" s="4" t="s">
        <v>49</v>
      </c>
      <c r="C30" s="7" t="s">
        <v>50</v>
      </c>
      <c r="D30" s="2" t="s">
        <v>36</v>
      </c>
      <c r="E30" s="5">
        <v>1</v>
      </c>
      <c r="H30" s="2">
        <v>12782338</v>
      </c>
      <c r="J30" s="2">
        <v>667804</v>
      </c>
      <c r="L30" s="9"/>
      <c r="M30" s="9"/>
      <c r="N30" s="9"/>
      <c r="O30" s="9">
        <f t="shared" ref="O30" si="8">J30/(H30+J30)</f>
        <v>4.9650330829220983E-2</v>
      </c>
      <c r="P30" s="9"/>
      <c r="Q30" s="9">
        <f t="shared" ref="Q30" si="9">H30/(H30+J30)</f>
        <v>0.95034966917077901</v>
      </c>
    </row>
    <row r="31" spans="1:17" x14ac:dyDescent="0.2">
      <c r="A31" s="2" t="s">
        <v>55</v>
      </c>
      <c r="B31" s="4" t="s">
        <v>51</v>
      </c>
      <c r="C31" s="7" t="s">
        <v>52</v>
      </c>
      <c r="D31" s="2" t="s">
        <v>36</v>
      </c>
      <c r="E31" s="5">
        <v>1</v>
      </c>
      <c r="H31" s="2">
        <v>10394110</v>
      </c>
      <c r="J31" s="2">
        <v>256178</v>
      </c>
      <c r="L31" s="9"/>
      <c r="M31" s="9"/>
      <c r="N31" s="9"/>
      <c r="O31" s="9">
        <f>J31/(H31+J31)</f>
        <v>2.4053621836329683E-2</v>
      </c>
      <c r="P31" s="9"/>
      <c r="Q31" s="9">
        <f>H31/(H31+J31)</f>
        <v>0.97594637816367036</v>
      </c>
    </row>
    <row r="32" spans="1:17" x14ac:dyDescent="0.2">
      <c r="A32" s="2" t="s">
        <v>56</v>
      </c>
      <c r="B32" s="4" t="s">
        <v>49</v>
      </c>
      <c r="C32" s="7" t="s">
        <v>53</v>
      </c>
      <c r="D32" s="2" t="s">
        <v>36</v>
      </c>
      <c r="E32" s="5">
        <v>1</v>
      </c>
      <c r="H32" s="2">
        <v>14993747</v>
      </c>
      <c r="J32" s="2">
        <v>148331</v>
      </c>
      <c r="L32" s="9"/>
      <c r="M32" s="9"/>
      <c r="N32" s="9"/>
      <c r="O32" s="9">
        <f>J32/(H32+J32)</f>
        <v>9.7959474254458341E-3</v>
      </c>
      <c r="P32" s="9"/>
      <c r="Q32" s="9">
        <f>H32/(H32+J32)</f>
        <v>0.99020405257455413</v>
      </c>
    </row>
    <row r="33" spans="1:17" x14ac:dyDescent="0.2">
      <c r="A33" s="2" t="s">
        <v>57</v>
      </c>
      <c r="B33" s="4" t="s">
        <v>51</v>
      </c>
      <c r="C33" s="7" t="s">
        <v>25</v>
      </c>
      <c r="D33" s="2" t="s">
        <v>36</v>
      </c>
      <c r="E33" s="5">
        <v>1</v>
      </c>
      <c r="H33" s="2">
        <v>12283882</v>
      </c>
      <c r="J33" s="2">
        <v>43366</v>
      </c>
      <c r="L33" s="9"/>
      <c r="M33" s="9"/>
      <c r="N33" s="9"/>
      <c r="O33" s="9">
        <f>J33/(H33+J33)</f>
        <v>3.5178979120076112E-3</v>
      </c>
      <c r="P33" s="9"/>
      <c r="Q33" s="9">
        <f>H33/(H33+J33)</f>
        <v>0.99648210208799237</v>
      </c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Harvard Medical School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 Ahmad</dc:creator>
  <cp:keywords/>
  <dc:description/>
  <cp:lastModifiedBy>Microsoft Office User</cp:lastModifiedBy>
  <cp:revision/>
  <dcterms:created xsi:type="dcterms:W3CDTF">2019-09-20T06:45:21Z</dcterms:created>
  <dcterms:modified xsi:type="dcterms:W3CDTF">2020-09-01T23:01:16Z</dcterms:modified>
  <cp:category/>
  <cp:contentStatus/>
</cp:coreProperties>
</file>