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ure\Documents\Documents\WUSTL\JM Edits to Endothelial SWELL1 Paper\shRNA HUVEC Basal condition\"/>
    </mc:Choice>
  </mc:AlternateContent>
  <xr:revisionPtr revIDLastSave="0" documentId="13_ncr:1_{A0853B35-A11C-470F-A32F-A731B8B198E6}" xr6:coauthVersionLast="45" xr6:coauthVersionMax="45" xr10:uidLastSave="{00000000-0000-0000-0000-000000000000}"/>
  <bookViews>
    <workbookView xWindow="-103" yWindow="-103" windowWidth="25920" windowHeight="16749" xr2:uid="{5ABBDC43-D5BE-4293-A070-B4D01A68C97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68" i="1" l="1"/>
  <c r="G68" i="1"/>
  <c r="F68" i="1"/>
  <c r="E68" i="1"/>
  <c r="H67" i="1"/>
  <c r="G67" i="1"/>
  <c r="F67" i="1"/>
  <c r="E67" i="1"/>
  <c r="H66" i="1"/>
  <c r="G66" i="1"/>
  <c r="F66" i="1"/>
  <c r="E66" i="1"/>
  <c r="H65" i="1"/>
  <c r="G65" i="1"/>
  <c r="F65" i="1"/>
  <c r="E65" i="1"/>
  <c r="H64" i="1"/>
  <c r="G64" i="1"/>
  <c r="F64" i="1"/>
  <c r="E64" i="1"/>
  <c r="H63" i="1"/>
  <c r="O57" i="1" s="1"/>
  <c r="G63" i="1"/>
  <c r="O53" i="1" s="1"/>
  <c r="F63" i="1"/>
  <c r="E63" i="1"/>
  <c r="H62" i="1"/>
  <c r="P56" i="1" s="1"/>
  <c r="G62" i="1"/>
  <c r="F62" i="1"/>
  <c r="E62" i="1"/>
  <c r="O61" i="1"/>
  <c r="N61" i="1"/>
  <c r="M61" i="1"/>
  <c r="H61" i="1"/>
  <c r="G61" i="1"/>
  <c r="F61" i="1"/>
  <c r="E61" i="1"/>
  <c r="O60" i="1"/>
  <c r="H60" i="1"/>
  <c r="G60" i="1"/>
  <c r="F60" i="1"/>
  <c r="E60" i="1"/>
  <c r="H59" i="1"/>
  <c r="G59" i="1"/>
  <c r="F59" i="1"/>
  <c r="E59" i="1"/>
  <c r="H58" i="1"/>
  <c r="G58" i="1"/>
  <c r="M52" i="1" s="1"/>
  <c r="N52" i="1" s="1"/>
  <c r="F58" i="1"/>
  <c r="E58" i="1"/>
  <c r="H57" i="1"/>
  <c r="G57" i="1"/>
  <c r="F57" i="1"/>
  <c r="P48" i="1" s="1"/>
  <c r="E57" i="1"/>
  <c r="M60" i="1" s="1"/>
  <c r="N60" i="1" s="1"/>
  <c r="K54" i="1"/>
  <c r="J54" i="1"/>
  <c r="I54" i="1"/>
  <c r="H54" i="1"/>
  <c r="G54" i="1"/>
  <c r="N53" i="1"/>
  <c r="M53" i="1"/>
  <c r="K53" i="1"/>
  <c r="J53" i="1"/>
  <c r="I53" i="1"/>
  <c r="O45" i="1" s="1"/>
  <c r="H53" i="1"/>
  <c r="G53" i="1"/>
  <c r="O52" i="1"/>
  <c r="K52" i="1"/>
  <c r="J52" i="1"/>
  <c r="I52" i="1"/>
  <c r="M45" i="1" s="1"/>
  <c r="N45" i="1" s="1"/>
  <c r="H52" i="1"/>
  <c r="G52" i="1"/>
  <c r="K51" i="1"/>
  <c r="J51" i="1"/>
  <c r="O65" i="1" s="1"/>
  <c r="I51" i="1"/>
  <c r="H51" i="1"/>
  <c r="G51" i="1"/>
  <c r="K50" i="1"/>
  <c r="J50" i="1"/>
  <c r="I50" i="1"/>
  <c r="H50" i="1"/>
  <c r="G50" i="1"/>
  <c r="O49" i="1"/>
  <c r="M49" i="1"/>
  <c r="N49" i="1" s="1"/>
  <c r="K49" i="1"/>
  <c r="O69" i="1" s="1"/>
  <c r="J49" i="1"/>
  <c r="M65" i="1" s="1"/>
  <c r="N65" i="1" s="1"/>
  <c r="I49" i="1"/>
  <c r="H49" i="1"/>
  <c r="O41" i="1" s="1"/>
  <c r="G49" i="1"/>
  <c r="O37" i="1" s="1"/>
  <c r="K48" i="1"/>
  <c r="J48" i="1"/>
  <c r="I48" i="1"/>
  <c r="H48" i="1"/>
  <c r="G48" i="1"/>
  <c r="K47" i="1"/>
  <c r="J47" i="1"/>
  <c r="I47" i="1"/>
  <c r="H47" i="1"/>
  <c r="G47" i="1"/>
  <c r="K46" i="1"/>
  <c r="J46" i="1"/>
  <c r="I46" i="1"/>
  <c r="H46" i="1"/>
  <c r="G46" i="1"/>
  <c r="K45" i="1"/>
  <c r="J45" i="1"/>
  <c r="O64" i="1" s="1"/>
  <c r="I45" i="1"/>
  <c r="H45" i="1"/>
  <c r="G45" i="1"/>
  <c r="P36" i="1" s="1"/>
  <c r="K44" i="1"/>
  <c r="P68" i="1" s="1"/>
  <c r="J44" i="1"/>
  <c r="I44" i="1"/>
  <c r="H44" i="1"/>
  <c r="M40" i="1" s="1"/>
  <c r="N40" i="1" s="1"/>
  <c r="G44" i="1"/>
  <c r="O36" i="1" s="1"/>
  <c r="K43" i="1"/>
  <c r="O68" i="1" s="1"/>
  <c r="J43" i="1"/>
  <c r="M64" i="1" s="1"/>
  <c r="N64" i="1" s="1"/>
  <c r="I43" i="1"/>
  <c r="O44" i="1" s="1"/>
  <c r="H43" i="1"/>
  <c r="P40" i="1" s="1"/>
  <c r="G43" i="1"/>
  <c r="M37" i="1"/>
  <c r="N37" i="1" s="1"/>
  <c r="M36" i="1"/>
  <c r="N36" i="1" s="1"/>
  <c r="H30" i="1"/>
  <c r="G30" i="1"/>
  <c r="F30" i="1"/>
  <c r="H29" i="1"/>
  <c r="G29" i="1"/>
  <c r="F29" i="1"/>
  <c r="O9" i="1" s="1"/>
  <c r="H28" i="1"/>
  <c r="G28" i="1"/>
  <c r="F28" i="1"/>
  <c r="H27" i="1"/>
  <c r="G27" i="1"/>
  <c r="F27" i="1"/>
  <c r="H26" i="1"/>
  <c r="G26" i="1"/>
  <c r="O17" i="1" s="1"/>
  <c r="F26" i="1"/>
  <c r="M25" i="1"/>
  <c r="N25" i="1" s="1"/>
  <c r="H25" i="1"/>
  <c r="O25" i="1" s="1"/>
  <c r="G25" i="1"/>
  <c r="F25" i="1"/>
  <c r="H24" i="1"/>
  <c r="G24" i="1"/>
  <c r="F24" i="1"/>
  <c r="H23" i="1"/>
  <c r="G23" i="1"/>
  <c r="F23" i="1"/>
  <c r="H22" i="1"/>
  <c r="G22" i="1"/>
  <c r="F22" i="1"/>
  <c r="H21" i="1"/>
  <c r="P24" i="1" s="1"/>
  <c r="G21" i="1"/>
  <c r="F21" i="1"/>
  <c r="H20" i="1"/>
  <c r="O24" i="1" s="1"/>
  <c r="G20" i="1"/>
  <c r="M16" i="1" s="1"/>
  <c r="N16" i="1" s="1"/>
  <c r="F20" i="1"/>
  <c r="H19" i="1"/>
  <c r="M24" i="1" s="1"/>
  <c r="N24" i="1" s="1"/>
  <c r="G19" i="1"/>
  <c r="O16" i="1" s="1"/>
  <c r="F19" i="1"/>
  <c r="P8" i="1" s="1"/>
  <c r="P16" i="1"/>
  <c r="J15" i="1"/>
  <c r="I15" i="1"/>
  <c r="H15" i="1"/>
  <c r="G15" i="1"/>
  <c r="F15" i="1"/>
  <c r="J14" i="1"/>
  <c r="I14" i="1"/>
  <c r="H14" i="1"/>
  <c r="G14" i="1"/>
  <c r="F14" i="1"/>
  <c r="M13" i="1"/>
  <c r="N13" i="1" s="1"/>
  <c r="J13" i="1"/>
  <c r="I13" i="1"/>
  <c r="H13" i="1"/>
  <c r="G13" i="1"/>
  <c r="F13" i="1"/>
  <c r="J12" i="1"/>
  <c r="I12" i="1"/>
  <c r="H12" i="1"/>
  <c r="G12" i="1"/>
  <c r="F12" i="1"/>
  <c r="J11" i="1"/>
  <c r="I11" i="1"/>
  <c r="H11" i="1"/>
  <c r="G11" i="1"/>
  <c r="F11" i="1"/>
  <c r="J10" i="1"/>
  <c r="M33" i="1" s="1"/>
  <c r="N33" i="1" s="1"/>
  <c r="I10" i="1"/>
  <c r="O29" i="1" s="1"/>
  <c r="H10" i="1"/>
  <c r="M21" i="1" s="1"/>
  <c r="N21" i="1" s="1"/>
  <c r="G10" i="1"/>
  <c r="O13" i="1" s="1"/>
  <c r="F10" i="1"/>
  <c r="M5" i="1" s="1"/>
  <c r="N5" i="1" s="1"/>
  <c r="J9" i="1"/>
  <c r="I9" i="1"/>
  <c r="H9" i="1"/>
  <c r="G9" i="1"/>
  <c r="F9" i="1"/>
  <c r="M8" i="1"/>
  <c r="N8" i="1" s="1"/>
  <c r="J8" i="1"/>
  <c r="I8" i="1"/>
  <c r="H8" i="1"/>
  <c r="G8" i="1"/>
  <c r="F8" i="1"/>
  <c r="J7" i="1"/>
  <c r="I7" i="1"/>
  <c r="H7" i="1"/>
  <c r="O20" i="1" s="1"/>
  <c r="G7" i="1"/>
  <c r="F7" i="1"/>
  <c r="J6" i="1"/>
  <c r="I6" i="1"/>
  <c r="H6" i="1"/>
  <c r="G6" i="1"/>
  <c r="F6" i="1"/>
  <c r="O5" i="1"/>
  <c r="J5" i="1"/>
  <c r="I5" i="1"/>
  <c r="M28" i="1" s="1"/>
  <c r="N28" i="1" s="1"/>
  <c r="H5" i="1"/>
  <c r="G5" i="1"/>
  <c r="F5" i="1"/>
  <c r="P4" i="1"/>
  <c r="J4" i="1"/>
  <c r="M32" i="1" s="1"/>
  <c r="N32" i="1" s="1"/>
  <c r="I4" i="1"/>
  <c r="O28" i="1" s="1"/>
  <c r="H4" i="1"/>
  <c r="M20" i="1" s="1"/>
  <c r="N20" i="1" s="1"/>
  <c r="G4" i="1"/>
  <c r="P12" i="1" s="1"/>
  <c r="F4" i="1"/>
  <c r="O4" i="1" s="1"/>
  <c r="M44" i="1" l="1"/>
  <c r="N44" i="1" s="1"/>
  <c r="M4" i="1"/>
  <c r="N4" i="1" s="1"/>
  <c r="M9" i="1"/>
  <c r="N9" i="1" s="1"/>
  <c r="O12" i="1"/>
  <c r="M17" i="1"/>
  <c r="N17" i="1" s="1"/>
  <c r="O8" i="1"/>
  <c r="M12" i="1"/>
  <c r="N12" i="1" s="1"/>
  <c r="O21" i="1"/>
  <c r="P28" i="1"/>
  <c r="M29" i="1"/>
  <c r="N29" i="1" s="1"/>
  <c r="O32" i="1"/>
  <c r="O33" i="1"/>
  <c r="M41" i="1"/>
  <c r="N41" i="1" s="1"/>
  <c r="P44" i="1"/>
  <c r="M48" i="1"/>
  <c r="N48" i="1" s="1"/>
  <c r="M56" i="1"/>
  <c r="N56" i="1" s="1"/>
  <c r="M57" i="1"/>
  <c r="N57" i="1" s="1"/>
  <c r="P64" i="1"/>
  <c r="M68" i="1"/>
  <c r="N68" i="1" s="1"/>
  <c r="M69" i="1"/>
  <c r="N69" i="1" s="1"/>
  <c r="P32" i="1"/>
  <c r="P20" i="1"/>
  <c r="O40" i="1"/>
  <c r="O48" i="1"/>
  <c r="P52" i="1"/>
  <c r="O56" i="1"/>
  <c r="P60" i="1"/>
</calcChain>
</file>

<file path=xl/sharedStrings.xml><?xml version="1.0" encoding="utf-8"?>
<sst xmlns="http://schemas.openxmlformats.org/spreadsheetml/2006/main" count="201" uniqueCount="56">
  <si>
    <t>shRNA HUVECs @ basal conditions rd. 2</t>
  </si>
  <si>
    <t>Actin 1</t>
  </si>
  <si>
    <t>p-enos</t>
  </si>
  <si>
    <t>Swell1</t>
  </si>
  <si>
    <t>pAKT2</t>
  </si>
  <si>
    <t>p-enos/Actin</t>
  </si>
  <si>
    <t>Swell1/Actin</t>
  </si>
  <si>
    <t>pAKT2/Actin</t>
  </si>
  <si>
    <t>pAKT2/total AKT2</t>
  </si>
  <si>
    <t>p-enos/total enos</t>
  </si>
  <si>
    <t>stdev</t>
  </si>
  <si>
    <t>sem</t>
  </si>
  <si>
    <t>mean</t>
  </si>
  <si>
    <t>Ttest</t>
  </si>
  <si>
    <t>Safe 1</t>
  </si>
  <si>
    <t>Safe 0</t>
  </si>
  <si>
    <t>Safe 2</t>
  </si>
  <si>
    <t>L8a 0</t>
  </si>
  <si>
    <t>Safe 3</t>
  </si>
  <si>
    <t>Safe 4</t>
  </si>
  <si>
    <t>total enos/Actin</t>
  </si>
  <si>
    <t>Safe 5</t>
  </si>
  <si>
    <t>Safe 6</t>
  </si>
  <si>
    <t>L8a 1</t>
  </si>
  <si>
    <t>L8a 2</t>
  </si>
  <si>
    <t>L8a 3</t>
  </si>
  <si>
    <t>L8a 4</t>
  </si>
  <si>
    <t>L8a 5</t>
  </si>
  <si>
    <t>L8a 6</t>
  </si>
  <si>
    <t>Swell2/Actin</t>
  </si>
  <si>
    <t>Actin 2</t>
  </si>
  <si>
    <t>total enos</t>
  </si>
  <si>
    <t>Swell2</t>
  </si>
  <si>
    <t>total AKT2</t>
  </si>
  <si>
    <t>total AKT2/Actin</t>
  </si>
  <si>
    <t>pAKT1/GAPDH</t>
  </si>
  <si>
    <t xml:space="preserve">L8a 0 </t>
  </si>
  <si>
    <t>Total AKT1/GAPDH</t>
  </si>
  <si>
    <t>GAPDH</t>
  </si>
  <si>
    <t>pAKT1</t>
  </si>
  <si>
    <t>Total AKT1</t>
  </si>
  <si>
    <t>pERK 1/2</t>
  </si>
  <si>
    <t xml:space="preserve">Total ERK 1/2 </t>
  </si>
  <si>
    <t>pERK1/2/GAPDH</t>
  </si>
  <si>
    <t>Total ERK1/2/GAPDH</t>
  </si>
  <si>
    <t>pERK12/Total ERK12</t>
  </si>
  <si>
    <t>pS6K/GAPDH</t>
  </si>
  <si>
    <t>Total S6K/GAPDH</t>
  </si>
  <si>
    <t>Safe o</t>
  </si>
  <si>
    <t>pS6K/Total S6K</t>
  </si>
  <si>
    <t xml:space="preserve">pS6K </t>
  </si>
  <si>
    <t>Total S6K</t>
  </si>
  <si>
    <t>pAKT1/Total AKT1</t>
  </si>
  <si>
    <t>Stdev</t>
  </si>
  <si>
    <t>Total ERk12/GAPDH</t>
  </si>
  <si>
    <t>pERK12/Total Erk12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</si>
</sst>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24"/>
      <color theme="1"/>
      <name val="Franklin Gothic Book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C1EE4B-55B8-4298-BC43-77B4900149DF}">
  <dimension ref="A1:P69"/>
  <sheetViews>
    <sheetView tabSelected="1" workbookViewId="0">
      <selection activeCell="G23" sqref="G23"/>
    </sheetView>
  </sheetViews>
  <sheetFormatPr defaultRowHeight="14.6" x14ac:dyDescent="0.4"/>
  <cols>
    <col min="1" max="1" width="15.53515625" bestFit="1" customWidth="1"/>
    <col min="3" max="3" width="9.07421875" bestFit="1" customWidth="1"/>
    <col min="4" max="4" width="11.84375" bestFit="1" customWidth="1"/>
    <col min="6" max="6" width="15.84375" bestFit="1" customWidth="1"/>
    <col min="7" max="7" width="12.765625" bestFit="1" customWidth="1"/>
    <col min="8" max="8" width="16.3828125" bestFit="1" customWidth="1"/>
    <col min="9" max="9" width="15.53515625" bestFit="1" customWidth="1"/>
    <col min="10" max="10" width="18.15234375" bestFit="1" customWidth="1"/>
    <col min="11" max="11" width="18.15234375" customWidth="1"/>
    <col min="12" max="12" width="17.23046875" bestFit="1" customWidth="1"/>
    <col min="13" max="13" width="15.53515625" bestFit="1" customWidth="1"/>
    <col min="14" max="14" width="11.84375" bestFit="1" customWidth="1"/>
  </cols>
  <sheetData>
    <row r="1" spans="1:16" ht="31.75" x14ac:dyDescent="0.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6" x14ac:dyDescent="0.4"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t="s">
        <v>9</v>
      </c>
      <c r="L3" s="1" t="s">
        <v>5</v>
      </c>
      <c r="M3" t="s">
        <v>10</v>
      </c>
      <c r="N3" t="s">
        <v>11</v>
      </c>
      <c r="O3" t="s">
        <v>12</v>
      </c>
      <c r="P3" t="s">
        <v>13</v>
      </c>
    </row>
    <row r="4" spans="1:16" x14ac:dyDescent="0.4">
      <c r="A4" t="s">
        <v>14</v>
      </c>
      <c r="B4">
        <v>14040.087</v>
      </c>
      <c r="C4">
        <v>3795.8110000000001</v>
      </c>
      <c r="D4">
        <v>5325.1459999999997</v>
      </c>
      <c r="E4">
        <v>6643.9030000000002</v>
      </c>
      <c r="F4">
        <f>C4/B4</f>
        <v>0.27035523355375224</v>
      </c>
      <c r="G4">
        <f>D4/B4</f>
        <v>0.37928155288496429</v>
      </c>
      <c r="H4">
        <f>E4/B4</f>
        <v>0.47320953210617572</v>
      </c>
      <c r="I4">
        <f>E4/E19</f>
        <v>0.95034068437257513</v>
      </c>
      <c r="J4">
        <f>C4/C19</f>
        <v>0.43079798291158578</v>
      </c>
      <c r="L4" t="s">
        <v>15</v>
      </c>
      <c r="M4">
        <f>STDEV(F4:F9)</f>
        <v>0.10982446603961218</v>
      </c>
      <c r="N4">
        <f>M4/6^0.5</f>
        <v>4.4835650511778256E-2</v>
      </c>
      <c r="O4">
        <f>AVERAGE(F4:F9)</f>
        <v>0.3820089999068419</v>
      </c>
      <c r="P4">
        <f>TTEST(F4:F9,F10:F15,2,2)</f>
        <v>1.345451469488957E-2</v>
      </c>
    </row>
    <row r="5" spans="1:16" x14ac:dyDescent="0.4">
      <c r="A5" t="s">
        <v>16</v>
      </c>
      <c r="B5">
        <v>14896.744000000001</v>
      </c>
      <c r="C5">
        <v>4142.2960000000003</v>
      </c>
      <c r="D5">
        <v>9261.5810000000001</v>
      </c>
      <c r="E5">
        <v>10596.53</v>
      </c>
      <c r="F5">
        <f t="shared" ref="F5:F15" si="0">C5/B5</f>
        <v>0.27806720716956673</v>
      </c>
      <c r="G5">
        <f t="shared" ref="G5:G15" si="1">D5/B5</f>
        <v>0.62171847754113241</v>
      </c>
      <c r="H5">
        <f t="shared" ref="H5:H15" si="2">E5/B5</f>
        <v>0.71133195280794248</v>
      </c>
      <c r="I5">
        <f t="shared" ref="I5:I15" si="3">E5/E20</f>
        <v>1.272070141387678</v>
      </c>
      <c r="J5">
        <f t="shared" ref="J5:J15" si="4">C5/C20</f>
        <v>0.46543206020206535</v>
      </c>
      <c r="L5" t="s">
        <v>17</v>
      </c>
      <c r="M5">
        <f>STDEV(F10:F15)</f>
        <v>7.8823341225279273E-2</v>
      </c>
      <c r="N5">
        <f>M5/6^0.5</f>
        <v>3.2179494303870002E-2</v>
      </c>
      <c r="O5">
        <f>AVERAGE(F10:F15)</f>
        <v>0.21671111191014167</v>
      </c>
    </row>
    <row r="6" spans="1:16" x14ac:dyDescent="0.4">
      <c r="A6" t="s">
        <v>18</v>
      </c>
      <c r="B6">
        <v>15911.057000000001</v>
      </c>
      <c r="C6">
        <v>7527.7110000000002</v>
      </c>
      <c r="D6">
        <v>15478.116</v>
      </c>
      <c r="E6">
        <v>12662.945</v>
      </c>
      <c r="F6">
        <f t="shared" si="0"/>
        <v>0.47311193718933947</v>
      </c>
      <c r="G6">
        <f t="shared" si="1"/>
        <v>0.97278992841267553</v>
      </c>
      <c r="H6">
        <f t="shared" si="2"/>
        <v>0.79585818842833633</v>
      </c>
      <c r="I6">
        <f t="shared" si="3"/>
        <v>1.2250696801918635</v>
      </c>
      <c r="J6">
        <f t="shared" si="4"/>
        <v>0.52993251619126369</v>
      </c>
    </row>
    <row r="7" spans="1:16" x14ac:dyDescent="0.4">
      <c r="A7" t="s">
        <v>19</v>
      </c>
      <c r="B7">
        <v>14114.401</v>
      </c>
      <c r="C7">
        <v>5985.66</v>
      </c>
      <c r="D7">
        <v>16093.087</v>
      </c>
      <c r="E7">
        <v>9618.9950000000008</v>
      </c>
      <c r="F7">
        <f t="shared" si="0"/>
        <v>0.42408175876539145</v>
      </c>
      <c r="G7">
        <f t="shared" si="1"/>
        <v>1.1401891585764072</v>
      </c>
      <c r="H7">
        <f t="shared" si="2"/>
        <v>0.68150217639416655</v>
      </c>
      <c r="I7">
        <f t="shared" si="3"/>
        <v>1.0623975250840922</v>
      </c>
      <c r="J7">
        <f t="shared" si="4"/>
        <v>0.44276117587952185</v>
      </c>
      <c r="L7" s="1" t="s">
        <v>20</v>
      </c>
      <c r="M7" t="s">
        <v>10</v>
      </c>
      <c r="N7" t="s">
        <v>11</v>
      </c>
      <c r="O7" t="s">
        <v>12</v>
      </c>
      <c r="P7" t="s">
        <v>13</v>
      </c>
    </row>
    <row r="8" spans="1:16" x14ac:dyDescent="0.4">
      <c r="A8" t="s">
        <v>21</v>
      </c>
      <c r="B8">
        <v>15744.007</v>
      </c>
      <c r="C8">
        <v>4954.0039999999999</v>
      </c>
      <c r="D8">
        <v>12416.037</v>
      </c>
      <c r="E8">
        <v>10780.701999999999</v>
      </c>
      <c r="F8">
        <f t="shared" si="0"/>
        <v>0.31465966700853221</v>
      </c>
      <c r="G8">
        <f t="shared" si="1"/>
        <v>0.78861988564918706</v>
      </c>
      <c r="H8">
        <f t="shared" si="2"/>
        <v>0.68474956851835744</v>
      </c>
      <c r="I8">
        <f t="shared" si="3"/>
        <v>0.96342761291498746</v>
      </c>
      <c r="J8">
        <f t="shared" si="4"/>
        <v>0.39352268850289523</v>
      </c>
      <c r="L8" t="s">
        <v>15</v>
      </c>
      <c r="M8">
        <f>STDEV(F19:F24)</f>
        <v>0.18956816904014218</v>
      </c>
      <c r="N8">
        <f>M8/6^0.5</f>
        <v>7.7390880937002651E-2</v>
      </c>
      <c r="O8">
        <f>AVERAGE(F19:F24)</f>
        <v>0.80551096822137858</v>
      </c>
      <c r="P8">
        <f>TTEST(F19:F24,F25:F30,2,2)</f>
        <v>0.5447766636296737</v>
      </c>
    </row>
    <row r="9" spans="1:16" x14ac:dyDescent="0.4">
      <c r="A9" t="s">
        <v>22</v>
      </c>
      <c r="B9">
        <v>16749.472000000002</v>
      </c>
      <c r="C9">
        <v>8907.0040000000008</v>
      </c>
      <c r="D9">
        <v>18461.915000000001</v>
      </c>
      <c r="E9">
        <v>10745.832</v>
      </c>
      <c r="F9">
        <f t="shared" si="0"/>
        <v>0.53177819575446916</v>
      </c>
      <c r="G9">
        <f t="shared" si="1"/>
        <v>1.1022386257907115</v>
      </c>
      <c r="H9">
        <f t="shared" si="2"/>
        <v>0.64156243253518674</v>
      </c>
      <c r="I9">
        <f t="shared" si="3"/>
        <v>0.8727350340372797</v>
      </c>
      <c r="J9">
        <f t="shared" si="4"/>
        <v>0.56169203991234162</v>
      </c>
      <c r="L9" t="s">
        <v>17</v>
      </c>
      <c r="M9">
        <f>STDEV(F25:F30)</f>
        <v>0.16708894581725431</v>
      </c>
      <c r="N9">
        <f>M9/6^0.5</f>
        <v>6.8213776485303107E-2</v>
      </c>
      <c r="O9">
        <f>AVERAGE(F25:F30)</f>
        <v>0.74083950896986694</v>
      </c>
    </row>
    <row r="10" spans="1:16" x14ac:dyDescent="0.4">
      <c r="A10" t="s">
        <v>23</v>
      </c>
      <c r="B10">
        <v>14320.450999999999</v>
      </c>
      <c r="C10">
        <v>2263.4470000000001</v>
      </c>
      <c r="D10">
        <v>3090.4470000000001</v>
      </c>
      <c r="E10">
        <v>1819.4970000000001</v>
      </c>
      <c r="F10">
        <f t="shared" si="0"/>
        <v>0.1580569634294339</v>
      </c>
      <c r="G10">
        <f t="shared" si="1"/>
        <v>0.21580654128839938</v>
      </c>
      <c r="H10">
        <f t="shared" si="2"/>
        <v>0.12705584481941248</v>
      </c>
      <c r="I10">
        <f t="shared" si="3"/>
        <v>0.28448296484428931</v>
      </c>
      <c r="J10">
        <f t="shared" si="4"/>
        <v>0.30106083366873992</v>
      </c>
    </row>
    <row r="11" spans="1:16" x14ac:dyDescent="0.4">
      <c r="A11" t="s">
        <v>24</v>
      </c>
      <c r="B11">
        <v>19475.885999999999</v>
      </c>
      <c r="C11">
        <v>3921.4470000000001</v>
      </c>
      <c r="D11">
        <v>7437.8739999999998</v>
      </c>
      <c r="E11">
        <v>3389.2249999999999</v>
      </c>
      <c r="F11">
        <f t="shared" si="0"/>
        <v>0.20134883722363134</v>
      </c>
      <c r="G11">
        <f t="shared" si="1"/>
        <v>0.38190170141681873</v>
      </c>
      <c r="H11">
        <f t="shared" si="2"/>
        <v>0.17402160805418557</v>
      </c>
      <c r="I11">
        <f t="shared" si="3"/>
        <v>0.31033829481481018</v>
      </c>
      <c r="J11">
        <f t="shared" si="4"/>
        <v>0.294911340022593</v>
      </c>
      <c r="L11" s="1" t="s">
        <v>6</v>
      </c>
      <c r="M11" t="s">
        <v>10</v>
      </c>
      <c r="N11" t="s">
        <v>11</v>
      </c>
      <c r="O11" t="s">
        <v>12</v>
      </c>
      <c r="P11" t="s">
        <v>13</v>
      </c>
    </row>
    <row r="12" spans="1:16" x14ac:dyDescent="0.4">
      <c r="A12" t="s">
        <v>25</v>
      </c>
      <c r="B12">
        <v>18511.057000000001</v>
      </c>
      <c r="C12">
        <v>2736.326</v>
      </c>
      <c r="D12">
        <v>4265.5889999999999</v>
      </c>
      <c r="E12">
        <v>2692.9830000000002</v>
      </c>
      <c r="F12">
        <f t="shared" si="0"/>
        <v>0.14782116439920204</v>
      </c>
      <c r="G12">
        <f t="shared" si="1"/>
        <v>0.23043465319133313</v>
      </c>
      <c r="H12">
        <f t="shared" si="2"/>
        <v>0.14547969897126892</v>
      </c>
      <c r="I12">
        <f t="shared" si="3"/>
        <v>0.30159158037897527</v>
      </c>
      <c r="J12">
        <f t="shared" si="4"/>
        <v>0.28353941028756546</v>
      </c>
      <c r="L12" t="s">
        <v>15</v>
      </c>
      <c r="M12">
        <f>STDEV(G4:G9)</f>
        <v>0.29626270578331437</v>
      </c>
      <c r="N12">
        <f>M12/6^0.5</f>
        <v>0.12094874316423652</v>
      </c>
      <c r="O12">
        <f>AVERAGE(G4:G9)</f>
        <v>0.8341396048091797</v>
      </c>
      <c r="P12">
        <f>TTEST(G4:G9,G10:G15,2,2)</f>
        <v>2.0713101477630086E-2</v>
      </c>
    </row>
    <row r="13" spans="1:16" x14ac:dyDescent="0.4">
      <c r="A13" t="s">
        <v>26</v>
      </c>
      <c r="B13">
        <v>17384.349999999999</v>
      </c>
      <c r="C13">
        <v>3820.8110000000001</v>
      </c>
      <c r="D13">
        <v>11064.966</v>
      </c>
      <c r="E13">
        <v>3758.8319999999999</v>
      </c>
      <c r="F13">
        <f t="shared" si="0"/>
        <v>0.21978451883446895</v>
      </c>
      <c r="G13">
        <f t="shared" si="1"/>
        <v>0.63649006146332776</v>
      </c>
      <c r="H13">
        <f t="shared" si="2"/>
        <v>0.21621930069286457</v>
      </c>
      <c r="I13">
        <f t="shared" si="3"/>
        <v>0.30344269060346379</v>
      </c>
      <c r="J13">
        <f t="shared" si="4"/>
        <v>0.23440896233780059</v>
      </c>
      <c r="L13" t="s">
        <v>17</v>
      </c>
      <c r="M13">
        <f>STDEV(G10:G15)</f>
        <v>0.18976501795430994</v>
      </c>
      <c r="N13">
        <f>M13/6^0.5</f>
        <v>7.7471244169691311E-2</v>
      </c>
      <c r="O13">
        <f>AVERAGE(G10:G15)</f>
        <v>0.44010361411407412</v>
      </c>
    </row>
    <row r="14" spans="1:16" x14ac:dyDescent="0.4">
      <c r="A14" t="s">
        <v>27</v>
      </c>
      <c r="B14">
        <v>16978.692999999999</v>
      </c>
      <c r="C14">
        <v>3505.2249999999999</v>
      </c>
      <c r="D14">
        <v>10094.137000000001</v>
      </c>
      <c r="E14">
        <v>4303.7110000000002</v>
      </c>
      <c r="F14">
        <f t="shared" si="0"/>
        <v>0.20644845866522235</v>
      </c>
      <c r="G14">
        <f t="shared" si="1"/>
        <v>0.59451790547128691</v>
      </c>
      <c r="H14">
        <f t="shared" si="2"/>
        <v>0.2534771669409418</v>
      </c>
      <c r="I14">
        <f t="shared" si="3"/>
        <v>0.38797504893285273</v>
      </c>
      <c r="J14">
        <f t="shared" si="4"/>
        <v>0.25532560082707073</v>
      </c>
    </row>
    <row r="15" spans="1:16" x14ac:dyDescent="0.4">
      <c r="A15" t="s">
        <v>28</v>
      </c>
      <c r="B15">
        <v>14794.137000000001</v>
      </c>
      <c r="C15">
        <v>5426.5889999999999</v>
      </c>
      <c r="D15">
        <v>8602.3590000000004</v>
      </c>
      <c r="E15">
        <v>4742.125</v>
      </c>
      <c r="F15">
        <f t="shared" si="0"/>
        <v>0.36680672890889138</v>
      </c>
      <c r="G15">
        <f t="shared" si="1"/>
        <v>0.58147082185327881</v>
      </c>
      <c r="H15">
        <f t="shared" si="2"/>
        <v>0.32054083316924803</v>
      </c>
      <c r="I15">
        <f t="shared" si="3"/>
        <v>0.41752948977427501</v>
      </c>
      <c r="J15">
        <f t="shared" si="4"/>
        <v>0.59138326270597685</v>
      </c>
      <c r="L15" s="1" t="s">
        <v>29</v>
      </c>
      <c r="M15" t="s">
        <v>10</v>
      </c>
      <c r="N15" t="s">
        <v>11</v>
      </c>
      <c r="O15" t="s">
        <v>12</v>
      </c>
      <c r="P15" t="s">
        <v>13</v>
      </c>
    </row>
    <row r="16" spans="1:16" x14ac:dyDescent="0.4">
      <c r="L16" t="s">
        <v>15</v>
      </c>
      <c r="M16">
        <f>STDEV(G19:G24)</f>
        <v>0.42659396538590194</v>
      </c>
      <c r="N16">
        <f>M16/6^0.5</f>
        <v>0.17415625709099483</v>
      </c>
      <c r="O16">
        <f>AVERAGE(G19:G24)</f>
        <v>1.3946168551149236</v>
      </c>
      <c r="P16">
        <f>TTEST(G19:G24,G25:G30,2,2)</f>
        <v>6.1935816312674863E-3</v>
      </c>
    </row>
    <row r="17" spans="1:16" x14ac:dyDescent="0.4">
      <c r="L17" t="s">
        <v>17</v>
      </c>
      <c r="M17">
        <f>STDEV(G25:G30)</f>
        <v>0.18779615355478285</v>
      </c>
      <c r="N17">
        <f>M17/6^0.5</f>
        <v>7.6667458644429212E-2</v>
      </c>
      <c r="O17">
        <f>AVERAGE(G25:G30)</f>
        <v>0.73753813975849392</v>
      </c>
    </row>
    <row r="18" spans="1:16" x14ac:dyDescent="0.4">
      <c r="B18" t="s">
        <v>30</v>
      </c>
      <c r="C18" t="s">
        <v>31</v>
      </c>
      <c r="D18" t="s">
        <v>32</v>
      </c>
      <c r="E18" t="s">
        <v>33</v>
      </c>
      <c r="F18" t="s">
        <v>20</v>
      </c>
      <c r="G18" t="s">
        <v>29</v>
      </c>
      <c r="H18" t="s">
        <v>34</v>
      </c>
    </row>
    <row r="19" spans="1:16" x14ac:dyDescent="0.4">
      <c r="A19" t="s">
        <v>14</v>
      </c>
      <c r="B19">
        <v>14930.673000000001</v>
      </c>
      <c r="C19">
        <v>8811.116</v>
      </c>
      <c r="D19">
        <v>10786.208000000001</v>
      </c>
      <c r="E19">
        <v>6991.0749999999998</v>
      </c>
      <c r="F19">
        <f>C19/B19</f>
        <v>0.59013522029449039</v>
      </c>
      <c r="G19">
        <f>D19/B19</f>
        <v>0.72241941136879761</v>
      </c>
      <c r="H19">
        <f>E19/B19</f>
        <v>0.46823575869620876</v>
      </c>
      <c r="L19" s="1" t="s">
        <v>7</v>
      </c>
      <c r="M19" t="s">
        <v>10</v>
      </c>
      <c r="N19" t="s">
        <v>11</v>
      </c>
      <c r="O19" t="s">
        <v>12</v>
      </c>
      <c r="P19" t="s">
        <v>13</v>
      </c>
    </row>
    <row r="20" spans="1:16" x14ac:dyDescent="0.4">
      <c r="A20" t="s">
        <v>16</v>
      </c>
      <c r="B20">
        <v>15855.692999999999</v>
      </c>
      <c r="C20">
        <v>8899.8940000000002</v>
      </c>
      <c r="D20">
        <v>18801.128000000001</v>
      </c>
      <c r="E20">
        <v>8330.1460000000006</v>
      </c>
      <c r="F20">
        <f t="shared" ref="F20:F30" si="5">C20/B20</f>
        <v>0.56130589814018228</v>
      </c>
      <c r="G20">
        <f t="shared" ref="G20:G30" si="6">D20/B20</f>
        <v>1.1857651381115919</v>
      </c>
      <c r="H20">
        <f t="shared" ref="H20:H30" si="7">E20/B20</f>
        <v>0.52537255861348986</v>
      </c>
      <c r="L20" t="s">
        <v>15</v>
      </c>
      <c r="M20">
        <f>STDEV(H4:H9)</f>
        <v>0.10701892732993437</v>
      </c>
      <c r="N20">
        <f>M20/6^0.5</f>
        <v>4.3690294129722099E-2</v>
      </c>
      <c r="O20">
        <f>AVERAGE(H4:H9)</f>
        <v>0.66470230846502754</v>
      </c>
      <c r="P20">
        <f>TTEST(H4:H9,H10:H15,2,2)</f>
        <v>5.7014551119037315E-6</v>
      </c>
    </row>
    <row r="21" spans="1:16" x14ac:dyDescent="0.4">
      <c r="A21" t="s">
        <v>18</v>
      </c>
      <c r="B21">
        <v>16063.057000000001</v>
      </c>
      <c r="C21">
        <v>14205.037</v>
      </c>
      <c r="D21">
        <v>28891.007000000001</v>
      </c>
      <c r="E21">
        <v>10336.51</v>
      </c>
      <c r="F21">
        <f t="shared" si="5"/>
        <v>0.88432961421975897</v>
      </c>
      <c r="G21">
        <f t="shared" si="6"/>
        <v>1.7985995442835072</v>
      </c>
      <c r="H21">
        <f t="shared" si="7"/>
        <v>0.64349581776370457</v>
      </c>
      <c r="L21" t="s">
        <v>17</v>
      </c>
      <c r="M21">
        <f>STDEV(H10:H15)</f>
        <v>7.2657438412344566E-2</v>
      </c>
      <c r="N21">
        <f>M21/6^0.5</f>
        <v>2.9662275021323084E-2</v>
      </c>
      <c r="O21">
        <f>AVERAGE(H10:H15)</f>
        <v>0.20613240877465355</v>
      </c>
    </row>
    <row r="22" spans="1:16" x14ac:dyDescent="0.4">
      <c r="A22" t="s">
        <v>19</v>
      </c>
      <c r="B22">
        <v>14403.472</v>
      </c>
      <c r="C22">
        <v>13518.936</v>
      </c>
      <c r="D22">
        <v>26346.128000000001</v>
      </c>
      <c r="E22">
        <v>9054.0450000000001</v>
      </c>
      <c r="F22">
        <f t="shared" si="5"/>
        <v>0.93858869583667048</v>
      </c>
      <c r="G22">
        <f t="shared" si="6"/>
        <v>1.8291511935455562</v>
      </c>
      <c r="H22">
        <f t="shared" si="7"/>
        <v>0.62860156217889684</v>
      </c>
    </row>
    <row r="23" spans="1:16" x14ac:dyDescent="0.4">
      <c r="A23" t="s">
        <v>21</v>
      </c>
      <c r="B23">
        <v>15135.815000000001</v>
      </c>
      <c r="C23">
        <v>12588.865</v>
      </c>
      <c r="D23">
        <v>18776.007000000001</v>
      </c>
      <c r="E23">
        <v>11189.945</v>
      </c>
      <c r="F23">
        <f t="shared" si="5"/>
        <v>0.83172693376603768</v>
      </c>
      <c r="G23">
        <f t="shared" si="6"/>
        <v>1.2405018824556193</v>
      </c>
      <c r="H23">
        <f t="shared" si="7"/>
        <v>0.73930244258403</v>
      </c>
      <c r="L23" s="1" t="s">
        <v>34</v>
      </c>
      <c r="M23" t="s">
        <v>10</v>
      </c>
      <c r="N23" t="s">
        <v>11</v>
      </c>
      <c r="O23" t="s">
        <v>12</v>
      </c>
      <c r="P23" t="s">
        <v>13</v>
      </c>
    </row>
    <row r="24" spans="1:16" x14ac:dyDescent="0.4">
      <c r="A24" t="s">
        <v>22</v>
      </c>
      <c r="B24">
        <v>15440.865</v>
      </c>
      <c r="C24">
        <v>15857.450999999999</v>
      </c>
      <c r="D24">
        <v>24570.491999999998</v>
      </c>
      <c r="E24">
        <v>12312.823</v>
      </c>
      <c r="F24">
        <f t="shared" si="5"/>
        <v>1.0269794470711322</v>
      </c>
      <c r="G24">
        <f t="shared" si="6"/>
        <v>1.5912639609244688</v>
      </c>
      <c r="H24">
        <f t="shared" si="7"/>
        <v>0.79741795553552219</v>
      </c>
      <c r="L24" t="s">
        <v>15</v>
      </c>
      <c r="M24">
        <f>STDEV(H19:H24)</f>
        <v>0.12425026208910277</v>
      </c>
      <c r="N24">
        <f>M24/6^0.5</f>
        <v>5.0724957087563138E-2</v>
      </c>
      <c r="O24">
        <f>AVERAGE(H19:H24)</f>
        <v>0.63373768256197538</v>
      </c>
      <c r="P24">
        <f>TTEST(H19:H24,H25:H30,2,2)</f>
        <v>0.80371425880923353</v>
      </c>
    </row>
    <row r="25" spans="1:16" x14ac:dyDescent="0.4">
      <c r="A25" t="s">
        <v>23</v>
      </c>
      <c r="B25">
        <v>11199.258</v>
      </c>
      <c r="C25">
        <v>7518.2380000000003</v>
      </c>
      <c r="D25">
        <v>6920.61</v>
      </c>
      <c r="E25">
        <v>6395.8029999999999</v>
      </c>
      <c r="F25">
        <f t="shared" si="5"/>
        <v>0.67131572466675926</v>
      </c>
      <c r="G25">
        <f t="shared" si="6"/>
        <v>0.61795254649906273</v>
      </c>
      <c r="H25">
        <f t="shared" si="7"/>
        <v>0.57109167410912398</v>
      </c>
      <c r="L25" t="s">
        <v>17</v>
      </c>
      <c r="M25">
        <f>STDEV(H25:H30)</f>
        <v>8.7022246045203061E-2</v>
      </c>
      <c r="N25">
        <f>M25/6^0.5</f>
        <v>3.5526683180279815E-2</v>
      </c>
      <c r="O25">
        <f>AVERAGE(H25:H30)</f>
        <v>0.64954406446612067</v>
      </c>
    </row>
    <row r="26" spans="1:16" x14ac:dyDescent="0.4">
      <c r="A26" t="s">
        <v>24</v>
      </c>
      <c r="B26">
        <v>17380.179</v>
      </c>
      <c r="C26">
        <v>13297.037</v>
      </c>
      <c r="D26">
        <v>12115.865</v>
      </c>
      <c r="E26">
        <v>10921.066000000001</v>
      </c>
      <c r="F26">
        <f t="shared" si="5"/>
        <v>0.76506904790796459</v>
      </c>
      <c r="G26">
        <f t="shared" si="6"/>
        <v>0.69710818283286957</v>
      </c>
      <c r="H26">
        <f t="shared" si="7"/>
        <v>0.62836326369250861</v>
      </c>
    </row>
    <row r="27" spans="1:16" x14ac:dyDescent="0.4">
      <c r="A27" t="s">
        <v>25</v>
      </c>
      <c r="B27">
        <v>16796.814999999999</v>
      </c>
      <c r="C27">
        <v>9650.6020000000008</v>
      </c>
      <c r="D27">
        <v>8561.5300000000007</v>
      </c>
      <c r="E27">
        <v>8929.2379999999994</v>
      </c>
      <c r="F27">
        <f t="shared" si="5"/>
        <v>0.57454952025130968</v>
      </c>
      <c r="G27">
        <f t="shared" si="6"/>
        <v>0.50971151376019808</v>
      </c>
      <c r="H27">
        <f t="shared" si="7"/>
        <v>0.53160304498203981</v>
      </c>
      <c r="L27" s="1" t="s">
        <v>8</v>
      </c>
      <c r="M27" t="s">
        <v>10</v>
      </c>
      <c r="N27" t="s">
        <v>11</v>
      </c>
      <c r="O27" t="s">
        <v>12</v>
      </c>
      <c r="P27" t="s">
        <v>13</v>
      </c>
    </row>
    <row r="28" spans="1:16" x14ac:dyDescent="0.4">
      <c r="A28" t="s">
        <v>26</v>
      </c>
      <c r="B28">
        <v>16432.814999999999</v>
      </c>
      <c r="C28">
        <v>16299.764999999999</v>
      </c>
      <c r="D28">
        <v>17155.2</v>
      </c>
      <c r="E28">
        <v>12387.288</v>
      </c>
      <c r="F28">
        <f t="shared" si="5"/>
        <v>0.99190339573591013</v>
      </c>
      <c r="G28">
        <f t="shared" si="6"/>
        <v>1.0439599058347582</v>
      </c>
      <c r="H28">
        <f t="shared" si="7"/>
        <v>0.75381412131761971</v>
      </c>
      <c r="L28" t="s">
        <v>15</v>
      </c>
      <c r="M28">
        <f>STDEV(I4:I9)</f>
        <v>0.16038364887339163</v>
      </c>
      <c r="N28">
        <f>M28/6^0.5</f>
        <v>6.5476350470918612E-2</v>
      </c>
      <c r="O28">
        <f>AVERAGE(I4:I9)</f>
        <v>1.0576734463314128</v>
      </c>
      <c r="P28">
        <f>TTEST(I4:I9,I10:I15,2,2)</f>
        <v>1.0508066253985328E-6</v>
      </c>
    </row>
    <row r="29" spans="1:16" x14ac:dyDescent="0.4">
      <c r="A29" t="s">
        <v>27</v>
      </c>
      <c r="B29">
        <v>15830.228999999999</v>
      </c>
      <c r="C29">
        <v>13728.450999999999</v>
      </c>
      <c r="D29">
        <v>13509.108</v>
      </c>
      <c r="E29">
        <v>11092.752</v>
      </c>
      <c r="F29">
        <f t="shared" si="5"/>
        <v>0.86723009502894743</v>
      </c>
      <c r="G29">
        <f t="shared" si="6"/>
        <v>0.8533741362806565</v>
      </c>
      <c r="H29">
        <f t="shared" si="7"/>
        <v>0.70073225093585201</v>
      </c>
      <c r="L29" t="s">
        <v>17</v>
      </c>
      <c r="M29">
        <f>STDEV(I10:I15)</f>
        <v>5.4563799636608484E-2</v>
      </c>
      <c r="N29">
        <f>M29/6^0.5</f>
        <v>2.2275577922858166E-2</v>
      </c>
      <c r="O29">
        <f>AVERAGE(I10:I15)</f>
        <v>0.33422667822477775</v>
      </c>
    </row>
    <row r="30" spans="1:16" x14ac:dyDescent="0.4">
      <c r="A30" t="s">
        <v>28</v>
      </c>
      <c r="B30">
        <v>15959.279</v>
      </c>
      <c r="C30">
        <v>9176.0949999999993</v>
      </c>
      <c r="D30">
        <v>11221.329</v>
      </c>
      <c r="E30">
        <v>11357.581</v>
      </c>
      <c r="F30">
        <f t="shared" si="5"/>
        <v>0.57496927022831035</v>
      </c>
      <c r="G30">
        <f t="shared" si="6"/>
        <v>0.70312255334341855</v>
      </c>
      <c r="H30">
        <f t="shared" si="7"/>
        <v>0.71166003175958015</v>
      </c>
    </row>
    <row r="31" spans="1:16" x14ac:dyDescent="0.4">
      <c r="L31" s="1" t="s">
        <v>9</v>
      </c>
      <c r="M31" t="s">
        <v>10</v>
      </c>
      <c r="N31" t="s">
        <v>11</v>
      </c>
      <c r="O31" t="s">
        <v>12</v>
      </c>
      <c r="P31" t="s">
        <v>13</v>
      </c>
    </row>
    <row r="32" spans="1:16" x14ac:dyDescent="0.4">
      <c r="L32" t="s">
        <v>15</v>
      </c>
      <c r="M32">
        <f>STDEV(J4:J9)</f>
        <v>6.3474213868674051E-2</v>
      </c>
      <c r="N32">
        <f>M32/6^0.5</f>
        <v>2.5913239300423808E-2</v>
      </c>
      <c r="O32">
        <f>AVERAGE(J4:J9)</f>
        <v>0.47068974393327895</v>
      </c>
      <c r="P32">
        <f>TTEST(J4:J9,J10:J15,2,2)</f>
        <v>3.6938413420593043E-2</v>
      </c>
    </row>
    <row r="33" spans="1:16" x14ac:dyDescent="0.4">
      <c r="L33" t="s">
        <v>17</v>
      </c>
      <c r="M33">
        <f>STDEV(J10:J15)</f>
        <v>0.13206048733232301</v>
      </c>
      <c r="N33">
        <f>M33/6^0.5</f>
        <v>5.3913468191245512E-2</v>
      </c>
      <c r="O33">
        <f>AVERAGE(J10:J15)</f>
        <v>0.32677156830829107</v>
      </c>
    </row>
    <row r="35" spans="1:16" x14ac:dyDescent="0.4">
      <c r="L35" s="1" t="s">
        <v>35</v>
      </c>
      <c r="M35" t="s">
        <v>10</v>
      </c>
      <c r="N35" t="s">
        <v>11</v>
      </c>
      <c r="O35" t="s">
        <v>12</v>
      </c>
      <c r="P35" t="s">
        <v>13</v>
      </c>
    </row>
    <row r="36" spans="1:16" x14ac:dyDescent="0.4">
      <c r="L36" t="s">
        <v>15</v>
      </c>
      <c r="M36">
        <f>STDEV(G43:G48)</f>
        <v>7.1448476145199391E-2</v>
      </c>
      <c r="N36">
        <f>M36/6^0.5</f>
        <v>2.9168718242525753E-2</v>
      </c>
      <c r="O36">
        <f>AVERAGE(G43:G48)</f>
        <v>0.84947828576997553</v>
      </c>
      <c r="P36">
        <f>TTEST(G43:G48,G49:G54,2,2)</f>
        <v>1.7274799855320665E-4</v>
      </c>
    </row>
    <row r="37" spans="1:16" x14ac:dyDescent="0.4">
      <c r="L37" t="s">
        <v>36</v>
      </c>
      <c r="M37">
        <f>STDEV(G49:G54)</f>
        <v>9.1625591205461515E-2</v>
      </c>
      <c r="N37">
        <f>M37/6^0.5</f>
        <v>3.7405990972370427E-2</v>
      </c>
      <c r="O37">
        <f>AVERAGE(G49:G54)</f>
        <v>0.57431638851821598</v>
      </c>
    </row>
    <row r="39" spans="1:16" x14ac:dyDescent="0.4">
      <c r="L39" s="1" t="s">
        <v>37</v>
      </c>
      <c r="M39" t="s">
        <v>10</v>
      </c>
      <c r="N39" t="s">
        <v>11</v>
      </c>
      <c r="O39" t="s">
        <v>12</v>
      </c>
      <c r="P39" t="s">
        <v>13</v>
      </c>
    </row>
    <row r="40" spans="1:16" x14ac:dyDescent="0.4">
      <c r="L40" t="s">
        <v>15</v>
      </c>
      <c r="M40">
        <f>STDEV(H43:H48)</f>
        <v>0.12350327392959383</v>
      </c>
      <c r="N40">
        <f>M40/6^0.5</f>
        <v>5.0420000448446869E-2</v>
      </c>
      <c r="O40">
        <f>AVERAGE(H43:H48)</f>
        <v>0.90246635813575116</v>
      </c>
      <c r="P40">
        <f>TTEST(H43:H48,H49:H54,2,2)</f>
        <v>0.920055310049678</v>
      </c>
    </row>
    <row r="41" spans="1:16" x14ac:dyDescent="0.4">
      <c r="L41" t="s">
        <v>17</v>
      </c>
      <c r="M41">
        <f>STDEV(H49:H54)</f>
        <v>0.11360363900917149</v>
      </c>
      <c r="N41">
        <f>M41/6^0.5</f>
        <v>4.6378491415968087E-2</v>
      </c>
      <c r="O41">
        <f>AVERAGE(H49:H54)</f>
        <v>0.90951756442575793</v>
      </c>
    </row>
    <row r="42" spans="1:16" x14ac:dyDescent="0.4">
      <c r="B42" t="s">
        <v>38</v>
      </c>
      <c r="C42" t="s">
        <v>39</v>
      </c>
      <c r="D42" t="s">
        <v>40</v>
      </c>
      <c r="E42" t="s">
        <v>41</v>
      </c>
      <c r="F42" t="s">
        <v>42</v>
      </c>
      <c r="G42" t="s">
        <v>35</v>
      </c>
      <c r="H42" t="s">
        <v>37</v>
      </c>
      <c r="I42" t="s">
        <v>43</v>
      </c>
      <c r="J42" t="s">
        <v>44</v>
      </c>
      <c r="K42" t="s">
        <v>45</v>
      </c>
    </row>
    <row r="43" spans="1:16" x14ac:dyDescent="0.4">
      <c r="A43" t="s">
        <v>14</v>
      </c>
      <c r="B43" s="1">
        <v>13356.823</v>
      </c>
      <c r="C43">
        <v>10832.409</v>
      </c>
      <c r="D43">
        <v>11196.874</v>
      </c>
      <c r="E43">
        <v>13582.945</v>
      </c>
      <c r="F43">
        <v>14692.279</v>
      </c>
      <c r="G43">
        <f>C43/B43</f>
        <v>0.81100191265542709</v>
      </c>
      <c r="H43">
        <f>D43/B43</f>
        <v>0.83828871581213582</v>
      </c>
      <c r="I43">
        <f>E43/B43</f>
        <v>1.0169293251845892</v>
      </c>
      <c r="J43">
        <f>F43/B43</f>
        <v>1.0999830573482932</v>
      </c>
      <c r="K43">
        <f>E43/F43</f>
        <v>0.92449544417173124</v>
      </c>
      <c r="L43" s="1" t="s">
        <v>43</v>
      </c>
      <c r="M43" t="s">
        <v>10</v>
      </c>
      <c r="N43" t="s">
        <v>11</v>
      </c>
      <c r="O43" t="s">
        <v>12</v>
      </c>
      <c r="P43" t="s">
        <v>13</v>
      </c>
    </row>
    <row r="44" spans="1:16" x14ac:dyDescent="0.4">
      <c r="A44" t="s">
        <v>16</v>
      </c>
      <c r="B44" s="1">
        <v>14763.237999999999</v>
      </c>
      <c r="C44">
        <v>11181.772999999999</v>
      </c>
      <c r="D44">
        <v>11794.945</v>
      </c>
      <c r="E44">
        <v>16925.136999999999</v>
      </c>
      <c r="F44">
        <v>23423.048999999999</v>
      </c>
      <c r="G44">
        <f t="shared" ref="G44:G54" si="8">C44/B44</f>
        <v>0.7574065391345719</v>
      </c>
      <c r="H44">
        <f t="shared" ref="H44:H54" si="9">D44/B44</f>
        <v>0.79894024603545644</v>
      </c>
      <c r="I44">
        <f t="shared" ref="I44:I54" si="10">E44/B44</f>
        <v>1.1464379968676248</v>
      </c>
      <c r="J44">
        <f t="shared" ref="J44:J54" si="11">F44/B44</f>
        <v>1.5865793804855006</v>
      </c>
      <c r="K44">
        <f t="shared" ref="K44:K54" si="12">E44/F44</f>
        <v>0.72258470705500377</v>
      </c>
      <c r="L44" t="s">
        <v>15</v>
      </c>
      <c r="M44">
        <f>STDEV(I43:I48)</f>
        <v>0.10962826705789724</v>
      </c>
      <c r="N44">
        <f>M44/6^0.5</f>
        <v>4.4755552612902386E-2</v>
      </c>
      <c r="O44">
        <f>AVERAGE(I43:I48)</f>
        <v>1.0208250930808775</v>
      </c>
      <c r="P44">
        <f>TTEST(I43:I48,I49:I54,2,2)</f>
        <v>3.5836330577500332E-3</v>
      </c>
    </row>
    <row r="45" spans="1:16" x14ac:dyDescent="0.4">
      <c r="A45" t="s">
        <v>18</v>
      </c>
      <c r="B45" s="1">
        <v>15295.187</v>
      </c>
      <c r="C45">
        <v>14538.308999999999</v>
      </c>
      <c r="D45">
        <v>11739.409</v>
      </c>
      <c r="E45">
        <v>15384.701999999999</v>
      </c>
      <c r="F45">
        <v>23764.342000000001</v>
      </c>
      <c r="G45">
        <f t="shared" si="8"/>
        <v>0.95051528301026977</v>
      </c>
      <c r="H45">
        <f t="shared" si="9"/>
        <v>0.76752307768450301</v>
      </c>
      <c r="I45">
        <f t="shared" si="10"/>
        <v>1.0058524946442302</v>
      </c>
      <c r="J45">
        <f t="shared" si="11"/>
        <v>1.5537137270698294</v>
      </c>
      <c r="K45">
        <f t="shared" si="12"/>
        <v>0.64738598695474081</v>
      </c>
      <c r="L45" t="s">
        <v>17</v>
      </c>
      <c r="M45">
        <f>STDEV(I49:I54)</f>
        <v>0.14968314454021833</v>
      </c>
      <c r="N45">
        <f>M45/6^0.6</f>
        <v>5.1083676741150441E-2</v>
      </c>
      <c r="O45">
        <f>AVERAGE(I49:I54)</f>
        <v>0.73427519465292601</v>
      </c>
    </row>
    <row r="46" spans="1:16" x14ac:dyDescent="0.4">
      <c r="A46" t="s">
        <v>19</v>
      </c>
      <c r="B46" s="1">
        <v>15195.894</v>
      </c>
      <c r="C46">
        <v>12324.48</v>
      </c>
      <c r="D46">
        <v>14052.723</v>
      </c>
      <c r="E46">
        <v>14915.066000000001</v>
      </c>
      <c r="F46">
        <v>25511.877</v>
      </c>
      <c r="G46">
        <f t="shared" si="8"/>
        <v>0.81104014018523685</v>
      </c>
      <c r="H46">
        <f t="shared" si="9"/>
        <v>0.9247710598665666</v>
      </c>
      <c r="I46">
        <f t="shared" si="10"/>
        <v>0.98151948151257173</v>
      </c>
      <c r="J46">
        <f t="shared" si="11"/>
        <v>1.6788664753781515</v>
      </c>
      <c r="K46">
        <f t="shared" si="12"/>
        <v>0.58463224795259083</v>
      </c>
    </row>
    <row r="47" spans="1:16" x14ac:dyDescent="0.4">
      <c r="A47" t="s">
        <v>21</v>
      </c>
      <c r="B47" s="1">
        <v>14822.550999999999</v>
      </c>
      <c r="C47">
        <v>12679.43</v>
      </c>
      <c r="D47">
        <v>14841.087</v>
      </c>
      <c r="E47">
        <v>12528.53</v>
      </c>
      <c r="F47">
        <v>21824.806</v>
      </c>
      <c r="G47">
        <f t="shared" si="8"/>
        <v>0.85541483378940653</v>
      </c>
      <c r="H47">
        <f t="shared" si="9"/>
        <v>1.0012505269841878</v>
      </c>
      <c r="I47">
        <f t="shared" si="10"/>
        <v>0.84523439993561167</v>
      </c>
      <c r="J47">
        <f t="shared" si="11"/>
        <v>1.4724055258774282</v>
      </c>
      <c r="K47">
        <f t="shared" si="12"/>
        <v>0.57405000530130712</v>
      </c>
      <c r="L47" s="1" t="s">
        <v>46</v>
      </c>
      <c r="M47" t="s">
        <v>10</v>
      </c>
      <c r="N47" t="s">
        <v>11</v>
      </c>
      <c r="O47" t="s">
        <v>12</v>
      </c>
      <c r="P47" t="s">
        <v>13</v>
      </c>
    </row>
    <row r="48" spans="1:16" x14ac:dyDescent="0.4">
      <c r="A48" t="s">
        <v>22</v>
      </c>
      <c r="B48" s="1">
        <v>15647.550999999999</v>
      </c>
      <c r="C48">
        <v>14262.602000000001</v>
      </c>
      <c r="D48">
        <v>16962.329000000002</v>
      </c>
      <c r="E48">
        <v>17665.723000000002</v>
      </c>
      <c r="F48">
        <v>25256.048999999999</v>
      </c>
      <c r="G48">
        <f t="shared" si="8"/>
        <v>0.91149100584494025</v>
      </c>
      <c r="H48">
        <f t="shared" si="9"/>
        <v>1.0840245224316574</v>
      </c>
      <c r="I48">
        <f t="shared" si="10"/>
        <v>1.1289768603406374</v>
      </c>
      <c r="J48">
        <f t="shared" si="11"/>
        <v>1.6140576247362926</v>
      </c>
      <c r="K48">
        <f t="shared" si="12"/>
        <v>0.69946502717032277</v>
      </c>
      <c r="L48" t="s">
        <v>15</v>
      </c>
      <c r="M48">
        <f>STDEV(F57:F62)</f>
        <v>7.529828910033777E-2</v>
      </c>
      <c r="N48">
        <f>M48/6^0.6</f>
        <v>2.5697706120342945E-2</v>
      </c>
      <c r="O48">
        <f>AVERAGE(F57:F62)</f>
        <v>0.94641406470988965</v>
      </c>
      <c r="P48">
        <f>TTEST(F57:F62,F63:F68,2,2)</f>
        <v>1.4958986104188516E-2</v>
      </c>
    </row>
    <row r="49" spans="1:16" x14ac:dyDescent="0.4">
      <c r="A49" t="s">
        <v>23</v>
      </c>
      <c r="B49" s="1">
        <v>15894.843999999999</v>
      </c>
      <c r="C49">
        <v>8322.9449999999997</v>
      </c>
      <c r="D49">
        <v>13772.621999999999</v>
      </c>
      <c r="E49">
        <v>13291.38</v>
      </c>
      <c r="F49">
        <v>17244.25</v>
      </c>
      <c r="G49">
        <f t="shared" si="8"/>
        <v>0.52362545992901854</v>
      </c>
      <c r="H49">
        <f t="shared" si="9"/>
        <v>0.86648362198458817</v>
      </c>
      <c r="I49">
        <f t="shared" si="10"/>
        <v>0.83620701153153809</v>
      </c>
      <c r="J49">
        <f t="shared" si="11"/>
        <v>1.0848958316294266</v>
      </c>
      <c r="K49">
        <f t="shared" si="12"/>
        <v>0.77077170651086591</v>
      </c>
      <c r="L49" t="s">
        <v>17</v>
      </c>
      <c r="M49">
        <f>STDEV(F63:F68)</f>
        <v>0.12131686447830566</v>
      </c>
      <c r="N49">
        <f>M49/6^0.5</f>
        <v>4.9527402527704434E-2</v>
      </c>
      <c r="O49">
        <f>AVERAGE(F63:F68)</f>
        <v>1.1173947402912972</v>
      </c>
    </row>
    <row r="50" spans="1:16" x14ac:dyDescent="0.4">
      <c r="A50" t="s">
        <v>24</v>
      </c>
      <c r="B50" s="1">
        <v>16856.258000000002</v>
      </c>
      <c r="C50">
        <v>8774.4089999999997</v>
      </c>
      <c r="D50">
        <v>13574.966</v>
      </c>
      <c r="E50">
        <v>10128.237999999999</v>
      </c>
      <c r="F50">
        <v>24455.200000000001</v>
      </c>
      <c r="G50">
        <f t="shared" si="8"/>
        <v>0.5205431122376033</v>
      </c>
      <c r="H50">
        <f t="shared" si="9"/>
        <v>0.80533686658094572</v>
      </c>
      <c r="I50">
        <f t="shared" si="10"/>
        <v>0.60085921798301845</v>
      </c>
      <c r="J50">
        <f t="shared" si="11"/>
        <v>1.4508083585336673</v>
      </c>
      <c r="K50">
        <f t="shared" si="12"/>
        <v>0.41415478098727465</v>
      </c>
    </row>
    <row r="51" spans="1:16" x14ac:dyDescent="0.4">
      <c r="A51" t="s">
        <v>25</v>
      </c>
      <c r="B51" s="1">
        <v>15971.137000000001</v>
      </c>
      <c r="C51">
        <v>7662.2879999999996</v>
      </c>
      <c r="D51">
        <v>12273.308999999999</v>
      </c>
      <c r="E51">
        <v>12780.652</v>
      </c>
      <c r="F51">
        <v>20076.027999999998</v>
      </c>
      <c r="G51">
        <f t="shared" si="8"/>
        <v>0.47975845426659347</v>
      </c>
      <c r="H51">
        <f t="shared" si="9"/>
        <v>0.76846808088866803</v>
      </c>
      <c r="I51">
        <f t="shared" si="10"/>
        <v>0.80023432270351191</v>
      </c>
      <c r="J51">
        <f t="shared" si="11"/>
        <v>1.2570193343153964</v>
      </c>
      <c r="K51">
        <f t="shared" si="12"/>
        <v>0.63661258093483442</v>
      </c>
      <c r="L51" s="1" t="s">
        <v>47</v>
      </c>
      <c r="M51" t="s">
        <v>10</v>
      </c>
      <c r="N51" t="s">
        <v>11</v>
      </c>
      <c r="O51" t="s">
        <v>12</v>
      </c>
      <c r="P51" t="s">
        <v>13</v>
      </c>
    </row>
    <row r="52" spans="1:16" x14ac:dyDescent="0.4">
      <c r="A52" t="s">
        <v>26</v>
      </c>
      <c r="B52" s="1">
        <v>16335.723</v>
      </c>
      <c r="C52">
        <v>9432.8230000000003</v>
      </c>
      <c r="D52">
        <v>15561.43</v>
      </c>
      <c r="E52">
        <v>9130.2880000000005</v>
      </c>
      <c r="F52">
        <v>26307.685000000001</v>
      </c>
      <c r="G52">
        <f t="shared" si="8"/>
        <v>0.57743529319149212</v>
      </c>
      <c r="H52">
        <f t="shared" si="9"/>
        <v>0.95260124085110898</v>
      </c>
      <c r="I52">
        <f t="shared" si="10"/>
        <v>0.55891545173727541</v>
      </c>
      <c r="J52">
        <f t="shared" si="11"/>
        <v>1.6104389747548977</v>
      </c>
      <c r="K52">
        <f t="shared" si="12"/>
        <v>0.34705782739910412</v>
      </c>
      <c r="L52" t="s">
        <v>48</v>
      </c>
      <c r="M52">
        <f>STDEV(G57:G62)</f>
        <v>0.17258929096763906</v>
      </c>
      <c r="N52">
        <f>M52/6^0.5</f>
        <v>7.0459282989908889E-2</v>
      </c>
      <c r="O52">
        <f>AVERAGE(G57:G62)</f>
        <v>0.70235927748588456</v>
      </c>
      <c r="P52">
        <f>TTEST(G57:G62,G63:G68,2,2)</f>
        <v>0.60562836998034897</v>
      </c>
    </row>
    <row r="53" spans="1:16" x14ac:dyDescent="0.4">
      <c r="A53" t="s">
        <v>27</v>
      </c>
      <c r="B53" s="1">
        <v>15793.359</v>
      </c>
      <c r="C53">
        <v>9595.3590000000004</v>
      </c>
      <c r="D53">
        <v>16344.43</v>
      </c>
      <c r="E53">
        <v>10509.166999999999</v>
      </c>
      <c r="F53">
        <v>21976.735000000001</v>
      </c>
      <c r="G53">
        <f t="shared" si="8"/>
        <v>0.60755656855517559</v>
      </c>
      <c r="H53">
        <f t="shared" si="9"/>
        <v>1.0348925773168329</v>
      </c>
      <c r="I53">
        <f t="shared" si="10"/>
        <v>0.66541683754545178</v>
      </c>
      <c r="J53">
        <f t="shared" si="11"/>
        <v>1.3915174726288435</v>
      </c>
      <c r="K53">
        <f t="shared" si="12"/>
        <v>0.47819510040959218</v>
      </c>
      <c r="L53" t="s">
        <v>17</v>
      </c>
      <c r="M53">
        <f>STDEV(G63:G68)</f>
        <v>8.3020211336428146E-2</v>
      </c>
      <c r="N53">
        <f>M53/6^0.5</f>
        <v>3.3892859352045411E-2</v>
      </c>
      <c r="O53">
        <f>AVERAGE(G63:G68)</f>
        <v>0.66068002334744869</v>
      </c>
    </row>
    <row r="54" spans="1:16" x14ac:dyDescent="0.4">
      <c r="A54" t="s">
        <v>28</v>
      </c>
      <c r="B54" s="1">
        <v>13932.237999999999</v>
      </c>
      <c r="C54">
        <v>10267.772999999999</v>
      </c>
      <c r="D54">
        <v>14340.772999999999</v>
      </c>
      <c r="E54">
        <v>13152.288</v>
      </c>
      <c r="F54">
        <v>23057.977999999999</v>
      </c>
      <c r="G54">
        <f t="shared" si="8"/>
        <v>0.73697944292941309</v>
      </c>
      <c r="H54">
        <f t="shared" si="9"/>
        <v>1.0293229989324042</v>
      </c>
      <c r="I54">
        <f t="shared" si="10"/>
        <v>0.94401832641676098</v>
      </c>
      <c r="J54">
        <f t="shared" si="11"/>
        <v>1.6550089081165567</v>
      </c>
      <c r="K54">
        <f t="shared" si="12"/>
        <v>0.57040075239901789</v>
      </c>
    </row>
    <row r="55" spans="1:16" x14ac:dyDescent="0.4">
      <c r="L55" s="1" t="s">
        <v>49</v>
      </c>
      <c r="M55" t="s">
        <v>10</v>
      </c>
      <c r="N55" t="s">
        <v>11</v>
      </c>
      <c r="O55" t="s">
        <v>12</v>
      </c>
      <c r="P55" t="s">
        <v>13</v>
      </c>
    </row>
    <row r="56" spans="1:16" x14ac:dyDescent="0.4">
      <c r="B56" t="s">
        <v>38</v>
      </c>
      <c r="C56" t="s">
        <v>50</v>
      </c>
      <c r="D56" t="s">
        <v>51</v>
      </c>
      <c r="E56" t="s">
        <v>52</v>
      </c>
      <c r="F56" t="s">
        <v>46</v>
      </c>
      <c r="G56" t="s">
        <v>47</v>
      </c>
      <c r="H56" t="s">
        <v>49</v>
      </c>
      <c r="L56" t="s">
        <v>15</v>
      </c>
      <c r="M56">
        <f>STDEV(H57:H62)</f>
        <v>0.35953706119511047</v>
      </c>
      <c r="N56">
        <f>M56/6^0.5</f>
        <v>0.14678039059130515</v>
      </c>
      <c r="O56">
        <f>AVERAGE(H57:H62)</f>
        <v>1.4163599931062141</v>
      </c>
      <c r="P56">
        <f>TTEST(H57:H62,H63:H68,2,2)</f>
        <v>0.16742835503601486</v>
      </c>
    </row>
    <row r="57" spans="1:16" x14ac:dyDescent="0.4">
      <c r="A57" t="s">
        <v>14</v>
      </c>
      <c r="B57">
        <v>13492.630999999999</v>
      </c>
      <c r="C57">
        <v>12432.157999999999</v>
      </c>
      <c r="D57">
        <v>6225.2669999999998</v>
      </c>
      <c r="E57">
        <f>C43/D43</f>
        <v>0.96744939703706589</v>
      </c>
      <c r="F57">
        <f>C57/B43</f>
        <v>0.93077208554758861</v>
      </c>
      <c r="G57">
        <f>D57/B43</f>
        <v>0.466073930904078</v>
      </c>
      <c r="H57">
        <f t="shared" ref="H57:H68" si="13">C57/D57</f>
        <v>1.9970481587376092</v>
      </c>
      <c r="L57" t="s">
        <v>17</v>
      </c>
      <c r="M57">
        <f>STDEV(H63:H68)</f>
        <v>0.36667801814999101</v>
      </c>
      <c r="N57">
        <f>M57/6^0.5</f>
        <v>0.14969567406041118</v>
      </c>
      <c r="O57">
        <f>AVERAGE(H63:H68)</f>
        <v>1.7284512860228982</v>
      </c>
    </row>
    <row r="58" spans="1:16" x14ac:dyDescent="0.4">
      <c r="A58" t="s">
        <v>16</v>
      </c>
      <c r="B58">
        <v>13688.217000000001</v>
      </c>
      <c r="C58">
        <v>13451.865</v>
      </c>
      <c r="D58">
        <v>7840.1670000000004</v>
      </c>
      <c r="E58">
        <f>C44/D44</f>
        <v>0.94801400091310295</v>
      </c>
      <c r="F58">
        <f>C58/B44</f>
        <v>0.91117307734251796</v>
      </c>
      <c r="G58">
        <f>D58/B44</f>
        <v>0.5310601238021091</v>
      </c>
      <c r="H58">
        <f t="shared" si="13"/>
        <v>1.7157625596495585</v>
      </c>
    </row>
    <row r="59" spans="1:16" x14ac:dyDescent="0.4">
      <c r="A59" t="s">
        <v>18</v>
      </c>
      <c r="B59">
        <v>13948.803</v>
      </c>
      <c r="C59">
        <v>14187.886</v>
      </c>
      <c r="D59">
        <v>13123.915000000001</v>
      </c>
      <c r="E59">
        <f>C45/D45</f>
        <v>1.2384191572165175</v>
      </c>
      <c r="F59">
        <f>C59/B45</f>
        <v>0.9276046118298521</v>
      </c>
      <c r="G59">
        <f>D59/B45</f>
        <v>0.85804214096892051</v>
      </c>
      <c r="H59">
        <f t="shared" si="13"/>
        <v>1.0810711590253366</v>
      </c>
      <c r="L59" s="1" t="s">
        <v>52</v>
      </c>
      <c r="M59" t="s">
        <v>53</v>
      </c>
      <c r="N59" t="s">
        <v>11</v>
      </c>
      <c r="O59" t="s">
        <v>12</v>
      </c>
      <c r="P59" t="s">
        <v>13</v>
      </c>
    </row>
    <row r="60" spans="1:16" x14ac:dyDescent="0.4">
      <c r="A60" t="s">
        <v>19</v>
      </c>
      <c r="B60">
        <v>11214.630999999999</v>
      </c>
      <c r="C60">
        <v>14324.886</v>
      </c>
      <c r="D60">
        <v>10975.48</v>
      </c>
      <c r="E60">
        <f>C46/D46</f>
        <v>0.87701721580934877</v>
      </c>
      <c r="F60">
        <f>C60/B46</f>
        <v>0.94268135853013979</v>
      </c>
      <c r="G60">
        <f>D60/B46</f>
        <v>0.72226615952967288</v>
      </c>
      <c r="H60">
        <f t="shared" si="13"/>
        <v>1.3051717100299942</v>
      </c>
      <c r="L60" t="s">
        <v>15</v>
      </c>
      <c r="M60">
        <f>STDEV(E57:E62)</f>
        <v>0.14817061180618724</v>
      </c>
      <c r="N60">
        <f>M60/6^0.6</f>
        <v>5.0567481457553277E-2</v>
      </c>
      <c r="O60">
        <f>AVERAGE(E57:E62)</f>
        <v>0.95434767688908362</v>
      </c>
      <c r="P60">
        <f>TTEST(E57:E62,E63:E68,2,2)</f>
        <v>4.6001453095555867E-4</v>
      </c>
    </row>
    <row r="61" spans="1:16" x14ac:dyDescent="0.4">
      <c r="A61" t="s">
        <v>21</v>
      </c>
      <c r="B61">
        <v>10518.388000000001</v>
      </c>
      <c r="C61">
        <v>12955.522000000001</v>
      </c>
      <c r="D61">
        <v>10971.652</v>
      </c>
      <c r="E61">
        <f>C47/D47</f>
        <v>0.8543464504992121</v>
      </c>
      <c r="F61">
        <f>C61/B47</f>
        <v>0.87404131717947886</v>
      </c>
      <c r="G61">
        <f>D61/B47</f>
        <v>0.74019998312031443</v>
      </c>
      <c r="H61">
        <f t="shared" si="13"/>
        <v>1.1808178020958011</v>
      </c>
      <c r="L61" t="s">
        <v>17</v>
      </c>
      <c r="M61">
        <f>STDEV(E63:E68)</f>
        <v>4.6392825640798295E-2</v>
      </c>
      <c r="N61">
        <f>M61/6^0.5</f>
        <v>1.8939791757643976E-2</v>
      </c>
      <c r="O61">
        <f>AVERAGE(E63:E68)</f>
        <v>0.63070105849528346</v>
      </c>
    </row>
    <row r="62" spans="1:16" x14ac:dyDescent="0.4">
      <c r="A62" t="s">
        <v>22</v>
      </c>
      <c r="B62">
        <v>14887.409</v>
      </c>
      <c r="C62">
        <v>17090.441999999999</v>
      </c>
      <c r="D62">
        <v>14028.237999999999</v>
      </c>
      <c r="E62">
        <f>C48/D48</f>
        <v>0.84083983985925514</v>
      </c>
      <c r="F62">
        <f>C62/B48</f>
        <v>1.0922119378297601</v>
      </c>
      <c r="G62">
        <f>D62/B48</f>
        <v>0.8965133265902121</v>
      </c>
      <c r="H62">
        <f t="shared" si="13"/>
        <v>1.2182885690989844</v>
      </c>
    </row>
    <row r="63" spans="1:16" x14ac:dyDescent="0.4">
      <c r="A63" t="s">
        <v>23</v>
      </c>
      <c r="B63">
        <v>15912.630999999999</v>
      </c>
      <c r="C63">
        <v>15630.492</v>
      </c>
      <c r="D63">
        <v>12723.995000000001</v>
      </c>
      <c r="E63">
        <f>C49/D49</f>
        <v>0.60431085671268692</v>
      </c>
      <c r="F63">
        <f>C63/B49</f>
        <v>0.98336869490509005</v>
      </c>
      <c r="G63">
        <f>D63/B49</f>
        <v>0.8005108449003967</v>
      </c>
      <c r="H63">
        <f t="shared" si="13"/>
        <v>1.2284264493973787</v>
      </c>
      <c r="L63" s="1" t="s">
        <v>54</v>
      </c>
      <c r="M63" t="s">
        <v>10</v>
      </c>
      <c r="N63" t="s">
        <v>11</v>
      </c>
      <c r="O63" t="s">
        <v>12</v>
      </c>
      <c r="P63" t="s">
        <v>13</v>
      </c>
    </row>
    <row r="64" spans="1:16" x14ac:dyDescent="0.4">
      <c r="A64" t="s">
        <v>24</v>
      </c>
      <c r="B64">
        <v>14749.995000000001</v>
      </c>
      <c r="C64">
        <v>15888.906999999999</v>
      </c>
      <c r="D64">
        <v>12073.701999999999</v>
      </c>
      <c r="E64">
        <f>C50/D50</f>
        <v>0.6463669227606168</v>
      </c>
      <c r="F64">
        <f>C64/B50</f>
        <v>0.94261175879011805</v>
      </c>
      <c r="G64">
        <f>D64/B50</f>
        <v>0.7162741576451902</v>
      </c>
      <c r="H64">
        <f t="shared" si="13"/>
        <v>1.3159929738202913</v>
      </c>
      <c r="L64" t="s">
        <v>15</v>
      </c>
      <c r="M64">
        <f>STDEV(J43:J48)</f>
        <v>0.20791983229325151</v>
      </c>
      <c r="N64">
        <f>M64/6^0.5</f>
        <v>8.4882916087253027E-2</v>
      </c>
      <c r="O64">
        <f>AVERAGE(J43:J48)</f>
        <v>1.5009342984825824</v>
      </c>
      <c r="P64">
        <f>TTEST(J43:J48,J49:J54,2,2)</f>
        <v>0.46555816971882436</v>
      </c>
    </row>
    <row r="65" spans="1:16" x14ac:dyDescent="0.4">
      <c r="A65" t="s">
        <v>25</v>
      </c>
      <c r="B65">
        <v>10324.974</v>
      </c>
      <c r="C65">
        <v>18745.977999999999</v>
      </c>
      <c r="D65">
        <v>10040.974</v>
      </c>
      <c r="E65">
        <f>C51/D51</f>
        <v>0.62430498572145454</v>
      </c>
      <c r="F65">
        <f>C65/B51</f>
        <v>1.1737409803697758</v>
      </c>
      <c r="G65">
        <f>D65/B51</f>
        <v>0.62869500148924895</v>
      </c>
      <c r="H65">
        <f t="shared" si="13"/>
        <v>1.8669481665822458</v>
      </c>
      <c r="L65" t="s">
        <v>17</v>
      </c>
      <c r="M65">
        <f>STDEV(J49:J54)</f>
        <v>0.21507680400299367</v>
      </c>
      <c r="N65">
        <f>M65/6^0.5</f>
        <v>8.78047375526535E-2</v>
      </c>
      <c r="O65">
        <f>AVERAGE(J49:J54)</f>
        <v>1.4082814799964647</v>
      </c>
    </row>
    <row r="66" spans="1:16" x14ac:dyDescent="0.4">
      <c r="A66" t="s">
        <v>26</v>
      </c>
      <c r="B66">
        <v>12269.924000000001</v>
      </c>
      <c r="C66">
        <v>19935.977999999999</v>
      </c>
      <c r="D66">
        <v>9449.0239999999994</v>
      </c>
      <c r="E66">
        <f>C52/D52</f>
        <v>0.60616684970468648</v>
      </c>
      <c r="F66">
        <f>C66/B52</f>
        <v>1.2203915308799005</v>
      </c>
      <c r="G66">
        <f>D66/B52</f>
        <v>0.57842704605116035</v>
      </c>
      <c r="H66">
        <f t="shared" si="13"/>
        <v>2.1098452072933669</v>
      </c>
    </row>
    <row r="67" spans="1:16" x14ac:dyDescent="0.4">
      <c r="A67" t="s">
        <v>27</v>
      </c>
      <c r="B67">
        <v>12271.217000000001</v>
      </c>
      <c r="C67">
        <v>18951.835999999999</v>
      </c>
      <c r="D67">
        <v>9490.66</v>
      </c>
      <c r="E67">
        <f>C53/D53</f>
        <v>0.58707210958106215</v>
      </c>
      <c r="F67">
        <f>C67/B53</f>
        <v>1.1999876657017674</v>
      </c>
      <c r="G67">
        <f>D67/B53</f>
        <v>0.6009272631616871</v>
      </c>
      <c r="H67">
        <f t="shared" si="13"/>
        <v>1.9968933667416175</v>
      </c>
      <c r="L67" s="1" t="s">
        <v>55</v>
      </c>
      <c r="M67" t="s">
        <v>10</v>
      </c>
      <c r="N67" t="s">
        <v>11</v>
      </c>
      <c r="O67" t="s">
        <v>12</v>
      </c>
      <c r="P67" t="s">
        <v>13</v>
      </c>
    </row>
    <row r="68" spans="1:16" x14ac:dyDescent="0.4">
      <c r="A68" t="s">
        <v>28</v>
      </c>
      <c r="B68">
        <v>11069.974</v>
      </c>
      <c r="C68">
        <v>16499.501</v>
      </c>
      <c r="D68">
        <v>8906.125</v>
      </c>
      <c r="E68">
        <f>C54/D54</f>
        <v>0.71598462649119399</v>
      </c>
      <c r="F68">
        <f>C68/B54</f>
        <v>1.1842678111011311</v>
      </c>
      <c r="G68">
        <f>D68/B54</f>
        <v>0.63924582683700926</v>
      </c>
      <c r="H68">
        <f t="shared" si="13"/>
        <v>1.8526015523024886</v>
      </c>
      <c r="L68" t="s">
        <v>15</v>
      </c>
      <c r="M68">
        <f>STDEV(K43:K48)</f>
        <v>0.12843337990749323</v>
      </c>
      <c r="N68">
        <f>M68/6^0.6</f>
        <v>4.383158359026134E-2</v>
      </c>
      <c r="O68">
        <f>AVERAGE(K43:K48)</f>
        <v>0.6921022364342827</v>
      </c>
      <c r="P68">
        <f>TTEST(K43:K48,K49:K54,2,2)</f>
        <v>8.7158783484325097E-2</v>
      </c>
    </row>
    <row r="69" spans="1:16" x14ac:dyDescent="0.4">
      <c r="L69" t="s">
        <v>17</v>
      </c>
      <c r="M69">
        <f>STDEV(K49:K54)</f>
        <v>0.1551197142067082</v>
      </c>
      <c r="N69">
        <f>M69/6^0.6</f>
        <v>5.2939062451256846E-2</v>
      </c>
      <c r="O69">
        <f>AVERAGE(K49:K54)</f>
        <v>0.53619879144011484</v>
      </c>
    </row>
  </sheetData>
  <mergeCells count="1">
    <mergeCell ref="A1:L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maure</dc:creator>
  <cp:lastModifiedBy>maure</cp:lastModifiedBy>
  <dcterms:created xsi:type="dcterms:W3CDTF">2020-05-21T17:41:17Z</dcterms:created>
  <dcterms:modified xsi:type="dcterms:W3CDTF">2020-06-12T23:17:26Z</dcterms:modified>
</cp:coreProperties>
</file>