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e\Documents\Documents\WUSTL\JM Edits to Endothelial SWELL1 Paper\siRNA basal condition\"/>
    </mc:Choice>
  </mc:AlternateContent>
  <xr:revisionPtr revIDLastSave="0" documentId="8_{517599BB-AE7F-4FA4-B3FD-94A4003A242D}" xr6:coauthVersionLast="45" xr6:coauthVersionMax="45" xr10:uidLastSave="{00000000-0000-0000-0000-000000000000}"/>
  <bookViews>
    <workbookView xWindow="-103" yWindow="-103" windowWidth="25920" windowHeight="16749" xr2:uid="{10124A11-D1F4-470A-8329-2B47ED5200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1" l="1"/>
  <c r="D71" i="1"/>
  <c r="D70" i="1"/>
  <c r="D69" i="1"/>
  <c r="D68" i="1"/>
  <c r="D67" i="1"/>
  <c r="D66" i="1"/>
  <c r="D65" i="1"/>
  <c r="D64" i="1"/>
  <c r="D63" i="1"/>
  <c r="D62" i="1"/>
  <c r="D61" i="1"/>
  <c r="E57" i="1"/>
  <c r="D57" i="1"/>
  <c r="E56" i="1"/>
  <c r="D56" i="1"/>
  <c r="E55" i="1"/>
  <c r="D55" i="1"/>
  <c r="E54" i="1"/>
  <c r="D54" i="1"/>
  <c r="Q53" i="1"/>
  <c r="E53" i="1"/>
  <c r="D53" i="1"/>
  <c r="O49" i="1" s="1"/>
  <c r="P49" i="1" s="1"/>
  <c r="E52" i="1"/>
  <c r="O53" i="1" s="1"/>
  <c r="P53" i="1" s="1"/>
  <c r="D52" i="1"/>
  <c r="E51" i="1"/>
  <c r="D51" i="1"/>
  <c r="E50" i="1"/>
  <c r="D50" i="1"/>
  <c r="E49" i="1"/>
  <c r="D49" i="1"/>
  <c r="R48" i="1"/>
  <c r="E48" i="1"/>
  <c r="D48" i="1"/>
  <c r="E47" i="1"/>
  <c r="D47" i="1"/>
  <c r="O48" i="1" s="1"/>
  <c r="P48" i="1" s="1"/>
  <c r="E46" i="1"/>
  <c r="R52" i="1" s="1"/>
  <c r="D46" i="1"/>
  <c r="Q48" i="1" s="1"/>
  <c r="O45" i="1"/>
  <c r="P45" i="1" s="1"/>
  <c r="F43" i="1"/>
  <c r="E43" i="1"/>
  <c r="F42" i="1"/>
  <c r="E42" i="1"/>
  <c r="Q33" i="1" s="1"/>
  <c r="F41" i="1"/>
  <c r="E41" i="1"/>
  <c r="F40" i="1"/>
  <c r="E40" i="1"/>
  <c r="F39" i="1"/>
  <c r="O21" i="1" s="1"/>
  <c r="P21" i="1" s="1"/>
  <c r="E39" i="1"/>
  <c r="F38" i="1"/>
  <c r="E38" i="1"/>
  <c r="O33" i="1" s="1"/>
  <c r="P33" i="1" s="1"/>
  <c r="F37" i="1"/>
  <c r="E37" i="1"/>
  <c r="F36" i="1"/>
  <c r="E36" i="1"/>
  <c r="F35" i="1"/>
  <c r="E35" i="1"/>
  <c r="O32" i="1" s="1"/>
  <c r="P32" i="1" s="1"/>
  <c r="F34" i="1"/>
  <c r="E34" i="1"/>
  <c r="F33" i="1"/>
  <c r="E33" i="1"/>
  <c r="R32" i="1"/>
  <c r="F32" i="1"/>
  <c r="R20" i="1" s="1"/>
  <c r="E32" i="1"/>
  <c r="Q32" i="1" s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Q9" i="1" s="1"/>
  <c r="G26" i="1"/>
  <c r="J25" i="1"/>
  <c r="I25" i="1"/>
  <c r="H25" i="1"/>
  <c r="G25" i="1"/>
  <c r="J24" i="1"/>
  <c r="O37" i="1" s="1"/>
  <c r="P37" i="1" s="1"/>
  <c r="I24" i="1"/>
  <c r="Q45" i="1" s="1"/>
  <c r="H24" i="1"/>
  <c r="G24" i="1"/>
  <c r="Q57" i="1" s="1"/>
  <c r="J23" i="1"/>
  <c r="I23" i="1"/>
  <c r="H23" i="1"/>
  <c r="G23" i="1"/>
  <c r="J22" i="1"/>
  <c r="O36" i="1" s="1"/>
  <c r="P36" i="1" s="1"/>
  <c r="I22" i="1"/>
  <c r="H22" i="1"/>
  <c r="G22" i="1"/>
  <c r="Q56" i="1" s="1"/>
  <c r="Q21" i="1"/>
  <c r="J21" i="1"/>
  <c r="I21" i="1"/>
  <c r="H21" i="1"/>
  <c r="G21" i="1"/>
  <c r="Q20" i="1"/>
  <c r="J20" i="1"/>
  <c r="I20" i="1"/>
  <c r="H20" i="1"/>
  <c r="G20" i="1"/>
  <c r="J19" i="1"/>
  <c r="I19" i="1"/>
  <c r="H19" i="1"/>
  <c r="G19" i="1"/>
  <c r="J18" i="1"/>
  <c r="R36" i="1" s="1"/>
  <c r="I18" i="1"/>
  <c r="R44" i="1" s="1"/>
  <c r="H18" i="1"/>
  <c r="G18" i="1"/>
  <c r="O56" i="1" s="1"/>
  <c r="P56" i="1" s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O25" i="1" s="1"/>
  <c r="P25" i="1" s="1"/>
  <c r="G11" i="1"/>
  <c r="O13" i="1" s="1"/>
  <c r="P13" i="1" s="1"/>
  <c r="F11" i="1"/>
  <c r="E11" i="1"/>
  <c r="J10" i="1"/>
  <c r="Q41" i="1" s="1"/>
  <c r="I10" i="1"/>
  <c r="O29" i="1" s="1"/>
  <c r="P29" i="1" s="1"/>
  <c r="H10" i="1"/>
  <c r="Q25" i="1" s="1"/>
  <c r="G10" i="1"/>
  <c r="Q13" i="1" s="1"/>
  <c r="F10" i="1"/>
  <c r="O17" i="1" s="1"/>
  <c r="P17" i="1" s="1"/>
  <c r="E10" i="1"/>
  <c r="O5" i="1" s="1"/>
  <c r="P5" i="1" s="1"/>
  <c r="O9" i="1"/>
  <c r="P9" i="1" s="1"/>
  <c r="J9" i="1"/>
  <c r="I9" i="1"/>
  <c r="H9" i="1"/>
  <c r="G9" i="1"/>
  <c r="F9" i="1"/>
  <c r="E9" i="1"/>
  <c r="Q8" i="1"/>
  <c r="P8" i="1"/>
  <c r="O8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R24" i="1" s="1"/>
  <c r="G6" i="1"/>
  <c r="F6" i="1"/>
  <c r="E6" i="1"/>
  <c r="Q5" i="1"/>
  <c r="J5" i="1"/>
  <c r="Q40" i="1" s="1"/>
  <c r="I5" i="1"/>
  <c r="O28" i="1" s="1"/>
  <c r="P28" i="1" s="1"/>
  <c r="H5" i="1"/>
  <c r="G5" i="1"/>
  <c r="F5" i="1"/>
  <c r="Q16" i="1" s="1"/>
  <c r="E5" i="1"/>
  <c r="O4" i="1"/>
  <c r="P4" i="1" s="1"/>
  <c r="J4" i="1"/>
  <c r="O40" i="1" s="1"/>
  <c r="P40" i="1" s="1"/>
  <c r="I4" i="1"/>
  <c r="R28" i="1" s="1"/>
  <c r="H4" i="1"/>
  <c r="Q24" i="1" s="1"/>
  <c r="G4" i="1"/>
  <c r="R12" i="1" s="1"/>
  <c r="F4" i="1"/>
  <c r="O16" i="1" s="1"/>
  <c r="P16" i="1" s="1"/>
  <c r="E4" i="1"/>
  <c r="R4" i="1" s="1"/>
  <c r="Q37" i="1" l="1"/>
  <c r="O44" i="1"/>
  <c r="P44" i="1" s="1"/>
  <c r="O52" i="1"/>
  <c r="P52" i="1" s="1"/>
  <c r="Q17" i="1"/>
  <c r="Q49" i="1"/>
  <c r="Q4" i="1"/>
  <c r="R8" i="1"/>
  <c r="O12" i="1"/>
  <c r="P12" i="1" s="1"/>
  <c r="R16" i="1"/>
  <c r="O20" i="1"/>
  <c r="P20" i="1" s="1"/>
  <c r="Q28" i="1"/>
  <c r="Q29" i="1"/>
  <c r="Q36" i="1"/>
  <c r="R40" i="1"/>
  <c r="Q44" i="1"/>
  <c r="Q52" i="1"/>
  <c r="R56" i="1"/>
  <c r="Q12" i="1"/>
  <c r="O24" i="1"/>
  <c r="P24" i="1" s="1"/>
  <c r="O41" i="1"/>
  <c r="P41" i="1" s="1"/>
  <c r="O57" i="1"/>
  <c r="P57" i="1" s="1"/>
</calcChain>
</file>

<file path=xl/sharedStrings.xml><?xml version="1.0" encoding="utf-8"?>
<sst xmlns="http://schemas.openxmlformats.org/spreadsheetml/2006/main" count="192" uniqueCount="69">
  <si>
    <t>siRNA HUVECs basal condition rd. 1 C/T1</t>
  </si>
  <si>
    <t>Gel 3</t>
  </si>
  <si>
    <t>Actin</t>
  </si>
  <si>
    <t>p-enos</t>
  </si>
  <si>
    <t>pAKT1</t>
  </si>
  <si>
    <t>p-enos/Actin</t>
  </si>
  <si>
    <t>pAKT1/Actin</t>
  </si>
  <si>
    <t>p-enos/Total enos</t>
  </si>
  <si>
    <t>pAKT1/Akt</t>
  </si>
  <si>
    <t>pS6K/Total S6K</t>
  </si>
  <si>
    <t>Stdev</t>
  </si>
  <si>
    <t>SEM</t>
  </si>
  <si>
    <t>mean</t>
  </si>
  <si>
    <t>Ttest</t>
  </si>
  <si>
    <t>C1</t>
  </si>
  <si>
    <t>Control</t>
  </si>
  <si>
    <t>C2</t>
  </si>
  <si>
    <t>T1</t>
  </si>
  <si>
    <t>C3</t>
  </si>
  <si>
    <t>C4</t>
  </si>
  <si>
    <t>Total enos/Actin</t>
  </si>
  <si>
    <t>stdev</t>
  </si>
  <si>
    <t>sem</t>
  </si>
  <si>
    <t>C5</t>
  </si>
  <si>
    <t>C6</t>
  </si>
  <si>
    <t>T1 -1</t>
  </si>
  <si>
    <t>T1 -2</t>
  </si>
  <si>
    <t>T1 -3</t>
  </si>
  <si>
    <t xml:space="preserve">Control </t>
  </si>
  <si>
    <t>T1 -4</t>
  </si>
  <si>
    <t>T1 -5</t>
  </si>
  <si>
    <t>T1 -6</t>
  </si>
  <si>
    <t>Gel 2</t>
  </si>
  <si>
    <t>Swell1</t>
  </si>
  <si>
    <t>Total enos</t>
  </si>
  <si>
    <t>Total AKT</t>
  </si>
  <si>
    <t>Total ps6K</t>
  </si>
  <si>
    <t>Swell1/Actin</t>
  </si>
  <si>
    <t>Total AKT/Actin</t>
  </si>
  <si>
    <t>Total S6K/Actin</t>
  </si>
  <si>
    <t>pAKT2/Actin</t>
  </si>
  <si>
    <t xml:space="preserve">mean </t>
  </si>
  <si>
    <t>T1-1</t>
  </si>
  <si>
    <t>T1-2</t>
  </si>
  <si>
    <t>T1-3</t>
  </si>
  <si>
    <t>T1-4</t>
  </si>
  <si>
    <t>pAKT2/Akt</t>
  </si>
  <si>
    <t>T1-5</t>
  </si>
  <si>
    <t>T1-6</t>
  </si>
  <si>
    <t>Gel 1</t>
  </si>
  <si>
    <t>pAKT2</t>
  </si>
  <si>
    <t>Ps6k</t>
  </si>
  <si>
    <t>pS6K/Actin</t>
  </si>
  <si>
    <t>pS6Kinase/Actin</t>
  </si>
  <si>
    <t xml:space="preserve">sem </t>
  </si>
  <si>
    <t xml:space="preserve">C1 </t>
  </si>
  <si>
    <t>pS6Kinase/Total S6K</t>
  </si>
  <si>
    <t>Akt/Actin</t>
  </si>
  <si>
    <t>GAPDH 1</t>
  </si>
  <si>
    <t>pErk1/2</t>
  </si>
  <si>
    <t>pErk1/2 /GAPDH</t>
  </si>
  <si>
    <t>pErk1/2 / Total Erk1/2</t>
  </si>
  <si>
    <t>pErk12/GAPDH</t>
  </si>
  <si>
    <t>TTEST</t>
  </si>
  <si>
    <t>pErk12/Total Erk12</t>
  </si>
  <si>
    <t>SWELL1/Actin</t>
  </si>
  <si>
    <t>GAPDH</t>
  </si>
  <si>
    <t>Total Erk1/2</t>
  </si>
  <si>
    <t>Total Erk1/2 /GAPDH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</si>
</sst>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4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B689-6D82-42B5-8F06-CEBBE9D6BA70}">
  <dimension ref="A1:R72"/>
  <sheetViews>
    <sheetView tabSelected="1" workbookViewId="0">
      <selection activeCell="E20" sqref="E20"/>
    </sheetView>
  </sheetViews>
  <sheetFormatPr defaultRowHeight="14.6" x14ac:dyDescent="0.4"/>
  <cols>
    <col min="1" max="1" width="9.765625" bestFit="1" customWidth="1"/>
    <col min="2" max="3" width="10.921875" bestFit="1" customWidth="1"/>
    <col min="4" max="4" width="18.3828125" bestFit="1" customWidth="1"/>
    <col min="5" max="5" width="19.3828125" bestFit="1" customWidth="1"/>
    <col min="6" max="6" width="12.4609375" customWidth="1"/>
    <col min="7" max="7" width="14.15234375" bestFit="1" customWidth="1"/>
    <col min="8" max="8" width="15.84375" bestFit="1" customWidth="1"/>
    <col min="9" max="9" width="16.84375" bestFit="1" customWidth="1"/>
    <col min="10" max="11" width="15.53515625" bestFit="1" customWidth="1"/>
    <col min="14" max="14" width="17.765625" bestFit="1" customWidth="1"/>
    <col min="18" max="18" width="12.3046875" bestFit="1" customWidth="1"/>
    <col min="19" max="19" width="15.53515625" bestFit="1" customWidth="1"/>
    <col min="20" max="20" width="17.765625" bestFit="1" customWidth="1"/>
  </cols>
  <sheetData>
    <row r="1" spans="1:18" ht="31.75" x14ac:dyDescent="0.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8" x14ac:dyDescent="0.4">
      <c r="A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46</v>
      </c>
      <c r="J3" t="s">
        <v>9</v>
      </c>
      <c r="N3" s="1" t="s">
        <v>5</v>
      </c>
      <c r="O3" t="s">
        <v>10</v>
      </c>
      <c r="P3" t="s">
        <v>11</v>
      </c>
      <c r="Q3" t="s">
        <v>12</v>
      </c>
      <c r="R3" t="s">
        <v>13</v>
      </c>
    </row>
    <row r="4" spans="1:18" x14ac:dyDescent="0.4">
      <c r="A4" t="s">
        <v>14</v>
      </c>
      <c r="B4">
        <v>12296.681</v>
      </c>
      <c r="C4">
        <v>15292.966</v>
      </c>
      <c r="D4">
        <v>10397.953</v>
      </c>
      <c r="E4">
        <f>C4/B4</f>
        <v>1.2436661567458731</v>
      </c>
      <c r="F4">
        <f t="shared" ref="F4:F15" si="0">D4/B4</f>
        <v>0.84559020438116583</v>
      </c>
      <c r="G4">
        <f t="shared" ref="G4:H15" si="1">C4/D18</f>
        <v>0.92170120879155315</v>
      </c>
      <c r="H4">
        <f t="shared" si="1"/>
        <v>0.68385657125471733</v>
      </c>
      <c r="I4">
        <f t="shared" ref="I4:J15" si="2">C32/E18</f>
        <v>0.66361260211692652</v>
      </c>
      <c r="J4">
        <f t="shared" si="2"/>
        <v>1.7125279957276778</v>
      </c>
      <c r="N4" t="s">
        <v>15</v>
      </c>
      <c r="O4">
        <f>STDEV(E4:E9)</f>
        <v>0.30907779564369359</v>
      </c>
      <c r="P4">
        <f>O4/6^0.5</f>
        <v>0.12618048169187712</v>
      </c>
      <c r="Q4">
        <f>AVERAGE(E4:E9)</f>
        <v>1.2712306844346328</v>
      </c>
      <c r="R4">
        <f>TTEST(E4:E9,E10:E15,2,2)</f>
        <v>3.7977437071956385E-3</v>
      </c>
    </row>
    <row r="5" spans="1:18" x14ac:dyDescent="0.4">
      <c r="A5" t="s">
        <v>16</v>
      </c>
      <c r="B5">
        <v>10174.023999999999</v>
      </c>
      <c r="C5">
        <v>9770.9950000000008</v>
      </c>
      <c r="D5">
        <v>9877.7819999999992</v>
      </c>
      <c r="E5">
        <f t="shared" ref="E5:E15" si="3">C5/B5</f>
        <v>0.96038647048601433</v>
      </c>
      <c r="F5">
        <f t="shared" si="0"/>
        <v>0.97088251413599969</v>
      </c>
      <c r="G5">
        <f t="shared" si="1"/>
        <v>0.81818169638434857</v>
      </c>
      <c r="H5">
        <f t="shared" si="1"/>
        <v>0.84864614412061579</v>
      </c>
      <c r="I5">
        <f t="shared" si="2"/>
        <v>0.7636869548662012</v>
      </c>
      <c r="J5">
        <f t="shared" si="2"/>
        <v>2.5076269330932837</v>
      </c>
      <c r="N5" t="s">
        <v>17</v>
      </c>
      <c r="O5">
        <f>STDEV(E10:E15)</f>
        <v>0.38360526041143939</v>
      </c>
      <c r="P5">
        <f>O5/6^0.5</f>
        <v>0.15660619177591514</v>
      </c>
      <c r="Q5">
        <f>AVERAGE(E10:E15)</f>
        <v>0.51750110069634181</v>
      </c>
    </row>
    <row r="6" spans="1:18" x14ac:dyDescent="0.4">
      <c r="A6" t="s">
        <v>18</v>
      </c>
      <c r="B6">
        <v>9391.0750000000007</v>
      </c>
      <c r="C6">
        <v>16024.794</v>
      </c>
      <c r="D6">
        <v>9192.9030000000002</v>
      </c>
      <c r="E6">
        <f t="shared" si="3"/>
        <v>1.706385477700902</v>
      </c>
      <c r="F6">
        <f t="shared" si="0"/>
        <v>0.97889783650966466</v>
      </c>
      <c r="G6">
        <f t="shared" si="1"/>
        <v>0.95579072584187752</v>
      </c>
      <c r="H6">
        <f t="shared" si="1"/>
        <v>0.78612645336159181</v>
      </c>
      <c r="I6">
        <f t="shared" si="2"/>
        <v>0.76115194523241292</v>
      </c>
      <c r="J6">
        <f t="shared" si="2"/>
        <v>1.3825629075691748</v>
      </c>
    </row>
    <row r="7" spans="1:18" x14ac:dyDescent="0.4">
      <c r="A7" t="s">
        <v>19</v>
      </c>
      <c r="B7">
        <v>8511.0750000000007</v>
      </c>
      <c r="C7">
        <v>13121.673000000001</v>
      </c>
      <c r="D7">
        <v>7905.5889999999999</v>
      </c>
      <c r="E7">
        <f t="shared" si="3"/>
        <v>1.5417174681224168</v>
      </c>
      <c r="F7">
        <f t="shared" si="0"/>
        <v>0.92885904542023179</v>
      </c>
      <c r="G7">
        <f t="shared" si="1"/>
        <v>0.94545451794344049</v>
      </c>
      <c r="H7">
        <f t="shared" si="1"/>
        <v>0.69822937630019521</v>
      </c>
      <c r="I7">
        <f t="shared" si="2"/>
        <v>0.77054023647766035</v>
      </c>
      <c r="J7">
        <f t="shared" si="2"/>
        <v>1.4936979781099606</v>
      </c>
      <c r="N7" s="1" t="s">
        <v>20</v>
      </c>
      <c r="O7" t="s">
        <v>21</v>
      </c>
      <c r="P7" t="s">
        <v>22</v>
      </c>
      <c r="Q7" t="s">
        <v>12</v>
      </c>
      <c r="R7" t="s">
        <v>13</v>
      </c>
    </row>
    <row r="8" spans="1:18" x14ac:dyDescent="0.4">
      <c r="A8" t="s">
        <v>23</v>
      </c>
      <c r="B8">
        <v>12626.581</v>
      </c>
      <c r="C8">
        <v>11730.258</v>
      </c>
      <c r="D8">
        <v>5447.518</v>
      </c>
      <c r="E8">
        <f t="shared" si="3"/>
        <v>0.92901300835119183</v>
      </c>
      <c r="F8">
        <f t="shared" si="0"/>
        <v>0.43143254694204236</v>
      </c>
      <c r="G8">
        <f t="shared" si="1"/>
        <v>0.98436100431817009</v>
      </c>
      <c r="H8">
        <f t="shared" si="1"/>
        <v>0.598723094643548</v>
      </c>
      <c r="I8">
        <f t="shared" si="2"/>
        <v>1.1527236178032569</v>
      </c>
      <c r="J8">
        <f t="shared" si="2"/>
        <v>1.8389051094943649</v>
      </c>
      <c r="N8" t="s">
        <v>15</v>
      </c>
      <c r="O8">
        <f>STDEV(H18:H23)</f>
        <v>0.16616774863592162</v>
      </c>
      <c r="P8">
        <f>O8/6^0.5</f>
        <v>6.7837699310843921E-2</v>
      </c>
      <c r="Q8">
        <f>AVERAGE(H18:H23)</f>
        <v>0.83101343293179097</v>
      </c>
      <c r="R8">
        <f>TTEST(H18:H23,H24:H29,2,2)</f>
        <v>0.20798644107272293</v>
      </c>
    </row>
    <row r="9" spans="1:18" x14ac:dyDescent="0.4">
      <c r="A9" t="s">
        <v>24</v>
      </c>
      <c r="B9">
        <v>13921.945</v>
      </c>
      <c r="C9">
        <v>17349.743999999999</v>
      </c>
      <c r="D9">
        <v>6792.2960000000003</v>
      </c>
      <c r="E9">
        <f t="shared" si="3"/>
        <v>1.2462155252013996</v>
      </c>
      <c r="F9">
        <f t="shared" si="0"/>
        <v>0.4878841282593776</v>
      </c>
      <c r="G9">
        <f t="shared" si="1"/>
        <v>1.162109811687206</v>
      </c>
      <c r="H9">
        <f t="shared" si="1"/>
        <v>0.70076545385121003</v>
      </c>
      <c r="I9">
        <f t="shared" si="2"/>
        <v>0.85936378180608652</v>
      </c>
      <c r="J9">
        <f t="shared" si="2"/>
        <v>2.3276978763601788</v>
      </c>
      <c r="N9" t="s">
        <v>17</v>
      </c>
      <c r="O9">
        <f>STDEV(H24:H29)</f>
        <v>0.32143676541212002</v>
      </c>
      <c r="P9">
        <f>O9/6^0.5</f>
        <v>0.13122600997173178</v>
      </c>
      <c r="Q9">
        <f>AVERAGE(H24:H29)</f>
        <v>0.63216090611647369</v>
      </c>
    </row>
    <row r="10" spans="1:18" x14ac:dyDescent="0.4">
      <c r="A10" t="s">
        <v>25</v>
      </c>
      <c r="B10">
        <v>15995.066000000001</v>
      </c>
      <c r="C10">
        <v>7427.5810000000001</v>
      </c>
      <c r="D10">
        <v>1585.548</v>
      </c>
      <c r="E10">
        <f t="shared" si="3"/>
        <v>0.46436701167722594</v>
      </c>
      <c r="F10">
        <f t="shared" si="0"/>
        <v>9.9127318386807522E-2</v>
      </c>
      <c r="G10">
        <f t="shared" si="1"/>
        <v>0.66761766503818565</v>
      </c>
      <c r="H10">
        <f t="shared" si="1"/>
        <v>0.26304226250308782</v>
      </c>
      <c r="I10">
        <f t="shared" si="2"/>
        <v>0.59224308450393692</v>
      </c>
      <c r="J10">
        <f t="shared" si="2"/>
        <v>2.1001795401202314</v>
      </c>
    </row>
    <row r="11" spans="1:18" x14ac:dyDescent="0.4">
      <c r="A11" t="s">
        <v>26</v>
      </c>
      <c r="B11">
        <v>16241.602000000001</v>
      </c>
      <c r="C11">
        <v>4284.7820000000002</v>
      </c>
      <c r="D11">
        <v>1376.8910000000001</v>
      </c>
      <c r="E11">
        <f t="shared" si="3"/>
        <v>0.26381523201960005</v>
      </c>
      <c r="F11">
        <f t="shared" si="0"/>
        <v>8.4775565858589572E-2</v>
      </c>
      <c r="G11">
        <f t="shared" si="1"/>
        <v>0.54318619696819492</v>
      </c>
      <c r="H11">
        <f t="shared" si="1"/>
        <v>0.22613759747310239</v>
      </c>
      <c r="I11">
        <f t="shared" si="2"/>
        <v>0.49075973302154424</v>
      </c>
      <c r="J11">
        <f t="shared" si="2"/>
        <v>1.7983144302081209</v>
      </c>
      <c r="N11" s="1" t="s">
        <v>7</v>
      </c>
      <c r="O11" t="s">
        <v>21</v>
      </c>
      <c r="P11" t="s">
        <v>22</v>
      </c>
      <c r="Q11" t="s">
        <v>12</v>
      </c>
      <c r="R11" t="s">
        <v>13</v>
      </c>
    </row>
    <row r="12" spans="1:18" x14ac:dyDescent="0.4">
      <c r="A12" t="s">
        <v>27</v>
      </c>
      <c r="B12">
        <v>14119.823</v>
      </c>
      <c r="C12">
        <v>4013.1959999999999</v>
      </c>
      <c r="D12">
        <v>873.74900000000002</v>
      </c>
      <c r="E12">
        <f t="shared" si="3"/>
        <v>0.28422424275431779</v>
      </c>
      <c r="F12">
        <f t="shared" si="0"/>
        <v>6.1881016497161476E-2</v>
      </c>
      <c r="G12">
        <f t="shared" si="1"/>
        <v>0.54431908099880721</v>
      </c>
      <c r="H12">
        <f t="shared" si="1"/>
        <v>0.13169560833266764</v>
      </c>
      <c r="I12">
        <f t="shared" si="2"/>
        <v>0.21934296062617098</v>
      </c>
      <c r="J12">
        <f t="shared" si="2"/>
        <v>2.6465193884145641</v>
      </c>
      <c r="N12" t="s">
        <v>28</v>
      </c>
      <c r="O12">
        <f>STDEV(G4:G9)</f>
        <v>0.1123596028111559</v>
      </c>
      <c r="P12">
        <f>O12/6^0.6</f>
        <v>3.8345945005363889E-2</v>
      </c>
      <c r="Q12">
        <f>AVERAGE(G4:G9)</f>
        <v>0.9645998274944324</v>
      </c>
      <c r="R12">
        <f>TTEST(G4:G9,G10:G15,2,2)</f>
        <v>2.3196105153872244E-4</v>
      </c>
    </row>
    <row r="13" spans="1:18" x14ac:dyDescent="0.4">
      <c r="A13" t="s">
        <v>29</v>
      </c>
      <c r="B13">
        <v>10885.094999999999</v>
      </c>
      <c r="C13">
        <v>12586.723</v>
      </c>
      <c r="D13">
        <v>1865.2550000000001</v>
      </c>
      <c r="E13">
        <f t="shared" si="3"/>
        <v>1.1563264261818571</v>
      </c>
      <c r="F13">
        <f t="shared" si="0"/>
        <v>0.17135863306659246</v>
      </c>
      <c r="G13">
        <f t="shared" si="1"/>
        <v>0.75013267813033513</v>
      </c>
      <c r="H13">
        <f t="shared" si="1"/>
        <v>0.14987519874832347</v>
      </c>
      <c r="I13">
        <f t="shared" si="2"/>
        <v>0.14937927206447882</v>
      </c>
      <c r="J13">
        <f t="shared" si="2"/>
        <v>1.5253509496554629</v>
      </c>
      <c r="N13" t="s">
        <v>17</v>
      </c>
      <c r="O13">
        <f>STDEV(G10:G15)</f>
        <v>0.13463558254928876</v>
      </c>
      <c r="P13">
        <f>O13/6^0.5</f>
        <v>5.4964746411353446E-2</v>
      </c>
      <c r="Q13">
        <f>AVERAGE(G10:G15)</f>
        <v>0.56464944359990243</v>
      </c>
    </row>
    <row r="14" spans="1:18" x14ac:dyDescent="0.4">
      <c r="A14" t="s">
        <v>30</v>
      </c>
      <c r="B14">
        <v>12509.045</v>
      </c>
      <c r="C14">
        <v>9823.4590000000007</v>
      </c>
      <c r="D14">
        <v>1568.7190000000001</v>
      </c>
      <c r="E14">
        <f t="shared" si="3"/>
        <v>0.78530847079053601</v>
      </c>
      <c r="F14">
        <f t="shared" si="0"/>
        <v>0.12540677565713451</v>
      </c>
      <c r="G14">
        <f t="shared" si="1"/>
        <v>0.52597621775500947</v>
      </c>
      <c r="H14">
        <f t="shared" si="1"/>
        <v>0.12155649317445351</v>
      </c>
      <c r="I14">
        <f t="shared" si="2"/>
        <v>0.15037805881893029</v>
      </c>
      <c r="J14">
        <f t="shared" si="2"/>
        <v>1.6657490960251404</v>
      </c>
    </row>
    <row r="15" spans="1:18" x14ac:dyDescent="0.4">
      <c r="A15" t="s">
        <v>31</v>
      </c>
      <c r="B15">
        <v>15246.823</v>
      </c>
      <c r="C15">
        <v>2301.7399999999998</v>
      </c>
      <c r="D15">
        <v>627.45600000000002</v>
      </c>
      <c r="E15">
        <f t="shared" si="3"/>
        <v>0.15096522075451388</v>
      </c>
      <c r="F15">
        <f t="shared" si="0"/>
        <v>4.1153229102220183E-2</v>
      </c>
      <c r="G15">
        <f t="shared" si="1"/>
        <v>0.35666482270888239</v>
      </c>
      <c r="H15">
        <f t="shared" si="1"/>
        <v>7.7761077423985844E-2</v>
      </c>
      <c r="I15">
        <f t="shared" si="2"/>
        <v>0.36417898868562043</v>
      </c>
      <c r="J15">
        <f t="shared" si="2"/>
        <v>2.6233039525152071</v>
      </c>
      <c r="N15" s="1" t="s">
        <v>6</v>
      </c>
      <c r="O15" t="s">
        <v>21</v>
      </c>
      <c r="P15" t="s">
        <v>22</v>
      </c>
      <c r="Q15" t="s">
        <v>12</v>
      </c>
      <c r="R15" t="s">
        <v>13</v>
      </c>
    </row>
    <row r="16" spans="1:18" x14ac:dyDescent="0.4">
      <c r="N16" t="s">
        <v>15</v>
      </c>
      <c r="O16">
        <f>STDEV(F4:F9)</f>
        <v>0.24862302658289878</v>
      </c>
      <c r="P16">
        <f>O16/6^0.5</f>
        <v>0.10149992557242001</v>
      </c>
      <c r="Q16">
        <f>AVERAGE(F4:F9)</f>
        <v>0.77392437927474689</v>
      </c>
      <c r="R16">
        <f>TTEST(F4:F9,F10:F15,2,2)</f>
        <v>6.4526970224983849E-5</v>
      </c>
    </row>
    <row r="17" spans="1:18" x14ac:dyDescent="0.4">
      <c r="A17" t="s">
        <v>32</v>
      </c>
      <c r="B17" s="3" t="s">
        <v>2</v>
      </c>
      <c r="C17" s="3" t="s">
        <v>33</v>
      </c>
      <c r="D17" s="3" t="s">
        <v>34</v>
      </c>
      <c r="E17" s="3" t="s">
        <v>35</v>
      </c>
      <c r="F17" s="3" t="s">
        <v>36</v>
      </c>
      <c r="G17" s="3" t="s">
        <v>37</v>
      </c>
      <c r="H17" s="3" t="s">
        <v>20</v>
      </c>
      <c r="I17" s="3" t="s">
        <v>38</v>
      </c>
      <c r="J17" s="3" t="s">
        <v>39</v>
      </c>
      <c r="N17" t="s">
        <v>17</v>
      </c>
      <c r="O17">
        <f>STDEV(F10:F15)</f>
        <v>4.6565728178741758E-2</v>
      </c>
      <c r="P17">
        <f>O17/6^0.5</f>
        <v>1.9010378923176259E-2</v>
      </c>
      <c r="Q17">
        <f>AVERAGE(F10:F15)</f>
        <v>9.7283756428084289E-2</v>
      </c>
    </row>
    <row r="18" spans="1:18" x14ac:dyDescent="0.4">
      <c r="A18" t="s">
        <v>14</v>
      </c>
      <c r="B18">
        <v>16774.401000000002</v>
      </c>
      <c r="C18">
        <v>21194.420999999998</v>
      </c>
      <c r="D18">
        <v>16592.108</v>
      </c>
      <c r="E18">
        <v>15204.874</v>
      </c>
      <c r="F18">
        <v>15826.522000000001</v>
      </c>
      <c r="G18">
        <f t="shared" ref="G18:G29" si="4">C18/B18</f>
        <v>1.2634979335476717</v>
      </c>
      <c r="H18">
        <f t="shared" ref="H18:H29" si="5">D18/B18</f>
        <v>0.98913266709195746</v>
      </c>
      <c r="I18">
        <f t="shared" ref="I18:I29" si="6">E18/B18</f>
        <v>0.90643320140015715</v>
      </c>
      <c r="J18">
        <f t="shared" ref="J18:J29" si="7">F18/B18</f>
        <v>0.94349252769145076</v>
      </c>
    </row>
    <row r="19" spans="1:18" x14ac:dyDescent="0.4">
      <c r="A19" t="s">
        <v>16</v>
      </c>
      <c r="B19">
        <v>17401.885999999999</v>
      </c>
      <c r="C19">
        <v>19537.885999999999</v>
      </c>
      <c r="D19">
        <v>11942.329</v>
      </c>
      <c r="E19">
        <v>11639.459000000001</v>
      </c>
      <c r="F19">
        <v>11276.550999999999</v>
      </c>
      <c r="G19">
        <f t="shared" si="4"/>
        <v>1.1227453162260688</v>
      </c>
      <c r="H19">
        <f t="shared" si="5"/>
        <v>0.68626636216327364</v>
      </c>
      <c r="I19">
        <f t="shared" si="6"/>
        <v>0.66886192680494527</v>
      </c>
      <c r="J19">
        <f t="shared" si="7"/>
        <v>0.64800740563407899</v>
      </c>
      <c r="N19" s="1" t="s">
        <v>40</v>
      </c>
      <c r="O19" t="s">
        <v>21</v>
      </c>
      <c r="P19" t="s">
        <v>22</v>
      </c>
      <c r="Q19" t="s">
        <v>41</v>
      </c>
      <c r="R19" t="s">
        <v>13</v>
      </c>
    </row>
    <row r="20" spans="1:18" x14ac:dyDescent="0.4">
      <c r="A20" t="s">
        <v>18</v>
      </c>
      <c r="B20">
        <v>15900.472</v>
      </c>
      <c r="C20">
        <v>16720.037</v>
      </c>
      <c r="D20">
        <v>16766.007000000001</v>
      </c>
      <c r="E20">
        <v>11693.924000000001</v>
      </c>
      <c r="F20">
        <v>17220.543000000001</v>
      </c>
      <c r="G20">
        <f t="shared" si="4"/>
        <v>1.0515434384589337</v>
      </c>
      <c r="H20">
        <f t="shared" si="5"/>
        <v>1.0544345476033667</v>
      </c>
      <c r="I20">
        <f t="shared" si="6"/>
        <v>0.73544508615844872</v>
      </c>
      <c r="J20">
        <f t="shared" si="7"/>
        <v>1.0830208688144605</v>
      </c>
      <c r="N20" t="s">
        <v>15</v>
      </c>
      <c r="O20">
        <f>STDEV(F32:F37)</f>
        <v>9.1877821114913341E-2</v>
      </c>
      <c r="P20">
        <f>O20/6^0.5</f>
        <v>3.7508963401707993E-2</v>
      </c>
      <c r="Q20">
        <f>AVERAGE(F32:F37)</f>
        <v>0.55174999265302505</v>
      </c>
      <c r="R20">
        <f>TTEST(F32:F37,F38:F43,2,2)</f>
        <v>3.0380383564567136E-6</v>
      </c>
    </row>
    <row r="21" spans="1:18" x14ac:dyDescent="0.4">
      <c r="A21" t="s">
        <v>19</v>
      </c>
      <c r="B21">
        <v>16002.179</v>
      </c>
      <c r="C21">
        <v>16269.966</v>
      </c>
      <c r="D21">
        <v>13878.692999999999</v>
      </c>
      <c r="E21">
        <v>11322.338</v>
      </c>
      <c r="F21">
        <v>17581.420999999998</v>
      </c>
      <c r="G21">
        <f t="shared" si="4"/>
        <v>1.0167344084827448</v>
      </c>
      <c r="H21">
        <f t="shared" si="5"/>
        <v>0.86730019705441364</v>
      </c>
      <c r="I21">
        <f t="shared" si="6"/>
        <v>0.70754976556630189</v>
      </c>
      <c r="J21">
        <f t="shared" si="7"/>
        <v>1.0986891847666496</v>
      </c>
      <c r="N21" t="s">
        <v>17</v>
      </c>
      <c r="O21">
        <f>STDEV(F38:F43)</f>
        <v>4.4869469626162964E-2</v>
      </c>
      <c r="P21">
        <f>O21/6^0.5</f>
        <v>1.8317884268901258E-2</v>
      </c>
      <c r="Q21">
        <f>AVERAGE(F38:F43)</f>
        <v>0.16297291225282284</v>
      </c>
    </row>
    <row r="22" spans="1:18" x14ac:dyDescent="0.4">
      <c r="A22" t="s">
        <v>23</v>
      </c>
      <c r="B22">
        <v>18273.25</v>
      </c>
      <c r="C22">
        <v>16157.057000000001</v>
      </c>
      <c r="D22">
        <v>11916.621999999999</v>
      </c>
      <c r="E22">
        <v>9098.56</v>
      </c>
      <c r="F22">
        <v>13736.643</v>
      </c>
      <c r="G22">
        <f t="shared" si="4"/>
        <v>0.88419175570848096</v>
      </c>
      <c r="H22">
        <f t="shared" si="5"/>
        <v>0.6521347871889237</v>
      </c>
      <c r="I22">
        <f t="shared" si="6"/>
        <v>0.49791690038717795</v>
      </c>
      <c r="J22">
        <f t="shared" si="7"/>
        <v>0.75173507723037769</v>
      </c>
    </row>
    <row r="23" spans="1:18" x14ac:dyDescent="0.4">
      <c r="A23" t="s">
        <v>24</v>
      </c>
      <c r="B23">
        <v>20262.321</v>
      </c>
      <c r="C23">
        <v>13089.450999999999</v>
      </c>
      <c r="D23">
        <v>14929.522000000001</v>
      </c>
      <c r="E23">
        <v>9692.6810000000005</v>
      </c>
      <c r="F23">
        <v>12162.279</v>
      </c>
      <c r="G23">
        <f t="shared" si="4"/>
        <v>0.64599958711541483</v>
      </c>
      <c r="H23">
        <f t="shared" si="5"/>
        <v>0.736812036488811</v>
      </c>
      <c r="I23">
        <f t="shared" si="6"/>
        <v>0.47835985818209081</v>
      </c>
      <c r="J23">
        <f t="shared" si="7"/>
        <v>0.60024115697308322</v>
      </c>
      <c r="N23" s="1" t="s">
        <v>8</v>
      </c>
      <c r="O23" t="s">
        <v>21</v>
      </c>
      <c r="P23" t="s">
        <v>22</v>
      </c>
      <c r="Q23" t="s">
        <v>41</v>
      </c>
      <c r="R23" t="s">
        <v>13</v>
      </c>
    </row>
    <row r="24" spans="1:18" x14ac:dyDescent="0.4">
      <c r="A24" t="s">
        <v>42</v>
      </c>
      <c r="B24">
        <v>21543.906999999999</v>
      </c>
      <c r="C24">
        <v>5557.518</v>
      </c>
      <c r="D24">
        <v>11125.501</v>
      </c>
      <c r="E24">
        <v>6027.7309999999998</v>
      </c>
      <c r="F24">
        <v>13413.157999999999</v>
      </c>
      <c r="G24">
        <f t="shared" si="4"/>
        <v>0.25796240208426446</v>
      </c>
      <c r="H24">
        <f t="shared" si="5"/>
        <v>0.51641055635823163</v>
      </c>
      <c r="I24">
        <f t="shared" si="6"/>
        <v>0.27978820183358571</v>
      </c>
      <c r="J24">
        <f t="shared" si="7"/>
        <v>0.62259635636191712</v>
      </c>
      <c r="N24" t="s">
        <v>15</v>
      </c>
      <c r="O24">
        <f>STDEV(H4:H9)</f>
        <v>8.6923733598068209E-2</v>
      </c>
      <c r="P24">
        <f>O24/6^0.5</f>
        <v>3.5486465642147601E-2</v>
      </c>
      <c r="Q24">
        <f>AVERAGE(H4:H9)</f>
        <v>0.71939118225531296</v>
      </c>
      <c r="R24">
        <f>TTEST(H4:H9,H10:H15,2,2)</f>
        <v>2.3544601736966078E-7</v>
      </c>
    </row>
    <row r="25" spans="1:18" x14ac:dyDescent="0.4">
      <c r="A25" t="s">
        <v>43</v>
      </c>
      <c r="B25">
        <v>19899.562999999998</v>
      </c>
      <c r="C25">
        <v>7097.9030000000002</v>
      </c>
      <c r="D25">
        <v>7888.2380000000003</v>
      </c>
      <c r="E25">
        <v>6088.7309999999998</v>
      </c>
      <c r="F25">
        <v>14960.401</v>
      </c>
      <c r="G25">
        <f t="shared" si="4"/>
        <v>0.35668637547467757</v>
      </c>
      <c r="H25">
        <f t="shared" si="5"/>
        <v>0.39640257426758574</v>
      </c>
      <c r="I25">
        <f t="shared" si="6"/>
        <v>0.30597310101734398</v>
      </c>
      <c r="J25">
        <f t="shared" si="7"/>
        <v>0.75179545400067338</v>
      </c>
      <c r="N25" t="s">
        <v>17</v>
      </c>
      <c r="O25">
        <f>STDEV(H10:H15)</f>
        <v>6.9454716976229763E-2</v>
      </c>
      <c r="P25">
        <f>O25/6^0.5</f>
        <v>2.8354769470197248E-2</v>
      </c>
      <c r="Q25">
        <f>AVERAGE(H10:H15)</f>
        <v>0.1616780396092701</v>
      </c>
    </row>
    <row r="26" spans="1:18" x14ac:dyDescent="0.4">
      <c r="A26" t="s">
        <v>44</v>
      </c>
      <c r="B26">
        <v>18373.906999999999</v>
      </c>
      <c r="C26">
        <v>6324.7110000000002</v>
      </c>
      <c r="D26">
        <v>7372.8739999999998</v>
      </c>
      <c r="E26">
        <v>6634.61</v>
      </c>
      <c r="F26">
        <v>10931.915000000001</v>
      </c>
      <c r="G26">
        <f t="shared" si="4"/>
        <v>0.34422243456440704</v>
      </c>
      <c r="H26">
        <f t="shared" si="5"/>
        <v>0.40126871220149313</v>
      </c>
      <c r="I26">
        <f t="shared" si="6"/>
        <v>0.36108868952041612</v>
      </c>
      <c r="J26">
        <f t="shared" si="7"/>
        <v>0.59496954022897808</v>
      </c>
    </row>
    <row r="27" spans="1:18" x14ac:dyDescent="0.4">
      <c r="A27" t="s">
        <v>45</v>
      </c>
      <c r="B27">
        <v>17416.25</v>
      </c>
      <c r="C27">
        <v>10657.48</v>
      </c>
      <c r="D27">
        <v>16779.329000000002</v>
      </c>
      <c r="E27">
        <v>12445.388000000001</v>
      </c>
      <c r="F27">
        <v>18311.956999999999</v>
      </c>
      <c r="G27">
        <f t="shared" si="4"/>
        <v>0.61192736668341341</v>
      </c>
      <c r="H27">
        <f t="shared" si="5"/>
        <v>0.96342949831335689</v>
      </c>
      <c r="I27">
        <f t="shared" si="6"/>
        <v>0.71458482738821505</v>
      </c>
      <c r="J27">
        <f t="shared" si="7"/>
        <v>1.0514293834780735</v>
      </c>
      <c r="N27" s="1" t="s">
        <v>46</v>
      </c>
      <c r="O27" t="s">
        <v>21</v>
      </c>
      <c r="P27" t="s">
        <v>22</v>
      </c>
      <c r="Q27" t="s">
        <v>41</v>
      </c>
      <c r="R27" t="s">
        <v>13</v>
      </c>
    </row>
    <row r="28" spans="1:18" x14ac:dyDescent="0.4">
      <c r="A28" t="s">
        <v>47</v>
      </c>
      <c r="B28">
        <v>16774.007000000001</v>
      </c>
      <c r="C28">
        <v>5728.2669999999998</v>
      </c>
      <c r="D28">
        <v>18676.621999999999</v>
      </c>
      <c r="E28">
        <v>12905.267</v>
      </c>
      <c r="F28">
        <v>19013.25</v>
      </c>
      <c r="G28">
        <f t="shared" si="4"/>
        <v>0.34149663822126697</v>
      </c>
      <c r="H28">
        <f t="shared" si="5"/>
        <v>1.1134263864322935</v>
      </c>
      <c r="I28">
        <f t="shared" si="6"/>
        <v>0.76936101195140782</v>
      </c>
      <c r="J28">
        <f t="shared" si="7"/>
        <v>1.1334948173087085</v>
      </c>
      <c r="N28" t="s">
        <v>15</v>
      </c>
      <c r="O28">
        <f>STDEV(I4:I9)</f>
        <v>0.17050349309835583</v>
      </c>
      <c r="P28">
        <f>O28/6^0.5</f>
        <v>6.9607759575520844E-2</v>
      </c>
      <c r="Q28">
        <f>AVERAGE(I4:I9)</f>
        <v>0.82851318971709065</v>
      </c>
      <c r="R28">
        <f>TTEST(I4:I9,I10:I15,2,2)</f>
        <v>6.5910130962770199E-4</v>
      </c>
    </row>
    <row r="29" spans="1:18" x14ac:dyDescent="0.4">
      <c r="A29" t="s">
        <v>48</v>
      </c>
      <c r="B29">
        <v>16052.401</v>
      </c>
      <c r="C29">
        <v>4331.5889999999999</v>
      </c>
      <c r="D29">
        <v>6453.51</v>
      </c>
      <c r="E29">
        <v>8069.0240000000003</v>
      </c>
      <c r="F29">
        <v>9478.0660000000007</v>
      </c>
      <c r="G29">
        <f t="shared" si="4"/>
        <v>0.26984056777549975</v>
      </c>
      <c r="H29">
        <f t="shared" si="5"/>
        <v>0.40202770912588093</v>
      </c>
      <c r="I29">
        <f t="shared" si="6"/>
        <v>0.50266773176174706</v>
      </c>
      <c r="J29">
        <f t="shared" si="7"/>
        <v>0.59044537947936893</v>
      </c>
      <c r="N29" t="s">
        <v>17</v>
      </c>
      <c r="O29">
        <f>STDEV(I10:I15)</f>
        <v>0.1859488297363763</v>
      </c>
      <c r="P29">
        <f>O29/6^0.6</f>
        <v>6.3460384519754651E-2</v>
      </c>
      <c r="Q29">
        <f>AVERAGE(I10:I15)</f>
        <v>0.32771368295344694</v>
      </c>
    </row>
    <row r="31" spans="1:18" x14ac:dyDescent="0.4">
      <c r="A31" t="s">
        <v>49</v>
      </c>
      <c r="B31" s="3" t="s">
        <v>2</v>
      </c>
      <c r="C31" s="3" t="s">
        <v>50</v>
      </c>
      <c r="D31" s="3" t="s">
        <v>51</v>
      </c>
      <c r="E31" s="3" t="s">
        <v>52</v>
      </c>
      <c r="F31" s="3" t="s">
        <v>40</v>
      </c>
      <c r="N31" s="1" t="s">
        <v>53</v>
      </c>
      <c r="O31" t="s">
        <v>21</v>
      </c>
      <c r="P31" t="s">
        <v>54</v>
      </c>
      <c r="Q31" t="s">
        <v>12</v>
      </c>
      <c r="R31" t="s">
        <v>13</v>
      </c>
    </row>
    <row r="32" spans="1:18" x14ac:dyDescent="0.4">
      <c r="A32" t="s">
        <v>55</v>
      </c>
      <c r="B32">
        <v>14047.43</v>
      </c>
      <c r="C32">
        <v>10090.146000000001</v>
      </c>
      <c r="D32">
        <v>27103.362000000001</v>
      </c>
      <c r="E32">
        <f t="shared" ref="E32:E43" si="8">D32/B32</f>
        <v>1.9294178365722414</v>
      </c>
      <c r="F32">
        <f t="shared" ref="F32:F43" si="9">C32/B32</f>
        <v>0.71829124615677031</v>
      </c>
      <c r="N32" t="s">
        <v>15</v>
      </c>
      <c r="O32">
        <f>STDEV(E32:E37)</f>
        <v>0.20661816413990061</v>
      </c>
      <c r="P32">
        <f>O32/6^0.5</f>
        <v>8.4351512288896272E-2</v>
      </c>
      <c r="Q32">
        <f>AVERAGE(E32:E37)</f>
        <v>1.5797123133950846</v>
      </c>
      <c r="R32">
        <f>TTEST(E32:E37,E38:E43,2,2)</f>
        <v>3.6342041583151928E-2</v>
      </c>
    </row>
    <row r="33" spans="1:18" x14ac:dyDescent="0.4">
      <c r="A33" t="s">
        <v>16</v>
      </c>
      <c r="B33">
        <v>16987.228999999999</v>
      </c>
      <c r="C33">
        <v>8888.9030000000002</v>
      </c>
      <c r="D33">
        <v>28277.383000000002</v>
      </c>
      <c r="E33">
        <f t="shared" si="8"/>
        <v>1.6646259963882279</v>
      </c>
      <c r="F33">
        <f t="shared" si="9"/>
        <v>0.52326974576018259</v>
      </c>
      <c r="N33" t="s">
        <v>17</v>
      </c>
      <c r="O33">
        <f>STDEV(E38:E43)</f>
        <v>0.2505846930823683</v>
      </c>
      <c r="P33">
        <f>O33/6^0.5</f>
        <v>0.10230077256728867</v>
      </c>
      <c r="Q33">
        <f>AVERAGE(E38:E43)</f>
        <v>1.8999840474431842</v>
      </c>
    </row>
    <row r="34" spans="1:18" x14ac:dyDescent="0.4">
      <c r="A34" t="s">
        <v>18</v>
      </c>
      <c r="B34">
        <v>17795.401000000002</v>
      </c>
      <c r="C34">
        <v>8900.8529999999992</v>
      </c>
      <c r="D34">
        <v>23808.484</v>
      </c>
      <c r="E34">
        <f t="shared" si="8"/>
        <v>1.3379009554210102</v>
      </c>
      <c r="F34">
        <f t="shared" si="9"/>
        <v>0.50017715251260697</v>
      </c>
    </row>
    <row r="35" spans="1:18" x14ac:dyDescent="0.4">
      <c r="A35" t="s">
        <v>19</v>
      </c>
      <c r="B35">
        <v>17332.278999999999</v>
      </c>
      <c r="C35">
        <v>8724.3169999999991</v>
      </c>
      <c r="D35">
        <v>26261.332999999999</v>
      </c>
      <c r="E35">
        <f t="shared" si="8"/>
        <v>1.5151690669184359</v>
      </c>
      <c r="F35">
        <f t="shared" si="9"/>
        <v>0.50335659840232205</v>
      </c>
      <c r="N35" s="1" t="s">
        <v>39</v>
      </c>
      <c r="O35" t="s">
        <v>21</v>
      </c>
      <c r="P35" t="s">
        <v>22</v>
      </c>
      <c r="Q35" t="s">
        <v>12</v>
      </c>
      <c r="R35" t="s">
        <v>13</v>
      </c>
    </row>
    <row r="36" spans="1:18" x14ac:dyDescent="0.4">
      <c r="A36" t="s">
        <v>23</v>
      </c>
      <c r="B36">
        <v>17606.865000000002</v>
      </c>
      <c r="C36">
        <v>10488.125</v>
      </c>
      <c r="D36">
        <v>25260.383000000002</v>
      </c>
      <c r="E36">
        <f t="shared" si="8"/>
        <v>1.4346894236992218</v>
      </c>
      <c r="F36">
        <f t="shared" si="9"/>
        <v>0.59568384263751661</v>
      </c>
      <c r="N36" t="s">
        <v>15</v>
      </c>
      <c r="O36">
        <f>STDEV(J18:J23)</f>
        <v>0.21799846204221529</v>
      </c>
      <c r="P36">
        <f>O36/6^0.6</f>
        <v>7.439824303023182E-2</v>
      </c>
      <c r="Q36">
        <f>AVERAGE(J18:J23)</f>
        <v>0.85419770351835</v>
      </c>
      <c r="R36">
        <f>TTEST(J18:J23,J24:J29,2,2)</f>
        <v>0.64397053260114911</v>
      </c>
    </row>
    <row r="37" spans="1:18" x14ac:dyDescent="0.4">
      <c r="A37" t="s">
        <v>24</v>
      </c>
      <c r="B37">
        <v>17732.936000000002</v>
      </c>
      <c r="C37">
        <v>8329.5390000000007</v>
      </c>
      <c r="D37">
        <v>28310.111000000001</v>
      </c>
      <c r="E37">
        <f t="shared" si="8"/>
        <v>1.596470601371369</v>
      </c>
      <c r="F37">
        <f t="shared" si="9"/>
        <v>0.4697213704487514</v>
      </c>
      <c r="N37" t="s">
        <v>17</v>
      </c>
      <c r="O37">
        <f>STDEV(J24:J29)</f>
        <v>0.2423521305155599</v>
      </c>
      <c r="P37">
        <f>O37/6^0.5</f>
        <v>9.893984297325234E-2</v>
      </c>
      <c r="Q37">
        <f>AVERAGE(J24:J29)</f>
        <v>0.79078848847628658</v>
      </c>
    </row>
    <row r="38" spans="1:18" x14ac:dyDescent="0.4">
      <c r="A38" t="s">
        <v>25</v>
      </c>
      <c r="B38">
        <v>17150.057000000001</v>
      </c>
      <c r="C38">
        <v>3569.8820000000001</v>
      </c>
      <c r="D38">
        <v>28170.04</v>
      </c>
      <c r="E38">
        <f t="shared" si="8"/>
        <v>1.6425624707836248</v>
      </c>
      <c r="F38">
        <f t="shared" si="9"/>
        <v>0.20815569301023315</v>
      </c>
    </row>
    <row r="39" spans="1:18" x14ac:dyDescent="0.4">
      <c r="A39" t="s">
        <v>26</v>
      </c>
      <c r="B39">
        <v>13990.279</v>
      </c>
      <c r="C39">
        <v>2988.1039999999998</v>
      </c>
      <c r="D39">
        <v>26903.505000000001</v>
      </c>
      <c r="E39">
        <f t="shared" si="8"/>
        <v>1.9230141872081321</v>
      </c>
      <c r="F39">
        <f t="shared" si="9"/>
        <v>0.2135843037869366</v>
      </c>
      <c r="N39" s="1" t="s">
        <v>56</v>
      </c>
      <c r="O39" t="s">
        <v>21</v>
      </c>
      <c r="P39" t="s">
        <v>22</v>
      </c>
      <c r="Q39" t="s">
        <v>41</v>
      </c>
      <c r="R39" t="s">
        <v>13</v>
      </c>
    </row>
    <row r="40" spans="1:18" x14ac:dyDescent="0.4">
      <c r="A40" t="s">
        <v>27</v>
      </c>
      <c r="B40">
        <v>13892.35</v>
      </c>
      <c r="C40">
        <v>1455.2550000000001</v>
      </c>
      <c r="D40">
        <v>28931.525000000001</v>
      </c>
      <c r="E40">
        <f t="shared" si="8"/>
        <v>2.0825508283335794</v>
      </c>
      <c r="F40">
        <f t="shared" si="9"/>
        <v>0.10475225573787013</v>
      </c>
      <c r="N40" t="s">
        <v>15</v>
      </c>
      <c r="O40">
        <f>STDEV(J4:J9)</f>
        <v>0.45182064378119974</v>
      </c>
      <c r="P40">
        <f>O40/6^0.5</f>
        <v>0.18445500541995682</v>
      </c>
      <c r="Q40">
        <f>AVERAGE(J4:J9)</f>
        <v>1.8771698000591066</v>
      </c>
      <c r="R40">
        <f>TTEST(J4:J9,J10:J15,2,2)</f>
        <v>0.5144911986842815</v>
      </c>
    </row>
    <row r="41" spans="1:18" x14ac:dyDescent="0.4">
      <c r="A41" t="s">
        <v>29</v>
      </c>
      <c r="B41">
        <v>13755.522000000001</v>
      </c>
      <c r="C41">
        <v>1859.0830000000001</v>
      </c>
      <c r="D41">
        <v>27932.161</v>
      </c>
      <c r="E41">
        <f t="shared" si="8"/>
        <v>2.0306143961675898</v>
      </c>
      <c r="F41">
        <f t="shared" si="9"/>
        <v>0.13515175941705448</v>
      </c>
      <c r="N41" t="s">
        <v>17</v>
      </c>
      <c r="O41">
        <f>STDEV(J10:J15)</f>
        <v>0.48429193561890421</v>
      </c>
      <c r="P41">
        <f>O41/6^0.5</f>
        <v>0.19771135480185287</v>
      </c>
      <c r="Q41">
        <f>AVERAGE(J10:J15)</f>
        <v>2.0599028928231209</v>
      </c>
    </row>
    <row r="42" spans="1:18" x14ac:dyDescent="0.4">
      <c r="A42" t="s">
        <v>30</v>
      </c>
      <c r="B42">
        <v>14583.228999999999</v>
      </c>
      <c r="C42">
        <v>1940.6690000000001</v>
      </c>
      <c r="D42">
        <v>31671.304</v>
      </c>
      <c r="E42">
        <f t="shared" si="8"/>
        <v>2.1717620974065484</v>
      </c>
      <c r="F42">
        <f t="shared" si="9"/>
        <v>0.13307539777370295</v>
      </c>
    </row>
    <row r="43" spans="1:18" x14ac:dyDescent="0.4">
      <c r="A43" t="s">
        <v>31</v>
      </c>
      <c r="B43">
        <v>16047.401</v>
      </c>
      <c r="C43">
        <v>2938.569</v>
      </c>
      <c r="D43">
        <v>24863.848000000002</v>
      </c>
      <c r="E43">
        <f t="shared" si="8"/>
        <v>1.5494003047596308</v>
      </c>
      <c r="F43">
        <f t="shared" si="9"/>
        <v>0.18311806379113976</v>
      </c>
      <c r="N43" s="1" t="s">
        <v>57</v>
      </c>
      <c r="O43" t="s">
        <v>21</v>
      </c>
      <c r="P43" t="s">
        <v>22</v>
      </c>
      <c r="Q43" t="s">
        <v>12</v>
      </c>
      <c r="R43" t="s">
        <v>13</v>
      </c>
    </row>
    <row r="44" spans="1:18" x14ac:dyDescent="0.4">
      <c r="N44" t="s">
        <v>15</v>
      </c>
      <c r="O44">
        <f>STDEV(I18:I23)</f>
        <v>0.15989104214717234</v>
      </c>
      <c r="P44">
        <f>O44/6^0.5</f>
        <v>6.5275244617068587E-2</v>
      </c>
      <c r="Q44">
        <f>AVERAGE(I18:I23)</f>
        <v>0.66576112308318702</v>
      </c>
      <c r="R44">
        <f>TTEST(I18:I23,I24:I29,2,2)</f>
        <v>0.13316363783206261</v>
      </c>
    </row>
    <row r="45" spans="1:18" x14ac:dyDescent="0.4">
      <c r="A45" s="4"/>
      <c r="B45" s="3" t="s">
        <v>58</v>
      </c>
      <c r="C45" s="3" t="s">
        <v>59</v>
      </c>
      <c r="D45" s="3" t="s">
        <v>60</v>
      </c>
      <c r="E45" s="3" t="s">
        <v>61</v>
      </c>
      <c r="N45" t="s">
        <v>17</v>
      </c>
      <c r="O45">
        <f>STDEV(I24:I29)</f>
        <v>0.21133257954837165</v>
      </c>
      <c r="P45">
        <f>O45/6^0.6</f>
        <v>7.2123318972777184E-2</v>
      </c>
      <c r="Q45">
        <f>AVERAGE(I24:I29)</f>
        <v>0.48891059391211927</v>
      </c>
    </row>
    <row r="46" spans="1:18" x14ac:dyDescent="0.4">
      <c r="A46" t="s">
        <v>55</v>
      </c>
      <c r="B46">
        <v>19504.087</v>
      </c>
      <c r="C46">
        <v>18008.078000000001</v>
      </c>
      <c r="D46">
        <f>C46/B46</f>
        <v>0.92329766576615468</v>
      </c>
      <c r="E46">
        <f>C46/C61</f>
        <v>0.6294721587012404</v>
      </c>
    </row>
    <row r="47" spans="1:18" x14ac:dyDescent="0.4">
      <c r="A47" t="s">
        <v>16</v>
      </c>
      <c r="B47">
        <v>14550.652</v>
      </c>
      <c r="C47">
        <v>19716.027999999998</v>
      </c>
      <c r="D47">
        <f t="shared" ref="D47:D57" si="10">C47/B47</f>
        <v>1.3549927522148146</v>
      </c>
      <c r="E47">
        <f t="shared" ref="E47:E57" si="11">C47/C62</f>
        <v>0.69534003281946688</v>
      </c>
      <c r="N47" s="1" t="s">
        <v>62</v>
      </c>
      <c r="O47" t="s">
        <v>21</v>
      </c>
      <c r="P47" t="s">
        <v>22</v>
      </c>
      <c r="Q47" t="s">
        <v>12</v>
      </c>
      <c r="R47" t="s">
        <v>63</v>
      </c>
    </row>
    <row r="48" spans="1:18" x14ac:dyDescent="0.4">
      <c r="A48" t="s">
        <v>18</v>
      </c>
      <c r="B48">
        <v>15209.43</v>
      </c>
      <c r="C48">
        <v>19615.614000000001</v>
      </c>
      <c r="D48">
        <f t="shared" si="10"/>
        <v>1.2897007974657828</v>
      </c>
      <c r="E48">
        <f t="shared" si="11"/>
        <v>0.82051167288246341</v>
      </c>
      <c r="N48" t="s">
        <v>15</v>
      </c>
      <c r="O48">
        <f>STDEV(D46:D51)</f>
        <v>0.26229388988483726</v>
      </c>
      <c r="P48">
        <f>O48/6^0.5</f>
        <v>0.10708103214460156</v>
      </c>
      <c r="Q48">
        <f>AVERAGE(D46:D51)</f>
        <v>1.2705912228689185</v>
      </c>
      <c r="R48">
        <f>TTEST(D46:D51,D52:D57,2,2)</f>
        <v>9.5121147098837181E-3</v>
      </c>
    </row>
    <row r="49" spans="1:18" x14ac:dyDescent="0.4">
      <c r="A49" t="s">
        <v>19</v>
      </c>
      <c r="B49">
        <v>13936.43</v>
      </c>
      <c r="C49">
        <v>23364.17</v>
      </c>
      <c r="D49">
        <f t="shared" si="10"/>
        <v>1.6764817101653722</v>
      </c>
      <c r="E49">
        <f t="shared" si="11"/>
        <v>1.0298791946036556</v>
      </c>
      <c r="N49" t="s">
        <v>17</v>
      </c>
      <c r="O49">
        <f>STDEV(D52:D57)</f>
        <v>5.9594559101344542E-2</v>
      </c>
      <c r="P49">
        <f>O49/6^0.5</f>
        <v>2.4329376874071561E-2</v>
      </c>
      <c r="Q49">
        <f>AVERAGE(D52:D57)</f>
        <v>0.9193378634041216</v>
      </c>
    </row>
    <row r="50" spans="1:18" x14ac:dyDescent="0.4">
      <c r="A50" t="s">
        <v>23</v>
      </c>
      <c r="B50">
        <v>17242.38</v>
      </c>
      <c r="C50">
        <v>22887.22</v>
      </c>
      <c r="D50">
        <f t="shared" si="10"/>
        <v>1.327381718765043</v>
      </c>
      <c r="E50">
        <f t="shared" si="11"/>
        <v>0.89193810203148483</v>
      </c>
    </row>
    <row r="51" spans="1:18" x14ac:dyDescent="0.4">
      <c r="A51" t="s">
        <v>24</v>
      </c>
      <c r="B51">
        <v>18619.207999999999</v>
      </c>
      <c r="C51">
        <v>19581.685000000001</v>
      </c>
      <c r="D51">
        <f t="shared" si="10"/>
        <v>1.0516926928363441</v>
      </c>
      <c r="E51">
        <f t="shared" si="11"/>
        <v>0.79063137222616942</v>
      </c>
      <c r="N51" s="1" t="s">
        <v>64</v>
      </c>
      <c r="O51" t="s">
        <v>21</v>
      </c>
      <c r="P51" t="s">
        <v>22</v>
      </c>
      <c r="Q51" t="s">
        <v>12</v>
      </c>
      <c r="R51" t="s">
        <v>63</v>
      </c>
    </row>
    <row r="52" spans="1:18" x14ac:dyDescent="0.4">
      <c r="A52" t="s">
        <v>25</v>
      </c>
      <c r="B52">
        <v>13955.550999999999</v>
      </c>
      <c r="C52">
        <v>13784.007</v>
      </c>
      <c r="D52">
        <f t="shared" si="10"/>
        <v>0.98770783038233323</v>
      </c>
      <c r="E52">
        <f t="shared" si="11"/>
        <v>0.61493962584351158</v>
      </c>
      <c r="N52" t="s">
        <v>15</v>
      </c>
      <c r="O52">
        <f>STDEV(E46:E51)</f>
        <v>0.14232549625127483</v>
      </c>
      <c r="P52">
        <f>O52/6^0.5</f>
        <v>5.8104140534003902E-2</v>
      </c>
      <c r="Q52">
        <f>AVERAGE(E46:E51)</f>
        <v>0.80962875554408009</v>
      </c>
      <c r="R52">
        <f>TTEST(E46:E51,E52:E57,2,2)</f>
        <v>8.1883294103245793E-3</v>
      </c>
    </row>
    <row r="53" spans="1:18" x14ac:dyDescent="0.4">
      <c r="A53" t="s">
        <v>26</v>
      </c>
      <c r="B53">
        <v>14886.744000000001</v>
      </c>
      <c r="C53">
        <v>13411.35</v>
      </c>
      <c r="D53">
        <f t="shared" si="10"/>
        <v>0.90089209567921635</v>
      </c>
      <c r="E53">
        <f t="shared" si="11"/>
        <v>0.57301866481291075</v>
      </c>
      <c r="N53" t="s">
        <v>17</v>
      </c>
      <c r="O53">
        <f>STDEV(E52:E57)</f>
        <v>6.9123822041458713E-2</v>
      </c>
      <c r="P53">
        <f>O53/6^0.5</f>
        <v>2.8219682178753817E-2</v>
      </c>
      <c r="Q53">
        <f>AVERAGE(E52:E57)</f>
        <v>0.59729227959626818</v>
      </c>
    </row>
    <row r="54" spans="1:18" x14ac:dyDescent="0.4">
      <c r="A54" t="s">
        <v>27</v>
      </c>
      <c r="B54">
        <v>14979.915000000001</v>
      </c>
      <c r="C54">
        <v>13660.35</v>
      </c>
      <c r="D54">
        <f t="shared" si="10"/>
        <v>0.91191104889446961</v>
      </c>
      <c r="E54">
        <f t="shared" si="11"/>
        <v>0.55194689227113136</v>
      </c>
    </row>
    <row r="55" spans="1:18" x14ac:dyDescent="0.4">
      <c r="A55" t="s">
        <v>29</v>
      </c>
      <c r="B55">
        <v>17409.087</v>
      </c>
      <c r="C55">
        <v>14663.593000000001</v>
      </c>
      <c r="D55">
        <f t="shared" si="10"/>
        <v>0.84229534840052211</v>
      </c>
      <c r="E55">
        <f t="shared" si="11"/>
        <v>0.57092757202729227</v>
      </c>
      <c r="N55" s="1" t="s">
        <v>65</v>
      </c>
      <c r="O55" t="s">
        <v>21</v>
      </c>
      <c r="P55" t="s">
        <v>22</v>
      </c>
      <c r="Q55" t="s">
        <v>12</v>
      </c>
      <c r="R55" t="s">
        <v>13</v>
      </c>
    </row>
    <row r="56" spans="1:18" x14ac:dyDescent="0.4">
      <c r="A56" t="s">
        <v>30</v>
      </c>
      <c r="B56">
        <v>16466.501</v>
      </c>
      <c r="C56">
        <v>14509.179</v>
      </c>
      <c r="D56">
        <f t="shared" si="10"/>
        <v>0.88113309561029385</v>
      </c>
      <c r="E56">
        <f t="shared" si="11"/>
        <v>0.54380442591898315</v>
      </c>
      <c r="N56" t="s">
        <v>15</v>
      </c>
      <c r="O56">
        <f>STDEV(G18:G23)</f>
        <v>0.2126608710124962</v>
      </c>
      <c r="P56">
        <f>O56/6^0.5</f>
        <v>8.681843703940767E-2</v>
      </c>
      <c r="Q56">
        <f>AVERAGE(G18:G23)</f>
        <v>0.9974520732565525</v>
      </c>
      <c r="R56">
        <f>TTEST(G18:G23,G24:G29,2,2)</f>
        <v>9.5278457766214791E-5</v>
      </c>
    </row>
    <row r="57" spans="1:18" x14ac:dyDescent="0.4">
      <c r="A57" t="s">
        <v>31</v>
      </c>
      <c r="B57">
        <v>16446.672999999999</v>
      </c>
      <c r="C57">
        <v>16316.543</v>
      </c>
      <c r="D57">
        <f t="shared" si="10"/>
        <v>0.9920877614578949</v>
      </c>
      <c r="E57">
        <f t="shared" si="11"/>
        <v>0.72911649670378009</v>
      </c>
      <c r="N57" t="s">
        <v>17</v>
      </c>
      <c r="O57">
        <f>STDEV(G24:G29)</f>
        <v>0.12847444358499427</v>
      </c>
      <c r="P57">
        <f>O57/6^0.5</f>
        <v>5.2449471961869928E-2</v>
      </c>
      <c r="Q57">
        <f>AVERAGE(G24:G29)</f>
        <v>0.36368929746725481</v>
      </c>
    </row>
    <row r="60" spans="1:18" x14ac:dyDescent="0.4">
      <c r="B60" s="3" t="s">
        <v>66</v>
      </c>
      <c r="C60" s="3" t="s">
        <v>67</v>
      </c>
      <c r="D60" s="3" t="s">
        <v>68</v>
      </c>
    </row>
    <row r="61" spans="1:18" x14ac:dyDescent="0.4">
      <c r="A61" t="s">
        <v>55</v>
      </c>
      <c r="B61">
        <v>16884.692999999999</v>
      </c>
      <c r="C61">
        <v>28608.22</v>
      </c>
      <c r="D61">
        <f>C61/B61</f>
        <v>1.694328703518625</v>
      </c>
    </row>
    <row r="62" spans="1:18" x14ac:dyDescent="0.4">
      <c r="A62" t="s">
        <v>16</v>
      </c>
      <c r="B62">
        <v>15580.401</v>
      </c>
      <c r="C62">
        <v>28354.512999999999</v>
      </c>
      <c r="D62">
        <f t="shared" ref="D62:D72" si="12">C62/B62</f>
        <v>1.8198833906778138</v>
      </c>
    </row>
    <row r="63" spans="1:18" x14ac:dyDescent="0.4">
      <c r="A63" t="s">
        <v>18</v>
      </c>
      <c r="B63">
        <v>12914.744000000001</v>
      </c>
      <c r="C63">
        <v>23906.562999999998</v>
      </c>
      <c r="D63">
        <f t="shared" si="12"/>
        <v>1.8511062240180678</v>
      </c>
    </row>
    <row r="64" spans="1:18" x14ac:dyDescent="0.4">
      <c r="A64" t="s">
        <v>19</v>
      </c>
      <c r="B64">
        <v>15218.057000000001</v>
      </c>
      <c r="C64">
        <v>22686.321</v>
      </c>
      <c r="D64">
        <f t="shared" si="12"/>
        <v>1.4907501660691638</v>
      </c>
    </row>
    <row r="65" spans="1:4" x14ac:dyDescent="0.4">
      <c r="A65" t="s">
        <v>23</v>
      </c>
      <c r="B65">
        <v>17872.25</v>
      </c>
      <c r="C65">
        <v>25660.098999999998</v>
      </c>
      <c r="D65">
        <f t="shared" si="12"/>
        <v>1.4357508987396661</v>
      </c>
    </row>
    <row r="66" spans="1:4" x14ac:dyDescent="0.4">
      <c r="A66" t="s">
        <v>24</v>
      </c>
      <c r="B66">
        <v>19117.078000000001</v>
      </c>
      <c r="C66">
        <v>24767.149000000001</v>
      </c>
      <c r="D66">
        <f t="shared" si="12"/>
        <v>1.2955509728003411</v>
      </c>
    </row>
    <row r="67" spans="1:4" x14ac:dyDescent="0.4">
      <c r="A67" t="s">
        <v>25</v>
      </c>
      <c r="B67">
        <v>21365.321</v>
      </c>
      <c r="C67">
        <v>22415.22</v>
      </c>
      <c r="D67">
        <f t="shared" si="12"/>
        <v>1.0491403335339544</v>
      </c>
    </row>
    <row r="68" spans="1:4" x14ac:dyDescent="0.4">
      <c r="A68" t="s">
        <v>26</v>
      </c>
      <c r="B68">
        <v>20549.785</v>
      </c>
      <c r="C68">
        <v>23404.735000000001</v>
      </c>
      <c r="D68">
        <f t="shared" si="12"/>
        <v>1.138928460808714</v>
      </c>
    </row>
    <row r="69" spans="1:4" x14ac:dyDescent="0.4">
      <c r="A69" t="s">
        <v>27</v>
      </c>
      <c r="B69">
        <v>19066.664000000001</v>
      </c>
      <c r="C69">
        <v>24749.392</v>
      </c>
      <c r="D69">
        <f t="shared" si="12"/>
        <v>1.2980452165098204</v>
      </c>
    </row>
    <row r="70" spans="1:4" x14ac:dyDescent="0.4">
      <c r="A70" t="s">
        <v>29</v>
      </c>
      <c r="B70">
        <v>16654.3</v>
      </c>
      <c r="C70">
        <v>25683.806</v>
      </c>
      <c r="D70">
        <f t="shared" si="12"/>
        <v>1.542172652107864</v>
      </c>
    </row>
    <row r="71" spans="1:4" x14ac:dyDescent="0.4">
      <c r="A71" t="s">
        <v>30</v>
      </c>
      <c r="B71">
        <v>15505.593000000001</v>
      </c>
      <c r="C71">
        <v>26680.877</v>
      </c>
      <c r="D71">
        <f t="shared" si="12"/>
        <v>1.7207259986767356</v>
      </c>
    </row>
    <row r="72" spans="1:4" x14ac:dyDescent="0.4">
      <c r="A72" t="s">
        <v>31</v>
      </c>
      <c r="B72">
        <v>12099.966</v>
      </c>
      <c r="C72">
        <v>22378.512999999999</v>
      </c>
      <c r="D72">
        <f t="shared" si="12"/>
        <v>1.8494690811527899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</dc:creator>
  <cp:lastModifiedBy>maure</cp:lastModifiedBy>
  <dcterms:created xsi:type="dcterms:W3CDTF">2020-05-26T20:19:01Z</dcterms:created>
  <dcterms:modified xsi:type="dcterms:W3CDTF">2020-06-12T23:18:26Z</dcterms:modified>
</cp:coreProperties>
</file>