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calvi/Documents/Brian/Projects/p53/Brian's hatch data 6_18_21/"/>
    </mc:Choice>
  </mc:AlternateContent>
  <xr:revisionPtr revIDLastSave="0" documentId="13_ncr:1_{F3FAD3EE-C110-D047-B090-AEA5051948A3}" xr6:coauthVersionLast="46" xr6:coauthVersionMax="46" xr10:uidLastSave="{00000000-0000-0000-0000-000000000000}"/>
  <bookViews>
    <workbookView xWindow="4080" yWindow="460" windowWidth="24440" windowHeight="12940" xr2:uid="{09D39D54-5F6F-FB43-BADE-57A43A9986D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1" l="1"/>
  <c r="M12" i="1"/>
  <c r="M14" i="1"/>
  <c r="M8" i="1"/>
  <c r="J10" i="1"/>
  <c r="J12" i="1"/>
  <c r="J14" i="1"/>
  <c r="J8" i="1"/>
  <c r="G10" i="1"/>
  <c r="G12" i="1"/>
  <c r="G14" i="1"/>
  <c r="G8" i="1"/>
  <c r="D10" i="1"/>
  <c r="P10" i="1" s="1"/>
  <c r="D12" i="1"/>
  <c r="D14" i="1"/>
  <c r="D8" i="1"/>
  <c r="P12" i="1" l="1"/>
  <c r="P14" i="1"/>
  <c r="P8" i="1"/>
  <c r="O8" i="1"/>
  <c r="O14" i="1"/>
  <c r="O12" i="1"/>
  <c r="O10" i="1"/>
</calcChain>
</file>

<file path=xl/sharedStrings.xml><?xml version="1.0" encoding="utf-8"?>
<sst xmlns="http://schemas.openxmlformats.org/spreadsheetml/2006/main" count="33" uniqueCount="19">
  <si>
    <t>w[1118]</t>
  </si>
  <si>
    <t>p53[5A-1-4]</t>
  </si>
  <si>
    <t>p53[A2.3]</t>
  </si>
  <si>
    <t>p53[B41.5]</t>
  </si>
  <si>
    <t>6/10-6/11</t>
  </si>
  <si>
    <t>plates</t>
  </si>
  <si>
    <t>population</t>
  </si>
  <si>
    <t>21 hours</t>
  </si>
  <si>
    <t>4 hours</t>
  </si>
  <si>
    <t>hatch</t>
  </si>
  <si>
    <t>total</t>
  </si>
  <si>
    <t>%</t>
  </si>
  <si>
    <t>S.D.</t>
  </si>
  <si>
    <t>Genotype</t>
  </si>
  <si>
    <t>% hatch</t>
  </si>
  <si>
    <t xml:space="preserve"> % mean</t>
  </si>
  <si>
    <t>Hatch rate counts p53* 6_18_21</t>
  </si>
  <si>
    <t>hours</t>
  </si>
  <si>
    <t>2 tail P vs w[1118]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</si>
</sst>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00"/>
  </numFmts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6" fontId="0" fillId="0" borderId="0" xfId="0" applyNumberFormat="1"/>
    <xf numFmtId="1" fontId="0" fillId="0" borderId="0" xfId="0" applyNumberFormat="1"/>
    <xf numFmtId="0" fontId="1" fillId="2" borderId="0" xfId="0" applyFont="1" applyFill="1"/>
    <xf numFmtId="1" fontId="1" fillId="2" borderId="0" xfId="0" applyNumberFormat="1" applyFont="1" applyFill="1"/>
    <xf numFmtId="2" fontId="1" fillId="2" borderId="0" xfId="0" applyNumberFormat="1" applyFont="1" applyFill="1"/>
    <xf numFmtId="2" fontId="0" fillId="0" borderId="0" xfId="0" applyNumberFormat="1"/>
    <xf numFmtId="0" fontId="2" fillId="0" borderId="0" xfId="0" applyFont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Sheet1!$C$19:$C$22</c:f>
                <c:numCache>
                  <c:formatCode>General</c:formatCode>
                  <c:ptCount val="4"/>
                  <c:pt idx="0">
                    <c:v>4.7609522856952333</c:v>
                  </c:pt>
                  <c:pt idx="1">
                    <c:v>16.19670748434179</c:v>
                  </c:pt>
                  <c:pt idx="2">
                    <c:v>11.747063019467179</c:v>
                  </c:pt>
                  <c:pt idx="3">
                    <c:v>16.588134540382882</c:v>
                  </c:pt>
                </c:numCache>
              </c:numRef>
            </c:plus>
            <c:minus>
              <c:numRef>
                <c:f>Sheet1!$C$19:$C$22</c:f>
                <c:numCache>
                  <c:formatCode>General</c:formatCode>
                  <c:ptCount val="4"/>
                  <c:pt idx="0">
                    <c:v>4.7609522856952333</c:v>
                  </c:pt>
                  <c:pt idx="1">
                    <c:v>16.19670748434179</c:v>
                  </c:pt>
                  <c:pt idx="2">
                    <c:v>11.747063019467179</c:v>
                  </c:pt>
                  <c:pt idx="3">
                    <c:v>16.588134540382882</c:v>
                  </c:pt>
                </c:numCache>
              </c:numRef>
            </c:minus>
            <c:spPr>
              <a:noFill/>
              <a:ln w="254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Sheet1!$A$19:$A$22</c:f>
              <c:strCache>
                <c:ptCount val="4"/>
                <c:pt idx="0">
                  <c:v>w[1118]</c:v>
                </c:pt>
                <c:pt idx="1">
                  <c:v>p53[5A-1-4]</c:v>
                </c:pt>
                <c:pt idx="2">
                  <c:v>p53[A2.3]</c:v>
                </c:pt>
                <c:pt idx="3">
                  <c:v>p53[B41.5]</c:v>
                </c:pt>
              </c:strCache>
            </c:strRef>
          </c:cat>
          <c:val>
            <c:numRef>
              <c:f>Sheet1!$B$19:$B$22</c:f>
              <c:numCache>
                <c:formatCode>0</c:formatCode>
                <c:ptCount val="4"/>
                <c:pt idx="0">
                  <c:v>93</c:v>
                </c:pt>
                <c:pt idx="1">
                  <c:v>66.5</c:v>
                </c:pt>
                <c:pt idx="2">
                  <c:v>51.59375</c:v>
                </c:pt>
                <c:pt idx="3">
                  <c:v>34.606060606060609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5F-0543-B3FB-8D546512E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96"/>
        <c:overlap val="-26"/>
        <c:axId val="1119147936"/>
        <c:axId val="1119149584"/>
      </c:barChart>
      <c:catAx>
        <c:axId val="1119147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19149584"/>
        <c:crosses val="autoZero"/>
        <c:auto val="1"/>
        <c:lblAlgn val="ctr"/>
        <c:lblOffset val="100"/>
        <c:noMultiLvlLbl val="0"/>
      </c:catAx>
      <c:valAx>
        <c:axId val="111914958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9147936"/>
        <c:crosses val="autoZero"/>
        <c:crossBetween val="between"/>
      </c:valAx>
      <c:spPr>
        <a:noFill/>
        <a:ln>
          <a:solidFill>
            <a:schemeClr val="tx1">
              <a:lumMod val="65000"/>
              <a:lumOff val="35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171450</xdr:colOff>
      <xdr:row>16</xdr:row>
      <xdr:rowOff>107950</xdr:rowOff>
    </xdr:from>
    <xdr:to>
      <xdr:col>10</xdr:col>
      <xdr:colOff>615950</xdr:colOff>
      <xdr:row>30</xdr:row>
      <xdr:rowOff>6350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328B02BB-255C-784B-9B6E-2078A5FC0E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9149D-D5AD-8442-838D-7D3B7C54E54F}">
  <dimension ref="A1:P55"/>
  <sheetViews>
    <sheetView tabSelected="1" topLeftCell="A6" workbookViewId="0">
      <selection activeCell="A18" sqref="A18:D22"/>
    </sheetView>
  </sheetViews>
  <sheetFormatPr baseColWidth="10" defaultRowHeight="16" x14ac:dyDescent="0.2"/>
  <cols>
    <col min="4" max="4" width="20.1640625" style="4" customWidth="1"/>
    <col min="7" max="7" width="10.83203125" style="4"/>
    <col min="10" max="10" width="10.83203125" style="3"/>
    <col min="13" max="13" width="10.83203125" style="5"/>
    <col min="16" max="16" width="10.83203125" style="6"/>
  </cols>
  <sheetData>
    <row r="1" spans="1:16" x14ac:dyDescent="0.2">
      <c r="A1" t="s">
        <v>16</v>
      </c>
    </row>
    <row r="5" spans="1:16" x14ac:dyDescent="0.2">
      <c r="A5" t="s">
        <v>5</v>
      </c>
      <c r="B5" s="1" t="s">
        <v>4</v>
      </c>
      <c r="E5" s="1">
        <v>44361</v>
      </c>
      <c r="H5" s="1">
        <v>44362</v>
      </c>
      <c r="K5" s="1">
        <v>44363</v>
      </c>
    </row>
    <row r="6" spans="1:16" x14ac:dyDescent="0.2">
      <c r="A6" t="s">
        <v>6</v>
      </c>
      <c r="B6" t="s">
        <v>7</v>
      </c>
      <c r="E6" t="s">
        <v>8</v>
      </c>
      <c r="H6" t="s">
        <v>8</v>
      </c>
      <c r="K6" t="s">
        <v>8</v>
      </c>
    </row>
    <row r="7" spans="1:16" x14ac:dyDescent="0.2">
      <c r="B7" t="s">
        <v>9</v>
      </c>
      <c r="C7" t="s">
        <v>10</v>
      </c>
      <c r="D7" s="4" t="s">
        <v>11</v>
      </c>
      <c r="G7" s="4" t="s">
        <v>11</v>
      </c>
      <c r="J7" s="3" t="s">
        <v>11</v>
      </c>
      <c r="M7" s="5" t="s">
        <v>11</v>
      </c>
      <c r="O7" t="s">
        <v>15</v>
      </c>
      <c r="P7" s="6" t="s">
        <v>12</v>
      </c>
    </row>
    <row r="8" spans="1:16" x14ac:dyDescent="0.2">
      <c r="A8" t="s">
        <v>0</v>
      </c>
      <c r="B8">
        <v>48</v>
      </c>
      <c r="C8">
        <v>50</v>
      </c>
      <c r="D8" s="4">
        <f>(B8/C8)*100</f>
        <v>96</v>
      </c>
      <c r="E8">
        <v>43</v>
      </c>
      <c r="F8">
        <v>50</v>
      </c>
      <c r="G8" s="4">
        <f>(E8/F8)*100</f>
        <v>86</v>
      </c>
      <c r="H8">
        <v>47</v>
      </c>
      <c r="I8">
        <v>50</v>
      </c>
      <c r="J8" s="3">
        <f>(H8/I8)*100</f>
        <v>94</v>
      </c>
      <c r="K8">
        <v>48</v>
      </c>
      <c r="L8">
        <v>50</v>
      </c>
      <c r="M8" s="5">
        <f>(K8/L8)*100</f>
        <v>96</v>
      </c>
      <c r="O8" s="2">
        <f>AVERAGE(D8,G8,J8,M8)</f>
        <v>93</v>
      </c>
      <c r="P8" s="6">
        <f>STDEV(D8,G8,J8,M8)</f>
        <v>4.7609522856952333</v>
      </c>
    </row>
    <row r="9" spans="1:16" x14ac:dyDescent="0.2">
      <c r="O9" s="2"/>
    </row>
    <row r="10" spans="1:16" x14ac:dyDescent="0.2">
      <c r="A10" t="s">
        <v>1</v>
      </c>
      <c r="B10">
        <v>45</v>
      </c>
      <c r="C10">
        <v>50</v>
      </c>
      <c r="D10" s="4">
        <f t="shared" ref="D10:D14" si="0">(B10/C10)*100</f>
        <v>90</v>
      </c>
      <c r="E10">
        <v>32</v>
      </c>
      <c r="F10">
        <v>50</v>
      </c>
      <c r="G10" s="4">
        <f t="shared" ref="G10:G14" si="1">(E10/F10)*100</f>
        <v>64</v>
      </c>
      <c r="H10">
        <v>29</v>
      </c>
      <c r="I10">
        <v>50</v>
      </c>
      <c r="J10" s="3">
        <f t="shared" ref="J10:J14" si="2">(H10/I10)*100</f>
        <v>57.999999999999993</v>
      </c>
      <c r="K10">
        <v>27</v>
      </c>
      <c r="L10">
        <v>50</v>
      </c>
      <c r="M10" s="5">
        <f t="shared" ref="M10:M14" si="3">(K10/L10)*100</f>
        <v>54</v>
      </c>
      <c r="O10" s="2">
        <f t="shared" ref="O10:O14" si="4">AVERAGE(D10,G10,J10,M10)</f>
        <v>66.5</v>
      </c>
      <c r="P10" s="6">
        <f t="shared" ref="P10:P14" si="5">STDEV(D10,G10,J10,M10)</f>
        <v>16.19670748434179</v>
      </c>
    </row>
    <row r="11" spans="1:16" x14ac:dyDescent="0.2">
      <c r="O11" s="2"/>
    </row>
    <row r="12" spans="1:16" x14ac:dyDescent="0.2">
      <c r="A12" t="s">
        <v>2</v>
      </c>
      <c r="B12">
        <v>27</v>
      </c>
      <c r="C12">
        <v>50</v>
      </c>
      <c r="D12" s="4">
        <f t="shared" si="0"/>
        <v>54</v>
      </c>
      <c r="E12">
        <v>11</v>
      </c>
      <c r="F12">
        <v>32</v>
      </c>
      <c r="G12" s="4">
        <f t="shared" si="1"/>
        <v>34.375</v>
      </c>
      <c r="H12">
        <v>30</v>
      </c>
      <c r="I12">
        <v>50</v>
      </c>
      <c r="J12" s="3">
        <f t="shared" si="2"/>
        <v>60</v>
      </c>
      <c r="K12">
        <v>29</v>
      </c>
      <c r="L12">
        <v>50</v>
      </c>
      <c r="M12" s="5">
        <f t="shared" si="3"/>
        <v>57.999999999999993</v>
      </c>
      <c r="O12" s="2">
        <f t="shared" si="4"/>
        <v>51.59375</v>
      </c>
      <c r="P12" s="6">
        <f t="shared" si="5"/>
        <v>11.747063019467179</v>
      </c>
    </row>
    <row r="13" spans="1:16" x14ac:dyDescent="0.2">
      <c r="O13" s="2"/>
    </row>
    <row r="14" spans="1:16" x14ac:dyDescent="0.2">
      <c r="A14" t="s">
        <v>3</v>
      </c>
      <c r="B14">
        <v>23</v>
      </c>
      <c r="C14">
        <v>50</v>
      </c>
      <c r="D14" s="4">
        <f t="shared" si="0"/>
        <v>46</v>
      </c>
      <c r="E14">
        <v>5</v>
      </c>
      <c r="F14">
        <v>50</v>
      </c>
      <c r="G14" s="4">
        <f t="shared" si="1"/>
        <v>10</v>
      </c>
      <c r="H14">
        <v>14</v>
      </c>
      <c r="I14">
        <v>33</v>
      </c>
      <c r="J14" s="4">
        <f t="shared" si="2"/>
        <v>42.424242424242422</v>
      </c>
      <c r="K14">
        <v>20</v>
      </c>
      <c r="L14">
        <v>50</v>
      </c>
      <c r="M14" s="5">
        <f t="shared" si="3"/>
        <v>40</v>
      </c>
      <c r="O14" s="2">
        <f t="shared" si="4"/>
        <v>34.606060606060609</v>
      </c>
      <c r="P14" s="6">
        <f t="shared" si="5"/>
        <v>16.588134540382882</v>
      </c>
    </row>
    <row r="18" spans="1:4" x14ac:dyDescent="0.2">
      <c r="A18" t="s">
        <v>13</v>
      </c>
      <c r="B18" t="s">
        <v>14</v>
      </c>
      <c r="C18" t="s">
        <v>12</v>
      </c>
      <c r="D18" s="8" t="s">
        <v>18</v>
      </c>
    </row>
    <row r="19" spans="1:4" x14ac:dyDescent="0.2">
      <c r="A19" t="s">
        <v>0</v>
      </c>
      <c r="B19" s="2">
        <v>93</v>
      </c>
      <c r="C19" s="6">
        <v>4.7609522856952333</v>
      </c>
      <c r="D19" s="8"/>
    </row>
    <row r="20" spans="1:4" x14ac:dyDescent="0.2">
      <c r="A20" t="s">
        <v>1</v>
      </c>
      <c r="B20" s="2">
        <v>66.5</v>
      </c>
      <c r="C20" s="6">
        <v>16.19670748434179</v>
      </c>
      <c r="D20" s="8">
        <v>2.1700000000000001E-2</v>
      </c>
    </row>
    <row r="21" spans="1:4" x14ac:dyDescent="0.2">
      <c r="A21" t="s">
        <v>2</v>
      </c>
      <c r="B21" s="2">
        <v>51.59375</v>
      </c>
      <c r="C21" s="6">
        <v>11.747063019467179</v>
      </c>
      <c r="D21">
        <v>5.9999999999999995E-4</v>
      </c>
    </row>
    <row r="22" spans="1:4" x14ac:dyDescent="0.2">
      <c r="A22" t="s">
        <v>3</v>
      </c>
      <c r="B22" s="2">
        <v>34.606060606060609</v>
      </c>
      <c r="C22" s="6">
        <v>16.588134540382882</v>
      </c>
      <c r="D22">
        <v>5.0000000000000001E-4</v>
      </c>
    </row>
    <row r="34" spans="1:5" x14ac:dyDescent="0.2">
      <c r="A34" s="1"/>
    </row>
    <row r="36" spans="1:5" x14ac:dyDescent="0.2">
      <c r="E36" s="7"/>
    </row>
    <row r="50" spans="1:5" x14ac:dyDescent="0.2">
      <c r="C50" t="s">
        <v>17</v>
      </c>
    </row>
    <row r="51" spans="1:5" x14ac:dyDescent="0.2">
      <c r="B51">
        <v>21</v>
      </c>
      <c r="C51">
        <v>25</v>
      </c>
      <c r="D51" s="4">
        <v>27.5</v>
      </c>
      <c r="E51" s="7">
        <v>49</v>
      </c>
    </row>
    <row r="52" spans="1:5" x14ac:dyDescent="0.2">
      <c r="A52" t="s">
        <v>0</v>
      </c>
      <c r="B52">
        <v>24</v>
      </c>
      <c r="C52">
        <v>44</v>
      </c>
      <c r="D52" s="4">
        <v>46</v>
      </c>
      <c r="E52">
        <v>47</v>
      </c>
    </row>
    <row r="53" spans="1:5" x14ac:dyDescent="0.2">
      <c r="A53" t="s">
        <v>1</v>
      </c>
      <c r="B53">
        <v>10</v>
      </c>
      <c r="C53">
        <v>27</v>
      </c>
      <c r="D53" s="4">
        <v>27</v>
      </c>
      <c r="E53">
        <v>29</v>
      </c>
    </row>
    <row r="54" spans="1:5" x14ac:dyDescent="0.2">
      <c r="A54" t="s">
        <v>2</v>
      </c>
      <c r="B54">
        <v>4</v>
      </c>
      <c r="C54">
        <v>19</v>
      </c>
      <c r="D54" s="4">
        <v>24</v>
      </c>
      <c r="E54">
        <v>30</v>
      </c>
    </row>
    <row r="55" spans="1:5" x14ac:dyDescent="0.2">
      <c r="A55" t="s">
        <v>3</v>
      </c>
      <c r="B55">
        <v>3</v>
      </c>
      <c r="C55">
        <v>12</v>
      </c>
      <c r="D55" s="4">
        <v>12</v>
      </c>
      <c r="E55">
        <v>14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Calvi</dc:creator>
  <cp:lastModifiedBy>Brian Calvi</cp:lastModifiedBy>
  <dcterms:created xsi:type="dcterms:W3CDTF">2021-06-18T16:24:21Z</dcterms:created>
  <dcterms:modified xsi:type="dcterms:W3CDTF">2021-06-22T22:10:36Z</dcterms:modified>
</cp:coreProperties>
</file>