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 showInkAnnotation="0"/>
  <mc:AlternateContent xmlns:mc="http://schemas.openxmlformats.org/markup-compatibility/2006">
    <mc:Choice Requires="x15">
      <x15ac:absPath xmlns:x15ac="http://schemas.microsoft.com/office/spreadsheetml/2010/11/ac" url="/Users/alenka/Alenka_manuscripts/2020_Plin4-mikrofluid/202012_eLife_revised submission/eLife_2020_Source data/Source data -- submitted/"/>
    </mc:Choice>
  </mc:AlternateContent>
  <xr:revisionPtr revIDLastSave="0" documentId="8_{3346DB8D-E79A-794F-A3AF-A9424047D3C8}" xr6:coauthVersionLast="36" xr6:coauthVersionMax="36" xr10:uidLastSave="{00000000-0000-0000-0000-000000000000}"/>
  <bookViews>
    <workbookView xWindow="-32420" yWindow="3240" windowWidth="28800" windowHeight="17540" tabRatio="500" activeTab="2" xr2:uid="{00000000-000D-0000-FFFF-FFFF00000000}"/>
  </bookViews>
  <sheets>
    <sheet name="Fig. 3 D" sheetId="2" r:id="rId1"/>
    <sheet name="Fig 3D (repeat)" sheetId="3" r:id="rId2"/>
    <sheet name="Fig. 3 E" sheetId="1" r:id="rId3"/>
  </sheets>
  <externalReferences>
    <externalReference r:id="rId4"/>
    <externalReference r:id="rId5"/>
  </externalReference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6" i="3" l="1"/>
  <c r="C6" i="3"/>
  <c r="E6" i="3"/>
  <c r="F6" i="3"/>
  <c r="G6" i="3"/>
  <c r="I6" i="3"/>
  <c r="J6" i="3"/>
  <c r="B7" i="3"/>
  <c r="D7" i="3" s="1"/>
  <c r="C7" i="3"/>
  <c r="E7" i="3"/>
  <c r="G7" i="3" s="1"/>
  <c r="F7" i="3"/>
  <c r="I7" i="3"/>
  <c r="J7" i="3"/>
  <c r="B8" i="3"/>
  <c r="D8" i="3" s="1"/>
  <c r="C8" i="3"/>
  <c r="E8" i="3"/>
  <c r="F8" i="3"/>
  <c r="G8" i="3"/>
  <c r="I8" i="3"/>
  <c r="J8" i="3"/>
  <c r="B9" i="3"/>
  <c r="D9" i="3" s="1"/>
  <c r="C9" i="3"/>
  <c r="E9" i="3"/>
  <c r="F9" i="3"/>
  <c r="G9" i="3"/>
  <c r="I9" i="3"/>
  <c r="J9" i="3"/>
  <c r="B10" i="3"/>
  <c r="D10" i="3" s="1"/>
  <c r="C10" i="3"/>
  <c r="E10" i="3"/>
  <c r="F10" i="3"/>
  <c r="G10" i="3"/>
  <c r="I10" i="3"/>
  <c r="J10" i="3"/>
  <c r="B11" i="3"/>
  <c r="D11" i="3" s="1"/>
  <c r="C11" i="3"/>
  <c r="E11" i="3"/>
  <c r="F11" i="3"/>
  <c r="G11" i="3"/>
  <c r="I11" i="3"/>
  <c r="J11" i="3"/>
  <c r="B12" i="3"/>
  <c r="D12" i="3" s="1"/>
  <c r="C12" i="3"/>
  <c r="E12" i="3"/>
  <c r="F12" i="3"/>
  <c r="G12" i="3"/>
  <c r="I12" i="3"/>
  <c r="J12" i="3"/>
  <c r="AA20" i="1" l="1"/>
  <c r="AC20" i="1"/>
  <c r="AB20" i="1"/>
</calcChain>
</file>

<file path=xl/sharedStrings.xml><?xml version="1.0" encoding="utf-8"?>
<sst xmlns="http://schemas.openxmlformats.org/spreadsheetml/2006/main" count="166" uniqueCount="54">
  <si>
    <t xml:space="preserve">Summary of the LD size quantification in pet10D + OA expressing the different proteins </t>
  </si>
  <si>
    <t>Date</t>
  </si>
  <si>
    <t>Plin4 12mer</t>
  </si>
  <si>
    <t>Plin4 6mer</t>
  </si>
  <si>
    <t>Plin2 AH</t>
  </si>
  <si>
    <t>Plin3 AH</t>
  </si>
  <si>
    <t>Plin1 AH</t>
  </si>
  <si>
    <t>x</t>
  </si>
  <si>
    <t>n Cells</t>
  </si>
  <si>
    <t>n LDs</t>
  </si>
  <si>
    <t>n cells</t>
  </si>
  <si>
    <t>Plin 2 AH</t>
  </si>
  <si>
    <t>Summary of n of cells and # of LDs quantified</t>
  </si>
  <si>
    <t>Summary of experiments done in which date</t>
  </si>
  <si>
    <t xml:space="preserve">Every condition was tested at least twice, and with a n of cells higher than 42, and more than 90 LDs. </t>
  </si>
  <si>
    <t>Date 20190505</t>
  </si>
  <si>
    <t>In %</t>
  </si>
  <si>
    <t>LD area (pixels)</t>
  </si>
  <si>
    <t>Frequency</t>
  </si>
  <si>
    <t>0-20</t>
  </si>
  <si>
    <t>21-40</t>
  </si>
  <si>
    <t>41-60</t>
  </si>
  <si>
    <t>61-80</t>
  </si>
  <si>
    <t>81-100</t>
  </si>
  <si>
    <t>101-120</t>
  </si>
  <si>
    <t>121-140</t>
  </si>
  <si>
    <t>Date 20180829</t>
  </si>
  <si>
    <t>Date 20180216</t>
  </si>
  <si>
    <t>in %</t>
  </si>
  <si>
    <t>Plin AH</t>
  </si>
  <si>
    <t>Date 20180207</t>
  </si>
  <si>
    <t>Median LD size (pixels)</t>
  </si>
  <si>
    <t>140&lt;</t>
  </si>
  <si>
    <t>pet10D</t>
  </si>
  <si>
    <t>n</t>
  </si>
  <si>
    <t>LDs</t>
  </si>
  <si>
    <t>%</t>
  </si>
  <si>
    <t xml:space="preserve">% </t>
  </si>
  <si>
    <t xml:space="preserve"># Image </t>
  </si>
  <si>
    <t>number of images quantified</t>
  </si>
  <si>
    <t>Empty-GFP</t>
  </si>
  <si>
    <t>number of yeast quantified in total</t>
  </si>
  <si>
    <t>P4 4mer</t>
  </si>
  <si>
    <t>number of yeast positive for LD signal</t>
  </si>
  <si>
    <t>P4 6mer</t>
  </si>
  <si>
    <t>P4 12mer</t>
  </si>
  <si>
    <t>Plin1AH</t>
  </si>
  <si>
    <t>Plin2AH</t>
  </si>
  <si>
    <t>Plin3 87-205</t>
  </si>
  <si>
    <r>
      <rPr>
        <i/>
        <sz val="12"/>
        <color theme="1"/>
        <rFont val="Calibri"/>
        <family val="2"/>
        <scheme val="minor"/>
      </rPr>
      <t>pet10D</t>
    </r>
    <r>
      <rPr>
        <sz val="12"/>
        <color theme="1"/>
        <rFont val="Calibri"/>
        <family val="2"/>
        <scheme val="minor"/>
      </rPr>
      <t xml:space="preserve"> + OA</t>
    </r>
  </si>
  <si>
    <t>WT (ERG6-RFP)</t>
  </si>
  <si>
    <t>pet10D + OA</t>
  </si>
  <si>
    <t>PET10 (WT)</t>
  </si>
  <si>
    <t>Assay 20190505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</si>
</sst>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 applyAlignment="1"/>
    <xf numFmtId="0" fontId="0" fillId="0" borderId="0" xfId="0" applyFill="1" applyBorder="1"/>
    <xf numFmtId="164" fontId="0" fillId="0" borderId="0" xfId="0" applyNumberFormat="1"/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164" fontId="0" fillId="0" borderId="1" xfId="0" applyNumberFormat="1" applyFill="1" applyBorder="1" applyAlignment="1"/>
    <xf numFmtId="164" fontId="0" fillId="0" borderId="1" xfId="0" applyNumberFormat="1" applyBorder="1"/>
    <xf numFmtId="0" fontId="0" fillId="0" borderId="1" xfId="0" applyFill="1" applyBorder="1" applyAlignment="1"/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12" xfId="0" applyBorder="1"/>
    <xf numFmtId="0" fontId="4" fillId="0" borderId="1" xfId="0" applyFont="1" applyBorder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LD</a:t>
            </a:r>
            <a:r>
              <a:rPr lang="en-US" sz="1600" baseline="0"/>
              <a:t> localization of Plins in different yeast conditions</a:t>
            </a:r>
            <a:endParaRPr lang="en-US" sz="1600"/>
          </a:p>
        </c:rich>
      </c:tx>
      <c:layout>
        <c:manualLayout>
          <c:xMode val="edge"/>
          <c:yMode val="edge"/>
          <c:x val="0.26739837598425198"/>
          <c:y val="3.7037037037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ERG6-RFP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[1]Summary!$A$6:$A$12</c:f>
              <c:strCache>
                <c:ptCount val="7"/>
                <c:pt idx="0">
                  <c:v>Empty-GFP</c:v>
                </c:pt>
                <c:pt idx="1">
                  <c:v>P4 4mer</c:v>
                </c:pt>
                <c:pt idx="2">
                  <c:v>P4 6mer</c:v>
                </c:pt>
                <c:pt idx="3">
                  <c:v>P4 12mer</c:v>
                </c:pt>
                <c:pt idx="4">
                  <c:v>Plin1AH</c:v>
                </c:pt>
                <c:pt idx="5">
                  <c:v>Plin2AH</c:v>
                </c:pt>
                <c:pt idx="6">
                  <c:v>Plin3 87-205</c:v>
                </c:pt>
              </c:strCache>
            </c:strRef>
          </c:cat>
          <c:val>
            <c:numRef>
              <c:f>[1]Summary!$D$6:$D$12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15.714285714285714</c:v>
                </c:pt>
                <c:pt idx="3">
                  <c:v>97.260273972602747</c:v>
                </c:pt>
                <c:pt idx="4">
                  <c:v>35.593220338983052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4D-495C-BA17-3770D0DCDDBC}"/>
            </c:ext>
          </c:extLst>
        </c:ser>
        <c:ser>
          <c:idx val="1"/>
          <c:order val="1"/>
          <c:tx>
            <c:v>pet10D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[1]Summary!$A$6:$A$12</c:f>
              <c:strCache>
                <c:ptCount val="7"/>
                <c:pt idx="0">
                  <c:v>Empty-GFP</c:v>
                </c:pt>
                <c:pt idx="1">
                  <c:v>P4 4mer</c:v>
                </c:pt>
                <c:pt idx="2">
                  <c:v>P4 6mer</c:v>
                </c:pt>
                <c:pt idx="3">
                  <c:v>P4 12mer</c:v>
                </c:pt>
                <c:pt idx="4">
                  <c:v>Plin1AH</c:v>
                </c:pt>
                <c:pt idx="5">
                  <c:v>Plin2AH</c:v>
                </c:pt>
                <c:pt idx="6">
                  <c:v>Plin3 87-205</c:v>
                </c:pt>
              </c:strCache>
            </c:strRef>
          </c:cat>
          <c:val>
            <c:numRef>
              <c:f>[1]Summary!$G$6:$G$12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50.704225352112672</c:v>
                </c:pt>
                <c:pt idx="3">
                  <c:v>100</c:v>
                </c:pt>
                <c:pt idx="4">
                  <c:v>55.084745762711862</c:v>
                </c:pt>
                <c:pt idx="5">
                  <c:v>12.087912087912088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4D-495C-BA17-3770D0DCDDBC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[1]Summary!$A$6:$A$12</c:f>
              <c:strCache>
                <c:ptCount val="7"/>
                <c:pt idx="0">
                  <c:v>Empty-GFP</c:v>
                </c:pt>
                <c:pt idx="1">
                  <c:v>P4 4mer</c:v>
                </c:pt>
                <c:pt idx="2">
                  <c:v>P4 6mer</c:v>
                </c:pt>
                <c:pt idx="3">
                  <c:v>P4 12mer</c:v>
                </c:pt>
                <c:pt idx="4">
                  <c:v>Plin1AH</c:v>
                </c:pt>
                <c:pt idx="5">
                  <c:v>Plin2AH</c:v>
                </c:pt>
                <c:pt idx="6">
                  <c:v>Plin3 87-205</c:v>
                </c:pt>
              </c:strCache>
            </c:strRef>
          </c:cat>
          <c:val>
            <c:numRef>
              <c:f>[1]Summary!$J$6:$J$12</c:f>
              <c:numCache>
                <c:formatCode>General</c:formatCode>
                <c:ptCount val="7"/>
                <c:pt idx="0">
                  <c:v>0</c:v>
                </c:pt>
                <c:pt idx="1">
                  <c:v>60.526315789473685</c:v>
                </c:pt>
                <c:pt idx="2">
                  <c:v>92.857142857142861</c:v>
                </c:pt>
                <c:pt idx="3">
                  <c:v>91.17647058823529</c:v>
                </c:pt>
                <c:pt idx="4">
                  <c:v>55.555555555555557</c:v>
                </c:pt>
                <c:pt idx="5">
                  <c:v>75</c:v>
                </c:pt>
                <c:pt idx="6">
                  <c:v>42.857142857142854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4D-495C-BA17-3770D0DCD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37657936"/>
        <c:axId val="1108656912"/>
      </c:barChart>
      <c:catAx>
        <c:axId val="-2137657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08656912"/>
        <c:crosses val="autoZero"/>
        <c:auto val="1"/>
        <c:lblAlgn val="ctr"/>
        <c:lblOffset val="100"/>
        <c:noMultiLvlLbl val="0"/>
      </c:catAx>
      <c:valAx>
        <c:axId val="1108656912"/>
        <c:scaling>
          <c:orientation val="minMax"/>
          <c:max val="100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% cells</a:t>
                </a:r>
                <a:r>
                  <a:rPr lang="en-US" sz="1400" b="1" baseline="0"/>
                  <a:t> with punctate Plins signal</a:t>
                </a:r>
                <a:endParaRPr lang="en-US" sz="14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2137657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LD</a:t>
            </a:r>
            <a:r>
              <a:rPr lang="en-US" sz="1600" baseline="0"/>
              <a:t> localization of Plins in different yeast conditions</a:t>
            </a:r>
            <a:endParaRPr lang="en-US" sz="1600"/>
          </a:p>
        </c:rich>
      </c:tx>
      <c:layout>
        <c:manualLayout>
          <c:xMode val="edge"/>
          <c:yMode val="edge"/>
          <c:x val="0.26739837598425198"/>
          <c:y val="3.7037037037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ERG6-RFP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 3D (repeat)'!$A$6:$A$12</c:f>
              <c:strCache>
                <c:ptCount val="7"/>
                <c:pt idx="0">
                  <c:v>Empty-GFP</c:v>
                </c:pt>
                <c:pt idx="1">
                  <c:v>P4 4mer</c:v>
                </c:pt>
                <c:pt idx="2">
                  <c:v>P4 6mer</c:v>
                </c:pt>
                <c:pt idx="3">
                  <c:v>P4 12mer</c:v>
                </c:pt>
                <c:pt idx="4">
                  <c:v>Plin1AH</c:v>
                </c:pt>
                <c:pt idx="5">
                  <c:v>Plin2AH</c:v>
                </c:pt>
                <c:pt idx="6">
                  <c:v>Plin3 87-205</c:v>
                </c:pt>
              </c:strCache>
            </c:strRef>
          </c:cat>
          <c:val>
            <c:numRef>
              <c:f>'Fig 3D (repeat)'!$D$6:$D$12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 formatCode="0.0">
                  <c:v>15.714285714285714</c:v>
                </c:pt>
                <c:pt idx="3" formatCode="0.0">
                  <c:v>97.260273972602747</c:v>
                </c:pt>
                <c:pt idx="4" formatCode="0.0">
                  <c:v>35.593220338983052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9D-5642-9D7F-B443DAD2C426}"/>
            </c:ext>
          </c:extLst>
        </c:ser>
        <c:ser>
          <c:idx val="1"/>
          <c:order val="1"/>
          <c:tx>
            <c:v>pet10D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 3D (repeat)'!$A$6:$A$12</c:f>
              <c:strCache>
                <c:ptCount val="7"/>
                <c:pt idx="0">
                  <c:v>Empty-GFP</c:v>
                </c:pt>
                <c:pt idx="1">
                  <c:v>P4 4mer</c:v>
                </c:pt>
                <c:pt idx="2">
                  <c:v>P4 6mer</c:v>
                </c:pt>
                <c:pt idx="3">
                  <c:v>P4 12mer</c:v>
                </c:pt>
                <c:pt idx="4">
                  <c:v>Plin1AH</c:v>
                </c:pt>
                <c:pt idx="5">
                  <c:v>Plin2AH</c:v>
                </c:pt>
                <c:pt idx="6">
                  <c:v>Plin3 87-205</c:v>
                </c:pt>
              </c:strCache>
            </c:strRef>
          </c:cat>
          <c:val>
            <c:numRef>
              <c:f>'Fig 3D (repeat)'!$G$6:$G$12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 formatCode="0.0">
                  <c:v>50.704225352112672</c:v>
                </c:pt>
                <c:pt idx="3" formatCode="0.0">
                  <c:v>100</c:v>
                </c:pt>
                <c:pt idx="4" formatCode="0.0">
                  <c:v>55.084745762711862</c:v>
                </c:pt>
                <c:pt idx="5" formatCode="0.0">
                  <c:v>12.087912087912088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9D-5642-9D7F-B443DAD2C426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 3D (repeat)'!$A$6:$A$12</c:f>
              <c:strCache>
                <c:ptCount val="7"/>
                <c:pt idx="0">
                  <c:v>Empty-GFP</c:v>
                </c:pt>
                <c:pt idx="1">
                  <c:v>P4 4mer</c:v>
                </c:pt>
                <c:pt idx="2">
                  <c:v>P4 6mer</c:v>
                </c:pt>
                <c:pt idx="3">
                  <c:v>P4 12mer</c:v>
                </c:pt>
                <c:pt idx="4">
                  <c:v>Plin1AH</c:v>
                </c:pt>
                <c:pt idx="5">
                  <c:v>Plin2AH</c:v>
                </c:pt>
                <c:pt idx="6">
                  <c:v>Plin3 87-205</c:v>
                </c:pt>
              </c:strCache>
            </c:strRef>
          </c:cat>
          <c:val>
            <c:numRef>
              <c:f>'Fig 3D (repeat)'!$J$6:$J$12</c:f>
              <c:numCache>
                <c:formatCode>0.0</c:formatCode>
                <c:ptCount val="7"/>
                <c:pt idx="0">
                  <c:v>0</c:v>
                </c:pt>
                <c:pt idx="1">
                  <c:v>60.526315789473685</c:v>
                </c:pt>
                <c:pt idx="2">
                  <c:v>92.857142857142861</c:v>
                </c:pt>
                <c:pt idx="3">
                  <c:v>91.17647058823529</c:v>
                </c:pt>
                <c:pt idx="4">
                  <c:v>55.555555555555557</c:v>
                </c:pt>
                <c:pt idx="5">
                  <c:v>75</c:v>
                </c:pt>
                <c:pt idx="6">
                  <c:v>42.857142857142854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9D-5642-9D7F-B443DAD2C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253872"/>
        <c:axId val="-2130160768"/>
      </c:barChart>
      <c:catAx>
        <c:axId val="1892253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2130160768"/>
        <c:crosses val="autoZero"/>
        <c:auto val="1"/>
        <c:lblAlgn val="ctr"/>
        <c:lblOffset val="100"/>
        <c:noMultiLvlLbl val="0"/>
      </c:catAx>
      <c:valAx>
        <c:axId val="-2130160768"/>
        <c:scaling>
          <c:orientation val="minMax"/>
          <c:max val="100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% cells</a:t>
                </a:r>
                <a:r>
                  <a:rPr lang="en-US" sz="1400" b="1" baseline="0"/>
                  <a:t> with punctate Plins signal</a:t>
                </a:r>
                <a:endParaRPr lang="en-US" sz="14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92253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 (Body)" charset="0"/>
                <a:ea typeface="Calibri (Body)" charset="0"/>
                <a:cs typeface="Calibri (Body)" charset="0"/>
              </a:defRPr>
            </a:pPr>
            <a:r>
              <a:rPr lang="en-US"/>
              <a:t>LD localization of Plins in different yeast conditions</a:t>
            </a:r>
          </a:p>
        </c:rich>
      </c:tx>
      <c:layout>
        <c:manualLayout>
          <c:xMode val="edge"/>
          <c:yMode val="edge"/>
          <c:x val="0.26739837598425198"/>
          <c:y val="3.7037037037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 (Body)" charset="0"/>
              <a:ea typeface="Calibri (Body)" charset="0"/>
              <a:cs typeface="Calibri (Body)" charset="0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ERG6-RFP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 3D (repeat)'!$A$6:$A$12</c:f>
              <c:strCache>
                <c:ptCount val="7"/>
                <c:pt idx="0">
                  <c:v>Empty-GFP</c:v>
                </c:pt>
                <c:pt idx="1">
                  <c:v>P4 4mer</c:v>
                </c:pt>
                <c:pt idx="2">
                  <c:v>P4 6mer</c:v>
                </c:pt>
                <c:pt idx="3">
                  <c:v>P4 12mer</c:v>
                </c:pt>
                <c:pt idx="4">
                  <c:v>Plin1AH</c:v>
                </c:pt>
                <c:pt idx="5">
                  <c:v>Plin2AH</c:v>
                </c:pt>
                <c:pt idx="6">
                  <c:v>Plin3 87-205</c:v>
                </c:pt>
              </c:strCache>
            </c:strRef>
          </c:cat>
          <c:val>
            <c:numRef>
              <c:f>'Fig 3D (repeat)'!$D$6:$D$12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 formatCode="0.0">
                  <c:v>15.714285714285714</c:v>
                </c:pt>
                <c:pt idx="3" formatCode="0.0">
                  <c:v>97.260273972602747</c:v>
                </c:pt>
                <c:pt idx="4" formatCode="0.0">
                  <c:v>35.593220338983052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CB-D34B-820A-247327B64D7C}"/>
            </c:ext>
          </c:extLst>
        </c:ser>
        <c:ser>
          <c:idx val="1"/>
          <c:order val="1"/>
          <c:tx>
            <c:v>pet10D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 3D (repeat)'!$A$6:$A$12</c:f>
              <c:strCache>
                <c:ptCount val="7"/>
                <c:pt idx="0">
                  <c:v>Empty-GFP</c:v>
                </c:pt>
                <c:pt idx="1">
                  <c:v>P4 4mer</c:v>
                </c:pt>
                <c:pt idx="2">
                  <c:v>P4 6mer</c:v>
                </c:pt>
                <c:pt idx="3">
                  <c:v>P4 12mer</c:v>
                </c:pt>
                <c:pt idx="4">
                  <c:v>Plin1AH</c:v>
                </c:pt>
                <c:pt idx="5">
                  <c:v>Plin2AH</c:v>
                </c:pt>
                <c:pt idx="6">
                  <c:v>Plin3 87-205</c:v>
                </c:pt>
              </c:strCache>
            </c:strRef>
          </c:cat>
          <c:val>
            <c:numRef>
              <c:f>'Fig 3D (repeat)'!$G$6:$G$12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 formatCode="0.0">
                  <c:v>50.704225352112672</c:v>
                </c:pt>
                <c:pt idx="3" formatCode="0.0">
                  <c:v>100</c:v>
                </c:pt>
                <c:pt idx="4" formatCode="0.0">
                  <c:v>55.084745762711862</c:v>
                </c:pt>
                <c:pt idx="5" formatCode="0.0">
                  <c:v>12.087912087912088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CB-D34B-820A-247327B64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11225712"/>
        <c:axId val="-2111229872"/>
      </c:barChart>
      <c:catAx>
        <c:axId val="-2111225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 (Body)" charset="0"/>
                <a:ea typeface="Calibri (Body)" charset="0"/>
                <a:cs typeface="Calibri (Body)" charset="0"/>
              </a:defRPr>
            </a:pPr>
            <a:endParaRPr lang="fr-FR"/>
          </a:p>
        </c:txPr>
        <c:crossAx val="-2111229872"/>
        <c:crosses val="autoZero"/>
        <c:auto val="1"/>
        <c:lblAlgn val="ctr"/>
        <c:lblOffset val="100"/>
        <c:noMultiLvlLbl val="0"/>
      </c:catAx>
      <c:valAx>
        <c:axId val="-2111229872"/>
        <c:scaling>
          <c:orientation val="minMax"/>
          <c:max val="100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(Body)" charset="0"/>
                    <a:ea typeface="Calibri (Body)" charset="0"/>
                    <a:cs typeface="Calibri (Body)" charset="0"/>
                  </a:defRPr>
                </a:pPr>
                <a:r>
                  <a:rPr lang="en-US"/>
                  <a:t>% cells with punctate Plins signal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alibri (Body)" charset="0"/>
                  <a:ea typeface="Calibri (Body)" charset="0"/>
                  <a:cs typeface="Calibri (Body)" charset="0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 (Body)" charset="0"/>
                <a:ea typeface="Calibri (Body)" charset="0"/>
                <a:cs typeface="Calibri (Body)" charset="0"/>
              </a:defRPr>
            </a:pPr>
            <a:endParaRPr lang="fr-FR"/>
          </a:p>
        </c:txPr>
        <c:crossAx val="-2111225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 (Body)" charset="0"/>
              <a:ea typeface="Calibri (Body)" charset="0"/>
              <a:cs typeface="Calibri (Body)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Calibri (Body)" charset="0"/>
          <a:ea typeface="Calibri (Body)" charset="0"/>
          <a:cs typeface="Calibri (Body)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88900</xdr:colOff>
      <xdr:row>11</xdr:row>
      <xdr:rowOff>114300</xdr:rowOff>
    </xdr:from>
    <xdr:to>
      <xdr:col>9</xdr:col>
      <xdr:colOff>787400</xdr:colOff>
      <xdr:row>31</xdr:row>
      <xdr:rowOff>165100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457200</xdr:colOff>
      <xdr:row>15</xdr:row>
      <xdr:rowOff>50800</xdr:rowOff>
    </xdr:from>
    <xdr:to>
      <xdr:col>11</xdr:col>
      <xdr:colOff>330200</xdr:colOff>
      <xdr:row>35</xdr:row>
      <xdr:rowOff>101600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4558E98-F39E-D946-A8ED-AEF81748C2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12700</xdr:colOff>
      <xdr:row>18</xdr:row>
      <xdr:rowOff>152400</xdr:rowOff>
    </xdr:from>
    <xdr:to>
      <xdr:col>22</xdr:col>
      <xdr:colOff>711200</xdr:colOff>
      <xdr:row>39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E03234D-9165-224F-BE44-95598B09CE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nuel/Desktop/Elife%20paper%20revisions%20assays/Source%20data/Quantification%20files%20for%20Elife%20vfinal/Fig.%203%20D/2nd%20assay/20190505%20Quantifications%20of%20Plin%20AHs%20LD%20localizati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nka/Alenka_manuscripts/2020_Plin4-mikrofluid/202012_eLife_revised%20submission/eLife_2020_Source%20data/20200724_source%20data/Gimenez_v1_source%20data/Fig.%203%20D%20copy/2nd%20assay/20190505%20Quantifications%20of%20Plin%20AHs%20LD%20localiz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 data"/>
      <sheetName val="Summary"/>
    </sheetNames>
    <sheetDataSet>
      <sheetData sheetId="0"/>
      <sheetData sheetId="1">
        <row r="6">
          <cell r="A6" t="str">
            <v>Empty-GFP</v>
          </cell>
          <cell r="D6">
            <v>0</v>
          </cell>
          <cell r="G6">
            <v>0</v>
          </cell>
          <cell r="J6">
            <v>0</v>
          </cell>
        </row>
        <row r="7">
          <cell r="A7" t="str">
            <v>P4 4mer</v>
          </cell>
          <cell r="D7">
            <v>0</v>
          </cell>
          <cell r="G7">
            <v>0</v>
          </cell>
          <cell r="J7">
            <v>60.526315789473685</v>
          </cell>
        </row>
        <row r="8">
          <cell r="A8" t="str">
            <v>P4 6mer</v>
          </cell>
          <cell r="D8">
            <v>15.714285714285714</v>
          </cell>
          <cell r="G8">
            <v>50.704225352112672</v>
          </cell>
          <cell r="J8">
            <v>92.857142857142861</v>
          </cell>
        </row>
        <row r="9">
          <cell r="A9" t="str">
            <v>P4 12mer</v>
          </cell>
          <cell r="D9">
            <v>97.260273972602747</v>
          </cell>
          <cell r="G9">
            <v>100</v>
          </cell>
          <cell r="J9">
            <v>91.17647058823529</v>
          </cell>
        </row>
        <row r="10">
          <cell r="A10" t="str">
            <v>Plin1AH</v>
          </cell>
          <cell r="D10">
            <v>35.593220338983052</v>
          </cell>
          <cell r="G10">
            <v>55.084745762711862</v>
          </cell>
          <cell r="J10">
            <v>55.555555555555557</v>
          </cell>
        </row>
        <row r="11">
          <cell r="A11" t="str">
            <v>Plin2AH</v>
          </cell>
          <cell r="D11">
            <v>0</v>
          </cell>
          <cell r="G11">
            <v>12.087912087912088</v>
          </cell>
          <cell r="J11">
            <v>75</v>
          </cell>
        </row>
        <row r="12">
          <cell r="A12" t="str">
            <v>Plin3 87-205</v>
          </cell>
          <cell r="D12">
            <v>0</v>
          </cell>
          <cell r="G12">
            <v>0</v>
          </cell>
          <cell r="J12">
            <v>42.857142857142854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 data"/>
    </sheetNames>
    <sheetDataSet>
      <sheetData sheetId="0">
        <row r="5">
          <cell r="C5">
            <v>48</v>
          </cell>
          <cell r="D5">
            <v>0</v>
          </cell>
          <cell r="F5">
            <v>59</v>
          </cell>
          <cell r="G5">
            <v>0</v>
          </cell>
        </row>
        <row r="6">
          <cell r="C6">
            <v>30</v>
          </cell>
          <cell r="D6">
            <v>0</v>
          </cell>
          <cell r="F6">
            <v>22</v>
          </cell>
          <cell r="G6">
            <v>0</v>
          </cell>
          <cell r="I6">
            <v>37</v>
          </cell>
          <cell r="J6">
            <v>0</v>
          </cell>
        </row>
        <row r="7">
          <cell r="C7">
            <v>23</v>
          </cell>
          <cell r="D7">
            <v>6</v>
          </cell>
          <cell r="F7">
            <v>19</v>
          </cell>
          <cell r="G7">
            <v>3</v>
          </cell>
          <cell r="I7">
            <v>28</v>
          </cell>
          <cell r="J7">
            <v>2</v>
          </cell>
        </row>
        <row r="8">
          <cell r="C8">
            <v>20</v>
          </cell>
          <cell r="D8">
            <v>20</v>
          </cell>
          <cell r="F8">
            <v>25</v>
          </cell>
          <cell r="G8">
            <v>24</v>
          </cell>
          <cell r="I8">
            <v>28</v>
          </cell>
          <cell r="J8">
            <v>27</v>
          </cell>
        </row>
        <row r="9">
          <cell r="C9">
            <v>18</v>
          </cell>
          <cell r="D9">
            <v>9</v>
          </cell>
          <cell r="F9">
            <v>26</v>
          </cell>
          <cell r="G9">
            <v>6</v>
          </cell>
          <cell r="I9">
            <v>15</v>
          </cell>
          <cell r="J9">
            <v>6</v>
          </cell>
        </row>
        <row r="10">
          <cell r="C10">
            <v>30</v>
          </cell>
          <cell r="D10">
            <v>0</v>
          </cell>
          <cell r="F10">
            <v>26</v>
          </cell>
          <cell r="G10">
            <v>0</v>
          </cell>
          <cell r="I10">
            <v>26</v>
          </cell>
          <cell r="J10">
            <v>0</v>
          </cell>
        </row>
        <row r="11">
          <cell r="C11">
            <v>51</v>
          </cell>
          <cell r="D11">
            <v>0</v>
          </cell>
          <cell r="F11">
            <v>61</v>
          </cell>
          <cell r="G11">
            <v>0</v>
          </cell>
        </row>
        <row r="17">
          <cell r="C17">
            <v>11</v>
          </cell>
          <cell r="D17">
            <v>0</v>
          </cell>
          <cell r="F17">
            <v>19</v>
          </cell>
          <cell r="G17">
            <v>0</v>
          </cell>
          <cell r="I17">
            <v>22</v>
          </cell>
          <cell r="J17">
            <v>0</v>
          </cell>
          <cell r="L17">
            <v>21</v>
          </cell>
          <cell r="M17">
            <v>0</v>
          </cell>
        </row>
        <row r="18">
          <cell r="C18">
            <v>43</v>
          </cell>
          <cell r="D18">
            <v>0</v>
          </cell>
          <cell r="F18">
            <v>44</v>
          </cell>
          <cell r="G18">
            <v>0</v>
          </cell>
        </row>
        <row r="19">
          <cell r="C19">
            <v>33</v>
          </cell>
          <cell r="D19">
            <v>17</v>
          </cell>
          <cell r="F19">
            <v>38</v>
          </cell>
          <cell r="G19">
            <v>19</v>
          </cell>
        </row>
        <row r="20">
          <cell r="C20">
            <v>17</v>
          </cell>
          <cell r="D20">
            <v>17</v>
          </cell>
          <cell r="F20">
            <v>18</v>
          </cell>
          <cell r="G20">
            <v>18</v>
          </cell>
          <cell r="I20">
            <v>23</v>
          </cell>
          <cell r="J20">
            <v>23</v>
          </cell>
          <cell r="L20">
            <v>34</v>
          </cell>
          <cell r="M20">
            <v>34</v>
          </cell>
        </row>
        <row r="21">
          <cell r="C21">
            <v>69</v>
          </cell>
          <cell r="D21">
            <v>36</v>
          </cell>
          <cell r="F21">
            <v>49</v>
          </cell>
          <cell r="G21">
            <v>29</v>
          </cell>
        </row>
        <row r="22">
          <cell r="C22">
            <v>43</v>
          </cell>
          <cell r="D22">
            <v>6</v>
          </cell>
          <cell r="F22">
            <v>48</v>
          </cell>
          <cell r="G22">
            <v>5</v>
          </cell>
        </row>
        <row r="23">
          <cell r="C23">
            <v>18</v>
          </cell>
          <cell r="D23">
            <v>0</v>
          </cell>
          <cell r="F23">
            <v>18</v>
          </cell>
          <cell r="G23">
            <v>0</v>
          </cell>
          <cell r="I23">
            <v>21</v>
          </cell>
          <cell r="J23">
            <v>0</v>
          </cell>
          <cell r="L23">
            <v>17</v>
          </cell>
          <cell r="M23">
            <v>0</v>
          </cell>
        </row>
        <row r="29">
          <cell r="D29">
            <v>0</v>
          </cell>
          <cell r="H29">
            <v>0</v>
          </cell>
        </row>
        <row r="30">
          <cell r="D30">
            <v>9</v>
          </cell>
          <cell r="H30">
            <v>10</v>
          </cell>
          <cell r="L30">
            <v>4</v>
          </cell>
        </row>
        <row r="31">
          <cell r="D31">
            <v>32</v>
          </cell>
          <cell r="H31">
            <v>33</v>
          </cell>
        </row>
        <row r="32">
          <cell r="D32">
            <v>72</v>
          </cell>
          <cell r="H32">
            <v>21</v>
          </cell>
        </row>
        <row r="33">
          <cell r="D33">
            <v>5</v>
          </cell>
          <cell r="H33">
            <v>5</v>
          </cell>
        </row>
        <row r="34">
          <cell r="D34">
            <v>15</v>
          </cell>
          <cell r="H34">
            <v>15</v>
          </cell>
        </row>
        <row r="35">
          <cell r="D35">
            <v>4</v>
          </cell>
          <cell r="H35">
            <v>5</v>
          </cell>
          <cell r="L35">
            <v>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workbookViewId="0">
      <selection activeCell="M15" sqref="M15"/>
    </sheetView>
  </sheetViews>
  <sheetFormatPr baseColWidth="10" defaultRowHeight="16" x14ac:dyDescent="0.2"/>
  <sheetData>
    <row r="1" spans="1:15" x14ac:dyDescent="0.2">
      <c r="A1" t="s">
        <v>15</v>
      </c>
    </row>
    <row r="3" spans="1:15" ht="17" thickBot="1" x14ac:dyDescent="0.25">
      <c r="A3" s="17"/>
      <c r="B3" s="17" t="s">
        <v>50</v>
      </c>
      <c r="C3" s="17"/>
      <c r="D3" s="17"/>
      <c r="E3" s="32" t="s">
        <v>33</v>
      </c>
      <c r="F3" s="17"/>
      <c r="G3" s="17"/>
      <c r="H3" s="17" t="s">
        <v>49</v>
      </c>
      <c r="I3" s="17"/>
      <c r="J3" s="17"/>
    </row>
    <row r="4" spans="1:15" x14ac:dyDescent="0.2">
      <c r="A4" s="17"/>
      <c r="B4" s="17" t="s">
        <v>34</v>
      </c>
      <c r="C4" s="17" t="s">
        <v>35</v>
      </c>
      <c r="D4" s="17" t="s">
        <v>36</v>
      </c>
      <c r="E4" s="17" t="s">
        <v>34</v>
      </c>
      <c r="F4" s="17" t="s">
        <v>35</v>
      </c>
      <c r="G4" s="17" t="s">
        <v>36</v>
      </c>
      <c r="H4" s="17" t="s">
        <v>34</v>
      </c>
      <c r="I4" s="17" t="s">
        <v>35</v>
      </c>
      <c r="J4" s="17" t="s">
        <v>37</v>
      </c>
      <c r="L4" s="24" t="s">
        <v>38</v>
      </c>
      <c r="M4" s="25" t="s">
        <v>39</v>
      </c>
      <c r="N4" s="25"/>
      <c r="O4" s="26"/>
    </row>
    <row r="5" spans="1:15" x14ac:dyDescent="0.2">
      <c r="A5" s="17" t="s">
        <v>40</v>
      </c>
      <c r="B5" s="17">
        <v>107</v>
      </c>
      <c r="C5" s="17">
        <v>0</v>
      </c>
      <c r="D5" s="17">
        <v>0</v>
      </c>
      <c r="E5" s="17">
        <v>73</v>
      </c>
      <c r="F5" s="17">
        <v>0</v>
      </c>
      <c r="G5" s="17">
        <v>0</v>
      </c>
      <c r="H5" s="17">
        <v>190</v>
      </c>
      <c r="I5" s="17">
        <v>0</v>
      </c>
      <c r="J5" s="20">
        <v>0</v>
      </c>
      <c r="L5" s="27" t="s">
        <v>34</v>
      </c>
      <c r="M5" s="13" t="s">
        <v>41</v>
      </c>
      <c r="N5" s="13"/>
      <c r="O5" s="28"/>
    </row>
    <row r="6" spans="1:15" ht="17" thickBot="1" x14ac:dyDescent="0.25">
      <c r="A6" s="17" t="s">
        <v>42</v>
      </c>
      <c r="B6" s="17">
        <v>89</v>
      </c>
      <c r="C6" s="17">
        <v>0</v>
      </c>
      <c r="D6" s="17">
        <v>0</v>
      </c>
      <c r="E6" s="17">
        <v>87</v>
      </c>
      <c r="F6" s="17">
        <v>0</v>
      </c>
      <c r="G6" s="17">
        <v>0</v>
      </c>
      <c r="H6" s="17">
        <v>38</v>
      </c>
      <c r="I6" s="17">
        <v>23</v>
      </c>
      <c r="J6" s="20">
        <v>60.526315789473685</v>
      </c>
      <c r="L6" s="29" t="s">
        <v>35</v>
      </c>
      <c r="M6" s="30" t="s">
        <v>43</v>
      </c>
      <c r="N6" s="30"/>
      <c r="O6" s="31"/>
    </row>
    <row r="7" spans="1:15" x14ac:dyDescent="0.2">
      <c r="A7" s="17" t="s">
        <v>44</v>
      </c>
      <c r="B7" s="17">
        <v>70</v>
      </c>
      <c r="C7" s="17">
        <v>11</v>
      </c>
      <c r="D7" s="20">
        <v>15.714285714285714</v>
      </c>
      <c r="E7" s="17">
        <v>71</v>
      </c>
      <c r="F7" s="17">
        <v>36</v>
      </c>
      <c r="G7" s="20">
        <v>50.704225352112672</v>
      </c>
      <c r="H7" s="17">
        <v>70</v>
      </c>
      <c r="I7" s="17">
        <v>65</v>
      </c>
      <c r="J7" s="20">
        <v>92.857142857142861</v>
      </c>
      <c r="L7" s="16"/>
      <c r="N7" s="16"/>
    </row>
    <row r="8" spans="1:15" x14ac:dyDescent="0.2">
      <c r="A8" s="33" t="s">
        <v>45</v>
      </c>
      <c r="B8" s="17">
        <v>73</v>
      </c>
      <c r="C8" s="17">
        <v>71</v>
      </c>
      <c r="D8" s="20">
        <v>97.260273972602747</v>
      </c>
      <c r="E8" s="17">
        <v>92</v>
      </c>
      <c r="F8" s="17">
        <v>92</v>
      </c>
      <c r="G8" s="20">
        <v>100</v>
      </c>
      <c r="H8" s="17">
        <v>102</v>
      </c>
      <c r="I8" s="17">
        <v>93</v>
      </c>
      <c r="J8" s="20">
        <v>91.17647058823529</v>
      </c>
      <c r="L8" s="16"/>
      <c r="N8" s="16"/>
    </row>
    <row r="9" spans="1:15" x14ac:dyDescent="0.2">
      <c r="A9" s="33" t="s">
        <v>46</v>
      </c>
      <c r="B9" s="17">
        <v>59</v>
      </c>
      <c r="C9" s="17">
        <v>21</v>
      </c>
      <c r="D9" s="20">
        <v>35.593220338983052</v>
      </c>
      <c r="E9" s="17">
        <v>118</v>
      </c>
      <c r="F9" s="17">
        <v>65</v>
      </c>
      <c r="G9" s="20">
        <v>55.084745762711862</v>
      </c>
      <c r="H9" s="17">
        <v>18</v>
      </c>
      <c r="I9" s="17">
        <v>10</v>
      </c>
      <c r="J9" s="20">
        <v>55.555555555555557</v>
      </c>
      <c r="L9" s="16"/>
      <c r="N9" s="16"/>
    </row>
    <row r="10" spans="1:15" x14ac:dyDescent="0.2">
      <c r="A10" s="33" t="s">
        <v>47</v>
      </c>
      <c r="B10" s="17">
        <v>82</v>
      </c>
      <c r="C10" s="17">
        <v>0</v>
      </c>
      <c r="D10" s="17">
        <v>0</v>
      </c>
      <c r="E10" s="17">
        <v>91</v>
      </c>
      <c r="F10" s="17">
        <v>11</v>
      </c>
      <c r="G10" s="20">
        <v>12.087912087912088</v>
      </c>
      <c r="H10" s="17">
        <v>40</v>
      </c>
      <c r="I10" s="17">
        <v>30</v>
      </c>
      <c r="J10" s="20">
        <v>75</v>
      </c>
      <c r="L10" s="16"/>
      <c r="N10" s="16"/>
    </row>
    <row r="11" spans="1:15" x14ac:dyDescent="0.2">
      <c r="A11" s="33" t="s">
        <v>48</v>
      </c>
      <c r="B11" s="17">
        <v>112</v>
      </c>
      <c r="C11" s="17">
        <v>0</v>
      </c>
      <c r="D11" s="17">
        <v>0</v>
      </c>
      <c r="E11" s="17">
        <v>74</v>
      </c>
      <c r="F11" s="17">
        <v>0</v>
      </c>
      <c r="G11" s="17">
        <v>0</v>
      </c>
      <c r="H11" s="17">
        <v>35</v>
      </c>
      <c r="I11" s="17">
        <v>15</v>
      </c>
      <c r="J11" s="20">
        <v>42.857142857142854</v>
      </c>
      <c r="L11" s="16"/>
      <c r="N11" s="16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71286-6D31-E74C-8887-2DBC7F4E6945}">
  <dimension ref="A1:O12"/>
  <sheetViews>
    <sheetView workbookViewId="0">
      <selection activeCell="N12" sqref="N12"/>
    </sheetView>
  </sheetViews>
  <sheetFormatPr baseColWidth="10" defaultRowHeight="16" x14ac:dyDescent="0.2"/>
  <sheetData>
    <row r="1" spans="1:15" x14ac:dyDescent="0.2">
      <c r="A1" t="s">
        <v>53</v>
      </c>
    </row>
    <row r="4" spans="1:15" ht="17" thickBot="1" x14ac:dyDescent="0.25">
      <c r="B4" t="s">
        <v>52</v>
      </c>
      <c r="E4" t="s">
        <v>33</v>
      </c>
      <c r="H4" t="s">
        <v>51</v>
      </c>
    </row>
    <row r="5" spans="1:15" x14ac:dyDescent="0.2">
      <c r="B5" t="s">
        <v>34</v>
      </c>
      <c r="C5" t="s">
        <v>35</v>
      </c>
      <c r="D5" t="s">
        <v>36</v>
      </c>
      <c r="E5" t="s">
        <v>34</v>
      </c>
      <c r="F5" t="s">
        <v>35</v>
      </c>
      <c r="G5" t="s">
        <v>36</v>
      </c>
      <c r="H5" t="s">
        <v>34</v>
      </c>
      <c r="I5" t="s">
        <v>35</v>
      </c>
      <c r="J5" t="s">
        <v>37</v>
      </c>
      <c r="L5" s="24" t="s">
        <v>38</v>
      </c>
      <c r="M5" s="25" t="s">
        <v>39</v>
      </c>
      <c r="N5" s="25"/>
      <c r="O5" s="26"/>
    </row>
    <row r="6" spans="1:15" x14ac:dyDescent="0.2">
      <c r="A6" t="s">
        <v>40</v>
      </c>
      <c r="B6">
        <f>'[2]Raw data'!C5+'[2]Raw data'!F5</f>
        <v>107</v>
      </c>
      <c r="C6">
        <f>'[2]Raw data'!D5+'[2]Raw data'!G5</f>
        <v>0</v>
      </c>
      <c r="D6">
        <v>0</v>
      </c>
      <c r="E6">
        <f>'[2]Raw data'!C17+'[2]Raw data'!F17+'[2]Raw data'!I17+'[2]Raw data'!L17</f>
        <v>73</v>
      </c>
      <c r="F6">
        <f>'[2]Raw data'!D17+'[2]Raw data'!G17+'[2]Raw data'!J17+'[2]Raw data'!M17</f>
        <v>0</v>
      </c>
      <c r="G6">
        <f>(F6/E6)*100</f>
        <v>0</v>
      </c>
      <c r="H6">
        <v>190</v>
      </c>
      <c r="I6">
        <f>'[2]Raw data'!D29+'[2]Raw data'!H29</f>
        <v>0</v>
      </c>
      <c r="J6" s="16">
        <f>(I6/H6)*100</f>
        <v>0</v>
      </c>
      <c r="L6" s="27" t="s">
        <v>34</v>
      </c>
      <c r="M6" s="13" t="s">
        <v>41</v>
      </c>
      <c r="N6" s="13"/>
      <c r="O6" s="28"/>
    </row>
    <row r="7" spans="1:15" ht="17" thickBot="1" x14ac:dyDescent="0.25">
      <c r="A7" s="13" t="s">
        <v>42</v>
      </c>
      <c r="B7">
        <f>'[2]Raw data'!C6+'[2]Raw data'!F6+'[2]Raw data'!I6</f>
        <v>89</v>
      </c>
      <c r="C7">
        <f>'[2]Raw data'!D6+'[2]Raw data'!G6+'[2]Raw data'!J6</f>
        <v>0</v>
      </c>
      <c r="D7">
        <f>(C7/B7)*100</f>
        <v>0</v>
      </c>
      <c r="E7">
        <f>'[2]Raw data'!C18+'[2]Raw data'!F18</f>
        <v>87</v>
      </c>
      <c r="F7">
        <f>'[2]Raw data'!D18+'[2]Raw data'!G18</f>
        <v>0</v>
      </c>
      <c r="G7">
        <f>(F7/E7)*100</f>
        <v>0</v>
      </c>
      <c r="H7">
        <v>38</v>
      </c>
      <c r="I7">
        <f>'[2]Raw data'!D30+'[2]Raw data'!H30+'[2]Raw data'!L30</f>
        <v>23</v>
      </c>
      <c r="J7" s="16">
        <f>(I7/H7)*100</f>
        <v>60.526315789473685</v>
      </c>
      <c r="L7" s="29" t="s">
        <v>35</v>
      </c>
      <c r="M7" s="30" t="s">
        <v>43</v>
      </c>
      <c r="N7" s="30"/>
      <c r="O7" s="31"/>
    </row>
    <row r="8" spans="1:15" x14ac:dyDescent="0.2">
      <c r="A8" s="13" t="s">
        <v>44</v>
      </c>
      <c r="B8">
        <f>'[2]Raw data'!C7+'[2]Raw data'!F7+'[2]Raw data'!I7</f>
        <v>70</v>
      </c>
      <c r="C8">
        <f>'[2]Raw data'!D7+'[2]Raw data'!G7+'[2]Raw data'!J7</f>
        <v>11</v>
      </c>
      <c r="D8" s="16">
        <f>(C8/B8)*100</f>
        <v>15.714285714285714</v>
      </c>
      <c r="E8">
        <f>'[2]Raw data'!C19+'[2]Raw data'!F19</f>
        <v>71</v>
      </c>
      <c r="F8">
        <f>'[2]Raw data'!D19+'[2]Raw data'!G19</f>
        <v>36</v>
      </c>
      <c r="G8" s="16">
        <f>(F8/E8)*100</f>
        <v>50.704225352112672</v>
      </c>
      <c r="H8">
        <v>70</v>
      </c>
      <c r="I8">
        <f>'[2]Raw data'!D31+'[2]Raw data'!H31</f>
        <v>65</v>
      </c>
      <c r="J8" s="16">
        <f>(I8/H8)*100</f>
        <v>92.857142857142861</v>
      </c>
      <c r="L8" s="16"/>
      <c r="N8" s="16"/>
    </row>
    <row r="9" spans="1:15" x14ac:dyDescent="0.2">
      <c r="A9" s="15" t="s">
        <v>45</v>
      </c>
      <c r="B9">
        <f>'[2]Raw data'!C8+'[2]Raw data'!F8+'[2]Raw data'!I8</f>
        <v>73</v>
      </c>
      <c r="C9">
        <f>'[2]Raw data'!D8+'[2]Raw data'!G8+'[2]Raw data'!J8</f>
        <v>71</v>
      </c>
      <c r="D9" s="16">
        <f>(C9/B9)*100</f>
        <v>97.260273972602747</v>
      </c>
      <c r="E9">
        <f>'[2]Raw data'!C20+'[2]Raw data'!F20+'[2]Raw data'!I20+'[2]Raw data'!L20</f>
        <v>92</v>
      </c>
      <c r="F9">
        <f>'[2]Raw data'!D20+'[2]Raw data'!G20+'[2]Raw data'!J20+'[2]Raw data'!M20</f>
        <v>92</v>
      </c>
      <c r="G9" s="16">
        <f>(F9/E9)*100</f>
        <v>100</v>
      </c>
      <c r="H9">
        <v>102</v>
      </c>
      <c r="I9">
        <f>'[2]Raw data'!D32+'[2]Raw data'!H32</f>
        <v>93</v>
      </c>
      <c r="J9" s="16">
        <f>(I9/H9)*100</f>
        <v>91.17647058823529</v>
      </c>
      <c r="L9" s="16"/>
      <c r="N9" s="16"/>
    </row>
    <row r="10" spans="1:15" x14ac:dyDescent="0.2">
      <c r="A10" s="15" t="s">
        <v>46</v>
      </c>
      <c r="B10">
        <f>'[2]Raw data'!C9+'[2]Raw data'!F9+'[2]Raw data'!I9</f>
        <v>59</v>
      </c>
      <c r="C10">
        <f>'[2]Raw data'!D9+'[2]Raw data'!G9+'[2]Raw data'!J9</f>
        <v>21</v>
      </c>
      <c r="D10" s="16">
        <f>(C10/B10)*100</f>
        <v>35.593220338983052</v>
      </c>
      <c r="E10">
        <f>'[2]Raw data'!C21+'[2]Raw data'!F21</f>
        <v>118</v>
      </c>
      <c r="F10">
        <f>'[2]Raw data'!D21+'[2]Raw data'!G21</f>
        <v>65</v>
      </c>
      <c r="G10" s="16">
        <f>(F10/E10)*100</f>
        <v>55.084745762711862</v>
      </c>
      <c r="H10">
        <v>18</v>
      </c>
      <c r="I10">
        <f>'[2]Raw data'!D33+'[2]Raw data'!H33</f>
        <v>10</v>
      </c>
      <c r="J10" s="16">
        <f>(I10/H10)*100</f>
        <v>55.555555555555557</v>
      </c>
      <c r="L10" s="16"/>
      <c r="N10" s="16"/>
    </row>
    <row r="11" spans="1:15" x14ac:dyDescent="0.2">
      <c r="A11" s="15" t="s">
        <v>47</v>
      </c>
      <c r="B11">
        <f>'[2]Raw data'!C10+'[2]Raw data'!F10+'[2]Raw data'!I10</f>
        <v>82</v>
      </c>
      <c r="C11">
        <f>'[2]Raw data'!D10+'[2]Raw data'!G10+'[2]Raw data'!J10</f>
        <v>0</v>
      </c>
      <c r="D11">
        <f>(C11/B11)*100</f>
        <v>0</v>
      </c>
      <c r="E11">
        <f>'[2]Raw data'!C22+'[2]Raw data'!F22</f>
        <v>91</v>
      </c>
      <c r="F11">
        <f>'[2]Raw data'!D22+'[2]Raw data'!G22</f>
        <v>11</v>
      </c>
      <c r="G11" s="16">
        <f>(F11/E11)*100</f>
        <v>12.087912087912088</v>
      </c>
      <c r="H11">
        <v>40</v>
      </c>
      <c r="I11">
        <f>'[2]Raw data'!D34+'[2]Raw data'!H34</f>
        <v>30</v>
      </c>
      <c r="J11" s="16">
        <f>(I11/H11)*100</f>
        <v>75</v>
      </c>
      <c r="L11" s="16"/>
      <c r="N11" s="16"/>
    </row>
    <row r="12" spans="1:15" x14ac:dyDescent="0.2">
      <c r="A12" s="15" t="s">
        <v>48</v>
      </c>
      <c r="B12">
        <f>'[2]Raw data'!C11+'[2]Raw data'!F11</f>
        <v>112</v>
      </c>
      <c r="C12">
        <f>'[2]Raw data'!D11+'[2]Raw data'!G11</f>
        <v>0</v>
      </c>
      <c r="D12">
        <f>(C12/B12)*100</f>
        <v>0</v>
      </c>
      <c r="E12">
        <f>'[2]Raw data'!C23+'[2]Raw data'!F23+'[2]Raw data'!I23+'[2]Raw data'!L23</f>
        <v>74</v>
      </c>
      <c r="F12">
        <f>'[2]Raw data'!D23+'[2]Raw data'!G23+'[2]Raw data'!J23+'[2]Raw data'!M23</f>
        <v>0</v>
      </c>
      <c r="G12">
        <f>(F12/E12)*100</f>
        <v>0</v>
      </c>
      <c r="H12">
        <v>35</v>
      </c>
      <c r="I12">
        <f>'[2]Raw data'!D35+'[2]Raw data'!H35+'[2]Raw data'!L35</f>
        <v>15</v>
      </c>
      <c r="J12" s="16">
        <f>(I12/H12)*100</f>
        <v>42.857142857142854</v>
      </c>
      <c r="L12" s="16"/>
      <c r="N12" s="16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30"/>
  <sheetViews>
    <sheetView tabSelected="1" workbookViewId="0">
      <selection activeCell="AD27" sqref="AD27"/>
    </sheetView>
  </sheetViews>
  <sheetFormatPr baseColWidth="10" defaultRowHeight="16" x14ac:dyDescent="0.2"/>
  <sheetData>
    <row r="1" spans="1:30" x14ac:dyDescent="0.2">
      <c r="A1" t="s">
        <v>0</v>
      </c>
    </row>
    <row r="2" spans="1:30" x14ac:dyDescent="0.2">
      <c r="K2" t="s">
        <v>15</v>
      </c>
      <c r="Q2" t="s">
        <v>26</v>
      </c>
      <c r="U2" t="s">
        <v>27</v>
      </c>
      <c r="Z2" t="s">
        <v>30</v>
      </c>
    </row>
    <row r="3" spans="1:30" x14ac:dyDescent="0.2">
      <c r="B3" s="11" t="s">
        <v>13</v>
      </c>
      <c r="K3" s="13"/>
      <c r="L3" s="14"/>
      <c r="M3" s="13"/>
      <c r="N3" s="13"/>
      <c r="O3" s="13"/>
    </row>
    <row r="4" spans="1:30" x14ac:dyDescent="0.2">
      <c r="B4" s="2" t="s">
        <v>1</v>
      </c>
      <c r="C4" s="2" t="s">
        <v>2</v>
      </c>
      <c r="D4" s="2" t="s">
        <v>3</v>
      </c>
      <c r="E4" s="2" t="s">
        <v>6</v>
      </c>
      <c r="F4" s="2" t="s">
        <v>4</v>
      </c>
      <c r="G4" s="2" t="s">
        <v>5</v>
      </c>
      <c r="K4" s="2">
        <v>20190505</v>
      </c>
      <c r="L4" s="2" t="s">
        <v>2</v>
      </c>
      <c r="M4" s="2" t="s">
        <v>3</v>
      </c>
      <c r="N4" s="2" t="s">
        <v>11</v>
      </c>
      <c r="O4" s="9" t="s">
        <v>5</v>
      </c>
      <c r="Q4" s="5">
        <v>20180829</v>
      </c>
      <c r="R4" s="6" t="s">
        <v>2</v>
      </c>
      <c r="S4" s="6" t="s">
        <v>3</v>
      </c>
      <c r="U4" s="2">
        <v>20180216</v>
      </c>
      <c r="V4" s="2" t="s">
        <v>2</v>
      </c>
      <c r="W4" s="2" t="s">
        <v>6</v>
      </c>
      <c r="X4" s="2" t="s">
        <v>5</v>
      </c>
      <c r="Z4" s="1">
        <v>20180207</v>
      </c>
      <c r="AA4" s="1" t="s">
        <v>2</v>
      </c>
      <c r="AB4" s="1" t="s">
        <v>6</v>
      </c>
      <c r="AC4" s="1" t="s">
        <v>4</v>
      </c>
    </row>
    <row r="5" spans="1:30" x14ac:dyDescent="0.2">
      <c r="B5" s="2">
        <v>20190505</v>
      </c>
      <c r="C5" s="2" t="s">
        <v>7</v>
      </c>
      <c r="D5" s="2" t="s">
        <v>7</v>
      </c>
      <c r="E5" s="2"/>
      <c r="F5" s="2" t="s">
        <v>7</v>
      </c>
      <c r="G5" s="2" t="s">
        <v>7</v>
      </c>
      <c r="K5" s="2" t="s">
        <v>10</v>
      </c>
      <c r="L5" s="2">
        <v>55</v>
      </c>
      <c r="M5" s="2">
        <v>42</v>
      </c>
      <c r="N5" s="2">
        <v>51</v>
      </c>
      <c r="O5" s="9">
        <v>53</v>
      </c>
      <c r="Q5" s="7" t="s">
        <v>8</v>
      </c>
      <c r="R5" s="8">
        <v>42</v>
      </c>
      <c r="S5" s="8">
        <v>50</v>
      </c>
      <c r="U5" s="3" t="s">
        <v>8</v>
      </c>
      <c r="V5" s="2">
        <v>54</v>
      </c>
      <c r="W5" s="2">
        <v>55</v>
      </c>
      <c r="X5" s="2">
        <v>52</v>
      </c>
      <c r="Z5" s="1" t="s">
        <v>10</v>
      </c>
      <c r="AA5" s="1">
        <v>54</v>
      </c>
      <c r="AB5" s="1">
        <v>53</v>
      </c>
      <c r="AC5" s="1">
        <v>57</v>
      </c>
    </row>
    <row r="6" spans="1:30" x14ac:dyDescent="0.2">
      <c r="B6" s="2">
        <v>20180829</v>
      </c>
      <c r="C6" s="2" t="s">
        <v>7</v>
      </c>
      <c r="D6" s="2" t="s">
        <v>7</v>
      </c>
      <c r="E6" s="2"/>
      <c r="F6" s="2"/>
      <c r="G6" s="2"/>
      <c r="K6" s="2" t="s">
        <v>9</v>
      </c>
      <c r="L6" s="2">
        <v>93</v>
      </c>
      <c r="M6" s="2">
        <v>101</v>
      </c>
      <c r="N6" s="2">
        <v>99</v>
      </c>
      <c r="O6" s="9">
        <v>95</v>
      </c>
      <c r="Q6" s="7" t="s">
        <v>9</v>
      </c>
      <c r="R6" s="8">
        <v>159</v>
      </c>
      <c r="S6" s="8">
        <v>148</v>
      </c>
      <c r="U6" s="4" t="s">
        <v>9</v>
      </c>
      <c r="V6" s="2">
        <v>137</v>
      </c>
      <c r="W6" s="2">
        <v>141</v>
      </c>
      <c r="X6" s="2">
        <v>136</v>
      </c>
      <c r="Z6" s="1" t="s">
        <v>9</v>
      </c>
      <c r="AA6" s="1">
        <v>148</v>
      </c>
      <c r="AB6" s="1">
        <v>142</v>
      </c>
      <c r="AC6" s="1">
        <v>143</v>
      </c>
    </row>
    <row r="7" spans="1:30" x14ac:dyDescent="0.2">
      <c r="B7" s="2">
        <v>20180216</v>
      </c>
      <c r="C7" s="2" t="s">
        <v>7</v>
      </c>
      <c r="D7" s="2"/>
      <c r="E7" s="2" t="s">
        <v>7</v>
      </c>
      <c r="F7" s="2"/>
      <c r="G7" s="2" t="s">
        <v>7</v>
      </c>
      <c r="K7" s="2" t="s">
        <v>31</v>
      </c>
      <c r="L7" s="2">
        <v>32</v>
      </c>
      <c r="M7" s="2">
        <v>37</v>
      </c>
      <c r="N7" s="2">
        <v>69</v>
      </c>
      <c r="O7" s="9">
        <v>52</v>
      </c>
      <c r="Q7" s="7" t="s">
        <v>31</v>
      </c>
      <c r="R7" s="8">
        <v>32</v>
      </c>
      <c r="S7" s="8">
        <v>37</v>
      </c>
      <c r="U7" s="4" t="s">
        <v>31</v>
      </c>
      <c r="V7" s="2">
        <v>37</v>
      </c>
      <c r="W7" s="2">
        <v>69</v>
      </c>
      <c r="X7" s="2">
        <v>69</v>
      </c>
      <c r="Z7" s="1" t="s">
        <v>31</v>
      </c>
      <c r="AA7" s="1">
        <v>37</v>
      </c>
      <c r="AB7" s="1">
        <v>69</v>
      </c>
      <c r="AC7" s="1">
        <v>80</v>
      </c>
    </row>
    <row r="8" spans="1:30" x14ac:dyDescent="0.2">
      <c r="B8" s="2">
        <v>20180207</v>
      </c>
      <c r="C8" s="2" t="s">
        <v>7</v>
      </c>
      <c r="D8" s="2"/>
      <c r="E8" s="2" t="s">
        <v>7</v>
      </c>
      <c r="F8" s="2" t="s">
        <v>7</v>
      </c>
      <c r="G8" s="2"/>
    </row>
    <row r="9" spans="1:30" x14ac:dyDescent="0.2">
      <c r="B9" s="12"/>
      <c r="C9" s="12"/>
      <c r="D9" s="12"/>
      <c r="E9" s="12"/>
      <c r="F9" s="12"/>
      <c r="G9" s="12"/>
      <c r="K9" t="s">
        <v>16</v>
      </c>
      <c r="N9" s="13"/>
      <c r="O9" s="15"/>
      <c r="Q9" s="13" t="s">
        <v>16</v>
      </c>
      <c r="R9" s="14"/>
      <c r="S9" s="13"/>
      <c r="U9" s="10" t="s">
        <v>28</v>
      </c>
      <c r="Z9" s="10" t="s">
        <v>28</v>
      </c>
      <c r="AD9" s="13"/>
    </row>
    <row r="10" spans="1:30" x14ac:dyDescent="0.2">
      <c r="K10" s="17"/>
      <c r="L10" s="18" t="s">
        <v>2</v>
      </c>
      <c r="M10" s="17" t="s">
        <v>3</v>
      </c>
      <c r="N10" s="18" t="s">
        <v>4</v>
      </c>
      <c r="O10" s="18" t="s">
        <v>5</v>
      </c>
      <c r="Q10" s="17"/>
      <c r="R10" s="17" t="s">
        <v>2</v>
      </c>
      <c r="S10" s="17" t="s">
        <v>3</v>
      </c>
      <c r="U10" s="17"/>
      <c r="V10" s="17" t="s">
        <v>2</v>
      </c>
      <c r="W10" s="17" t="s">
        <v>29</v>
      </c>
      <c r="X10" s="17" t="s">
        <v>5</v>
      </c>
      <c r="Z10" s="17"/>
      <c r="AA10" s="17" t="s">
        <v>2</v>
      </c>
      <c r="AB10" s="17" t="s">
        <v>6</v>
      </c>
      <c r="AC10" s="17" t="s">
        <v>4</v>
      </c>
      <c r="AD10" s="13"/>
    </row>
    <row r="11" spans="1:30" x14ac:dyDescent="0.2">
      <c r="B11" s="11" t="s">
        <v>12</v>
      </c>
      <c r="K11" s="17" t="s">
        <v>17</v>
      </c>
      <c r="L11" s="19" t="s">
        <v>18</v>
      </c>
      <c r="M11" s="19" t="s">
        <v>18</v>
      </c>
      <c r="N11" s="19" t="s">
        <v>18</v>
      </c>
      <c r="O11" s="19" t="s">
        <v>18</v>
      </c>
      <c r="Q11" s="17" t="s">
        <v>17</v>
      </c>
      <c r="R11" s="18" t="s">
        <v>18</v>
      </c>
      <c r="S11" s="17" t="s">
        <v>18</v>
      </c>
      <c r="U11" s="17" t="s">
        <v>17</v>
      </c>
      <c r="V11" s="18" t="s">
        <v>18</v>
      </c>
      <c r="W11" s="18" t="s">
        <v>18</v>
      </c>
      <c r="X11" s="18" t="s">
        <v>18</v>
      </c>
      <c r="Z11" s="17" t="s">
        <v>17</v>
      </c>
      <c r="AA11" s="18" t="s">
        <v>18</v>
      </c>
      <c r="AB11" s="18" t="s">
        <v>18</v>
      </c>
      <c r="AC11" s="18" t="s">
        <v>18</v>
      </c>
      <c r="AD11" s="13"/>
    </row>
    <row r="12" spans="1:30" x14ac:dyDescent="0.2">
      <c r="B12" s="10" t="s">
        <v>14</v>
      </c>
      <c r="K12" s="17" t="s">
        <v>19</v>
      </c>
      <c r="L12" s="19">
        <v>11.827956989247312</v>
      </c>
      <c r="M12" s="19">
        <v>4.9504950495049505</v>
      </c>
      <c r="N12" s="19">
        <v>0</v>
      </c>
      <c r="O12" s="19">
        <v>0</v>
      </c>
      <c r="Q12" s="17" t="s">
        <v>19</v>
      </c>
      <c r="R12" s="19">
        <v>6.2893081761006293</v>
      </c>
      <c r="S12" s="19">
        <v>4.7297297297297298</v>
      </c>
      <c r="U12" s="17" t="s">
        <v>19</v>
      </c>
      <c r="V12" s="19">
        <v>6.6176470588235299</v>
      </c>
      <c r="W12" s="19">
        <v>0.73529411764705876</v>
      </c>
      <c r="X12" s="19">
        <v>0</v>
      </c>
      <c r="Z12" s="17" t="s">
        <v>19</v>
      </c>
      <c r="AA12" s="20">
        <v>0</v>
      </c>
      <c r="AB12" s="20">
        <v>0</v>
      </c>
      <c r="AC12" s="20">
        <v>0</v>
      </c>
      <c r="AD12" s="13"/>
    </row>
    <row r="13" spans="1:30" x14ac:dyDescent="0.2">
      <c r="K13" s="17" t="s">
        <v>20</v>
      </c>
      <c r="L13" s="19">
        <v>78.494623655913969</v>
      </c>
      <c r="M13" s="19">
        <v>68.316831683168317</v>
      </c>
      <c r="N13" s="19">
        <v>16.161616161616163</v>
      </c>
      <c r="O13" s="19">
        <v>34.736842105263158</v>
      </c>
      <c r="Q13" s="17" t="s">
        <v>20</v>
      </c>
      <c r="R13" s="19">
        <v>80.503144654088061</v>
      </c>
      <c r="S13" s="19">
        <v>58.108108108108105</v>
      </c>
      <c r="U13" s="17" t="s">
        <v>20</v>
      </c>
      <c r="V13" s="19">
        <v>53.67647058823529</v>
      </c>
      <c r="W13" s="19">
        <v>16.176470588235293</v>
      </c>
      <c r="X13" s="19">
        <v>18.796992481203006</v>
      </c>
      <c r="Z13" s="17" t="s">
        <v>20</v>
      </c>
      <c r="AA13" s="20">
        <v>58.783783783783782</v>
      </c>
      <c r="AB13" s="20">
        <v>16.197183098591552</v>
      </c>
      <c r="AC13" s="20">
        <v>8.3916083916083917</v>
      </c>
      <c r="AD13" s="13"/>
    </row>
    <row r="14" spans="1:30" x14ac:dyDescent="0.2">
      <c r="K14" s="17" t="s">
        <v>21</v>
      </c>
      <c r="L14" s="19">
        <v>4.3010752688172049</v>
      </c>
      <c r="M14" s="19">
        <v>18.811881188118811</v>
      </c>
      <c r="N14" s="19">
        <v>15.151515151515152</v>
      </c>
      <c r="O14" s="19">
        <v>27.368421052631582</v>
      </c>
      <c r="Q14" s="17" t="s">
        <v>21</v>
      </c>
      <c r="R14" s="19">
        <v>7.5471698113207548</v>
      </c>
      <c r="S14" s="19">
        <v>20.27027027027027</v>
      </c>
      <c r="U14" s="17" t="s">
        <v>21</v>
      </c>
      <c r="V14" s="19">
        <v>15.441176470588236</v>
      </c>
      <c r="W14" s="19">
        <v>18.382352941176471</v>
      </c>
      <c r="X14" s="19">
        <v>15.789473684210526</v>
      </c>
      <c r="Z14" s="17" t="s">
        <v>21</v>
      </c>
      <c r="AA14" s="20">
        <v>19.594594594594593</v>
      </c>
      <c r="AB14" s="20">
        <v>15.492957746478872</v>
      </c>
      <c r="AC14" s="20">
        <v>20.27972027972028</v>
      </c>
    </row>
    <row r="15" spans="1:30" x14ac:dyDescent="0.2">
      <c r="K15" s="17" t="s">
        <v>22</v>
      </c>
      <c r="L15" s="19">
        <v>5.376344086021505</v>
      </c>
      <c r="M15" s="19">
        <v>7.9207920792079207</v>
      </c>
      <c r="N15" s="19">
        <v>50.505050505050505</v>
      </c>
      <c r="O15" s="19">
        <v>31.578947368421051</v>
      </c>
      <c r="Q15" s="17" t="s">
        <v>22</v>
      </c>
      <c r="R15" s="19">
        <v>5.6603773584905666</v>
      </c>
      <c r="S15" s="19">
        <v>15.54054054054054</v>
      </c>
      <c r="U15" s="17" t="s">
        <v>22</v>
      </c>
      <c r="V15" s="19">
        <v>16.911764705882355</v>
      </c>
      <c r="W15" s="19">
        <v>45.588235294117645</v>
      </c>
      <c r="X15" s="19">
        <v>39.097744360902254</v>
      </c>
      <c r="Z15" s="17" t="s">
        <v>22</v>
      </c>
      <c r="AA15" s="20">
        <v>16.216216216216218</v>
      </c>
      <c r="AB15" s="20">
        <v>40.140845070422536</v>
      </c>
      <c r="AC15" s="20">
        <v>41.25874125874126</v>
      </c>
    </row>
    <row r="16" spans="1:30" x14ac:dyDescent="0.2">
      <c r="K16" s="17" t="s">
        <v>23</v>
      </c>
      <c r="L16" s="19">
        <v>0</v>
      </c>
      <c r="M16" s="19">
        <v>0</v>
      </c>
      <c r="N16" s="19">
        <v>15.151515151515152</v>
      </c>
      <c r="O16" s="19">
        <v>5.2631578947368416</v>
      </c>
      <c r="Q16" s="17" t="s">
        <v>23</v>
      </c>
      <c r="R16" s="19">
        <v>0</v>
      </c>
      <c r="S16" s="19">
        <v>1.3513513513513513</v>
      </c>
      <c r="U16" s="17" t="s">
        <v>23</v>
      </c>
      <c r="V16" s="19">
        <v>5.1470588235294112</v>
      </c>
      <c r="W16" s="19">
        <v>12.5</v>
      </c>
      <c r="X16" s="19">
        <v>16.541353383458645</v>
      </c>
      <c r="Z16" s="17" t="s">
        <v>23</v>
      </c>
      <c r="AA16" s="20">
        <v>2.0270270270270272</v>
      </c>
      <c r="AB16" s="20">
        <v>18.30985915492958</v>
      </c>
      <c r="AC16" s="20">
        <v>16.083916083916083</v>
      </c>
    </row>
    <row r="17" spans="1:29" x14ac:dyDescent="0.2">
      <c r="K17" s="17" t="s">
        <v>24</v>
      </c>
      <c r="L17" s="19">
        <v>0</v>
      </c>
      <c r="M17" s="19">
        <v>0</v>
      </c>
      <c r="N17" s="19">
        <v>3.0303030303030303</v>
      </c>
      <c r="O17" s="19">
        <v>1.0526315789473684</v>
      </c>
      <c r="Q17" s="17" t="s">
        <v>24</v>
      </c>
      <c r="R17" s="19">
        <v>0</v>
      </c>
      <c r="S17" s="19">
        <v>0</v>
      </c>
      <c r="U17" s="17" t="s">
        <v>24</v>
      </c>
      <c r="V17" s="19">
        <v>0.73529411764705876</v>
      </c>
      <c r="W17" s="19">
        <v>4.4117647058823533</v>
      </c>
      <c r="X17" s="19">
        <v>6.7669172932330826</v>
      </c>
      <c r="Z17" s="17" t="s">
        <v>24</v>
      </c>
      <c r="AA17" s="20">
        <v>2.0270270270270272</v>
      </c>
      <c r="AB17" s="20">
        <v>7.042253521126761</v>
      </c>
      <c r="AC17" s="20">
        <v>7.6923076923076925</v>
      </c>
    </row>
    <row r="18" spans="1:29" x14ac:dyDescent="0.2">
      <c r="K18" s="17" t="s">
        <v>25</v>
      </c>
      <c r="L18" s="19">
        <v>0</v>
      </c>
      <c r="M18" s="19">
        <v>0</v>
      </c>
      <c r="N18" s="19">
        <v>0</v>
      </c>
      <c r="O18" s="19">
        <v>0</v>
      </c>
      <c r="Q18" s="17" t="s">
        <v>25</v>
      </c>
      <c r="R18" s="19">
        <v>0</v>
      </c>
      <c r="S18" s="19">
        <v>0</v>
      </c>
      <c r="U18" s="17" t="s">
        <v>25</v>
      </c>
      <c r="V18" s="19">
        <v>1.4705882352941175</v>
      </c>
      <c r="W18" s="19">
        <v>2.2058823529411766</v>
      </c>
      <c r="X18" s="19">
        <v>3.007518796992481</v>
      </c>
      <c r="Z18" s="17" t="s">
        <v>25</v>
      </c>
      <c r="AA18" s="20">
        <v>1.3513513513513513</v>
      </c>
      <c r="AB18" s="20">
        <v>2.112676056338028</v>
      </c>
      <c r="AC18" s="20">
        <v>4.895104895104895</v>
      </c>
    </row>
    <row r="19" spans="1:29" x14ac:dyDescent="0.2">
      <c r="K19" s="17" t="s">
        <v>32</v>
      </c>
      <c r="L19" s="17">
        <v>0</v>
      </c>
      <c r="M19" s="17">
        <v>0</v>
      </c>
      <c r="N19" s="20">
        <v>0</v>
      </c>
      <c r="O19" s="17">
        <v>0</v>
      </c>
      <c r="Q19" s="17" t="s">
        <v>32</v>
      </c>
      <c r="R19" s="21">
        <v>0</v>
      </c>
      <c r="S19" s="17">
        <v>0</v>
      </c>
      <c r="U19" s="17" t="s">
        <v>32</v>
      </c>
      <c r="V19" s="21">
        <v>0</v>
      </c>
      <c r="W19" s="21">
        <v>0</v>
      </c>
      <c r="X19" s="21">
        <v>0</v>
      </c>
      <c r="Z19" s="17" t="s">
        <v>32</v>
      </c>
      <c r="AA19" s="17">
        <v>0</v>
      </c>
      <c r="AB19" s="17">
        <v>0.7</v>
      </c>
      <c r="AC19" s="17">
        <v>1.4</v>
      </c>
    </row>
    <row r="20" spans="1:29" x14ac:dyDescent="0.2">
      <c r="K20" s="17"/>
      <c r="L20" s="17">
        <v>99.999999999999986</v>
      </c>
      <c r="M20" s="17">
        <v>100</v>
      </c>
      <c r="N20" s="17">
        <v>100</v>
      </c>
      <c r="O20" s="17">
        <v>100</v>
      </c>
      <c r="Q20" s="17"/>
      <c r="R20" s="17">
        <v>100.00000000000001</v>
      </c>
      <c r="S20" s="17">
        <v>100</v>
      </c>
      <c r="U20" s="17"/>
      <c r="V20" s="17">
        <v>100</v>
      </c>
      <c r="W20" s="17">
        <v>99.999999999999986</v>
      </c>
      <c r="X20" s="20">
        <v>99.999999999999986</v>
      </c>
      <c r="Z20" s="17"/>
      <c r="AA20" s="20">
        <f>SUM(AA12:AA19)</f>
        <v>100</v>
      </c>
      <c r="AB20" s="20">
        <f>SUM(AB12:AB19)</f>
        <v>99.995774647887345</v>
      </c>
      <c r="AC20" s="20">
        <f>SUM(AC12:AC19)</f>
        <v>100.00139860139861</v>
      </c>
    </row>
    <row r="25" spans="1:29" x14ac:dyDescent="0.2">
      <c r="A25" s="13"/>
      <c r="B25" s="13"/>
      <c r="C25" s="13"/>
      <c r="D25" s="13"/>
      <c r="E25" s="13"/>
      <c r="F25" s="13"/>
    </row>
    <row r="26" spans="1:29" x14ac:dyDescent="0.2">
      <c r="A26" s="13"/>
      <c r="B26" s="12"/>
      <c r="C26" s="12"/>
      <c r="D26" s="12"/>
      <c r="E26" s="12"/>
      <c r="F26" s="13"/>
    </row>
    <row r="27" spans="1:29" x14ac:dyDescent="0.2">
      <c r="A27" s="13"/>
      <c r="B27" s="22"/>
      <c r="C27" s="12"/>
      <c r="D27" s="12"/>
      <c r="E27" s="12"/>
      <c r="F27" s="13"/>
    </row>
    <row r="28" spans="1:29" x14ac:dyDescent="0.2">
      <c r="A28" s="13"/>
      <c r="B28" s="23"/>
      <c r="C28" s="12"/>
      <c r="D28" s="12"/>
      <c r="E28" s="12"/>
      <c r="F28" s="13"/>
    </row>
    <row r="29" spans="1:29" x14ac:dyDescent="0.2">
      <c r="A29" s="13"/>
      <c r="B29" s="23"/>
      <c r="C29" s="12"/>
      <c r="D29" s="12"/>
      <c r="E29" s="12"/>
      <c r="F29" s="13"/>
    </row>
    <row r="30" spans="1:29" x14ac:dyDescent="0.2">
      <c r="A30" s="13"/>
      <c r="B30" s="13"/>
      <c r="C30" s="13"/>
      <c r="D30" s="13"/>
      <c r="E30" s="13"/>
      <c r="F30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Fig. 3 D</vt:lpstr>
      <vt:lpstr>Fig 3D (repeat)</vt:lpstr>
      <vt:lpstr>Fig. 3 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Alenka Copic</cp:lastModifiedBy>
  <dcterms:created xsi:type="dcterms:W3CDTF">2020-08-27T14:13:03Z</dcterms:created>
  <dcterms:modified xsi:type="dcterms:W3CDTF">2020-12-17T15:49:30Z</dcterms:modified>
</cp:coreProperties>
</file>