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lenka/Alenka_manuscripts/2020_Plin4-mikrofluid/202012_eLife_revised submission/eLife_2020_Source data/Source data -- submitted/"/>
    </mc:Choice>
  </mc:AlternateContent>
  <xr:revisionPtr revIDLastSave="0" documentId="13_ncr:1_{28D96B40-D711-2147-AB41-FCA9EAEB2010}" xr6:coauthVersionLast="36" xr6:coauthVersionMax="36" xr10:uidLastSave="{00000000-0000-0000-0000-000000000000}"/>
  <bookViews>
    <workbookView xWindow="-35840" yWindow="1380" windowWidth="27640" windowHeight="16540" activeTab="2" xr2:uid="{F12F16AF-068D-994E-8814-E593B0D523A9}"/>
  </bookViews>
  <sheets>
    <sheet name="Fig. 5D" sheetId="1" r:id="rId1"/>
    <sheet name="Fig. 5F" sheetId="2" r:id="rId2"/>
    <sheet name="Fig. 5F -- 2nd assay" sheetId="3" r:id="rId3"/>
  </sheets>
  <externalReferences>
    <externalReference r:id="rId4"/>
    <externalReference r:id="rId5"/>
    <externalReference r:id="rId6"/>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3" l="1"/>
  <c r="E37" i="3"/>
  <c r="D37" i="3"/>
  <c r="C37" i="3"/>
  <c r="D36" i="3"/>
  <c r="C36" i="3"/>
  <c r="I34" i="3"/>
  <c r="G34" i="3"/>
  <c r="L27" i="3"/>
  <c r="J37" i="3" s="1"/>
  <c r="K27" i="3"/>
  <c r="I37" i="3" s="1"/>
  <c r="F27" i="3"/>
  <c r="J35" i="3" s="1"/>
  <c r="E27" i="3"/>
  <c r="I35" i="3" s="1"/>
  <c r="C27" i="3"/>
  <c r="J34" i="3" s="1"/>
  <c r="B27" i="3"/>
  <c r="L26" i="3"/>
  <c r="H37" i="3" s="1"/>
  <c r="K26" i="3"/>
  <c r="G37" i="3" s="1"/>
  <c r="I26" i="3"/>
  <c r="H36" i="3" s="1"/>
  <c r="H26" i="3"/>
  <c r="G36" i="3" s="1"/>
  <c r="F26" i="3"/>
  <c r="H35" i="3" s="1"/>
  <c r="E26" i="3"/>
  <c r="G35" i="3" s="1"/>
  <c r="C26" i="3"/>
  <c r="H34" i="3" s="1"/>
  <c r="B26" i="3"/>
  <c r="L25" i="3"/>
  <c r="K25" i="3"/>
  <c r="I25" i="3"/>
  <c r="F36" i="3" s="1"/>
  <c r="H25" i="3"/>
  <c r="E36" i="3" s="1"/>
  <c r="E25" i="3"/>
  <c r="C25" i="3"/>
  <c r="F34" i="3" s="1"/>
  <c r="B25" i="3"/>
  <c r="E34" i="3" s="1"/>
  <c r="L24" i="3"/>
  <c r="K24" i="3"/>
  <c r="I24" i="3"/>
  <c r="H24" i="3"/>
  <c r="F24" i="3"/>
  <c r="D35" i="3" s="1"/>
  <c r="E24" i="3"/>
  <c r="C35" i="3" s="1"/>
  <c r="C24" i="3"/>
  <c r="D34" i="3" s="1"/>
  <c r="B24" i="3"/>
  <c r="C34" i="3" s="1"/>
  <c r="F36" i="2" l="1"/>
  <c r="E36" i="2"/>
  <c r="D36" i="2"/>
  <c r="C36" i="2"/>
  <c r="D35" i="2"/>
  <c r="C35" i="2"/>
  <c r="J34" i="2"/>
  <c r="I34" i="2"/>
  <c r="J33" i="2"/>
  <c r="I33" i="2"/>
  <c r="F33" i="2"/>
  <c r="C33" i="2"/>
  <c r="J32" i="2"/>
  <c r="I32" i="2"/>
  <c r="E32" i="2"/>
  <c r="D32" i="2"/>
  <c r="C32" i="2"/>
  <c r="O25" i="2"/>
  <c r="J36" i="2" s="1"/>
  <c r="N25" i="2"/>
  <c r="I36" i="2" s="1"/>
  <c r="I25" i="2"/>
  <c r="H25" i="2"/>
  <c r="F25" i="2"/>
  <c r="E25" i="2"/>
  <c r="C25" i="2"/>
  <c r="B25" i="2"/>
  <c r="O24" i="2"/>
  <c r="H36" i="2" s="1"/>
  <c r="N24" i="2"/>
  <c r="G36" i="2" s="1"/>
  <c r="L24" i="2"/>
  <c r="H35" i="2" s="1"/>
  <c r="K24" i="2"/>
  <c r="G35" i="2" s="1"/>
  <c r="I24" i="2"/>
  <c r="H34" i="2" s="1"/>
  <c r="H24" i="2"/>
  <c r="G34" i="2" s="1"/>
  <c r="F24" i="2"/>
  <c r="H33" i="2" s="1"/>
  <c r="E24" i="2"/>
  <c r="G33" i="2" s="1"/>
  <c r="C24" i="2"/>
  <c r="H32" i="2" s="1"/>
  <c r="B24" i="2"/>
  <c r="G32" i="2" s="1"/>
  <c r="O23" i="2"/>
  <c r="N23" i="2"/>
  <c r="L23" i="2"/>
  <c r="F35" i="2" s="1"/>
  <c r="K23" i="2"/>
  <c r="E35" i="2" s="1"/>
  <c r="I23" i="2"/>
  <c r="F34" i="2" s="1"/>
  <c r="H23" i="2"/>
  <c r="E34" i="2" s="1"/>
  <c r="E23" i="2"/>
  <c r="E33" i="2" s="1"/>
  <c r="C23" i="2"/>
  <c r="F32" i="2" s="1"/>
  <c r="B23" i="2"/>
  <c r="O22" i="2"/>
  <c r="N22" i="2"/>
  <c r="L22" i="2"/>
  <c r="K22" i="2"/>
  <c r="I22" i="2"/>
  <c r="D34" i="2" s="1"/>
  <c r="H22" i="2"/>
  <c r="C34" i="2" s="1"/>
  <c r="F22" i="2"/>
  <c r="D33" i="2" s="1"/>
  <c r="E22" i="2"/>
  <c r="C22" i="2"/>
  <c r="B22" i="2"/>
  <c r="C34" i="1" l="1"/>
  <c r="B34" i="1"/>
  <c r="C33" i="1"/>
  <c r="B33" i="1"/>
  <c r="C32" i="1"/>
  <c r="B32" i="1"/>
  <c r="C31" i="1"/>
  <c r="B31" i="1"/>
</calcChain>
</file>

<file path=xl/sharedStrings.xml><?xml version="1.0" encoding="utf-8"?>
<sst xmlns="http://schemas.openxmlformats.org/spreadsheetml/2006/main" count="295" uniqueCount="69">
  <si>
    <t>Date</t>
  </si>
  <si>
    <t>Protein</t>
  </si>
  <si>
    <t>Prep</t>
  </si>
  <si>
    <t xml:space="preserve"> [ ] mg/ml</t>
  </si>
  <si>
    <t>No oil sample?</t>
  </si>
  <si>
    <t>Abs?</t>
  </si>
  <si>
    <t>Band?</t>
  </si>
  <si>
    <t>Quantification (% of total prot)</t>
  </si>
  <si>
    <t>P4 4mer</t>
  </si>
  <si>
    <t>Oct-15 Bruno's</t>
  </si>
  <si>
    <t>Yes</t>
  </si>
  <si>
    <t>0.204</t>
  </si>
  <si>
    <t>No</t>
  </si>
  <si>
    <t>0.073</t>
  </si>
  <si>
    <t xml:space="preserve">Yes </t>
  </si>
  <si>
    <t>20181128 DTT</t>
  </si>
  <si>
    <t>0.47</t>
  </si>
  <si>
    <t>0.383</t>
  </si>
  <si>
    <t>P4m5T</t>
  </si>
  <si>
    <t>-</t>
  </si>
  <si>
    <t>20180816 B5</t>
  </si>
  <si>
    <t>0.577</t>
  </si>
  <si>
    <t>0.04</t>
  </si>
  <si>
    <t>0.015</t>
  </si>
  <si>
    <t>P4wt3x</t>
  </si>
  <si>
    <t>0.88</t>
  </si>
  <si>
    <t>20170301-P2</t>
  </si>
  <si>
    <t>0.18</t>
  </si>
  <si>
    <t>yes</t>
  </si>
  <si>
    <t>0.163</t>
  </si>
  <si>
    <t>20170301-P1</t>
  </si>
  <si>
    <t>0.152</t>
  </si>
  <si>
    <t>0.46</t>
  </si>
  <si>
    <t>Plin3AH</t>
  </si>
  <si>
    <t>Very faint-0</t>
  </si>
  <si>
    <t>1.777</t>
  </si>
  <si>
    <t>0.347</t>
  </si>
  <si>
    <t>0.112</t>
  </si>
  <si>
    <t>Average</t>
  </si>
  <si>
    <t>StdDev</t>
  </si>
  <si>
    <t>n</t>
  </si>
  <si>
    <t>.</t>
  </si>
  <si>
    <t xml:space="preserve">n is the number of times that I repeated the assay with that protein. </t>
  </si>
  <si>
    <t>Quantification of 20190924 experiment. Prominence for maxima detection: 150 for all of them</t>
  </si>
  <si>
    <t>All the conditions have 4 images quantified but P4 4mer 120min that has 8, and P4M14KD 10min that has 3</t>
  </si>
  <si>
    <t xml:space="preserve">Plin3AH 24h after not determined because of too much clustering. </t>
  </si>
  <si>
    <t>Before</t>
  </si>
  <si>
    <t xml:space="preserve">10min after </t>
  </si>
  <si>
    <t xml:space="preserve">120min after </t>
  </si>
  <si>
    <t xml:space="preserve">24h after </t>
  </si>
  <si>
    <t>Revortexed</t>
  </si>
  <si>
    <t>per 1000 um^2</t>
  </si>
  <si>
    <t>Prot</t>
  </si>
  <si>
    <t>Mean</t>
  </si>
  <si>
    <t>SUM (n)</t>
  </si>
  <si>
    <t>P4 12mer</t>
  </si>
  <si>
    <t>P4 M14KD</t>
  </si>
  <si>
    <t xml:space="preserve">In % of fluorescent particles (taking 100% the revortexed sample of that protein). </t>
  </si>
  <si>
    <t>% fluorescent particles</t>
  </si>
  <si>
    <t>10min after</t>
  </si>
  <si>
    <t>120min after</t>
  </si>
  <si>
    <t>24h after</t>
  </si>
  <si>
    <t>Quantification of 20190909 experiment. Prominence for maxima detection: 150 for all of them, but for Plin3 revortexed (There I did 30 prominence, because the exposure time was 10 times less (25ms instead 250ms), so I also applied a lower prominence to have all the possible signal)</t>
  </si>
  <si>
    <t xml:space="preserve">Quantifications done in 800x800 pixels, that is 72,8 x 72,8 microns. </t>
  </si>
  <si>
    <t xml:space="preserve">Plin3AH 120min not quantified because there was too much clustering. P4 4mer 10min was not quantiifed because the images seemed with too much background coming from the cristal surfaces or the sample preparation. </t>
  </si>
  <si>
    <t># Images</t>
  </si>
  <si>
    <t>Not good images - Too much background</t>
  </si>
  <si>
    <t>droplests clustered</t>
  </si>
  <si>
    <t>To have them good in the x 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</si>
</sst>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Fill="1"/>
    <xf numFmtId="0" fontId="0" fillId="2" borderId="0" xfId="0" applyFill="1"/>
    <xf numFmtId="0" fontId="0" fillId="3" borderId="0" xfId="0" applyFill="1"/>
    <xf numFmtId="0" fontId="0" fillId="3" borderId="0" xfId="0" applyFill="1" applyAlignment="1">
      <alignment horizontal="center" vertical="center"/>
    </xf>
    <xf numFmtId="164" fontId="0" fillId="0" borderId="0" xfId="0" applyNumberFormat="1"/>
    <xf numFmtId="0" fontId="1" fillId="0" borderId="0" xfId="0" applyFont="1"/>
    <xf numFmtId="164" fontId="0" fillId="0" borderId="0" xfId="0" applyNumberFormat="1" applyFont="1"/>
    <xf numFmtId="1" fontId="0" fillId="0" borderId="0" xfId="0" applyNumberFormat="1"/>
    <xf numFmtId="0" fontId="0" fillId="0" borderId="0" xfId="0" applyFont="1" applyBorder="1"/>
    <xf numFmtId="164" fontId="0" fillId="0" borderId="0" xfId="0" applyNumberFormat="1" applyFont="1" applyBorder="1"/>
    <xf numFmtId="1" fontId="0" fillId="0" borderId="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'Fig. 5D'!$C$31:$C$35</c:f>
                <c:numCache>
                  <c:formatCode>General</c:formatCode>
                  <c:ptCount val="5"/>
                  <c:pt idx="0">
                    <c:v>2.7639487151537394</c:v>
                  </c:pt>
                  <c:pt idx="1">
                    <c:v>0</c:v>
                  </c:pt>
                  <c:pt idx="2">
                    <c:v>1.2378576924132536</c:v>
                  </c:pt>
                  <c:pt idx="3">
                    <c:v>2.6981475126464085</c:v>
                  </c:pt>
                </c:numCache>
              </c:numRef>
            </c:plus>
            <c:minus>
              <c:numRef>
                <c:f>'Fig. 5D'!$C$31:$C$35</c:f>
                <c:numCache>
                  <c:formatCode>General</c:formatCode>
                  <c:ptCount val="5"/>
                  <c:pt idx="0">
                    <c:v>2.7639487151537394</c:v>
                  </c:pt>
                  <c:pt idx="1">
                    <c:v>0</c:v>
                  </c:pt>
                  <c:pt idx="2">
                    <c:v>1.2378576924132536</c:v>
                  </c:pt>
                  <c:pt idx="3">
                    <c:v>2.6981475126464085</c:v>
                  </c:pt>
                </c:numCache>
              </c:numRef>
            </c:minus>
            <c:spPr>
              <a:noFill/>
              <a:ln w="9525" cap="flat" cmpd="sng" algn="ctr">
                <a:solidFill>
                  <a:schemeClr val="tx1">
                    <a:lumMod val="65000"/>
                    <a:lumOff val="35000"/>
                  </a:schemeClr>
                </a:solidFill>
                <a:round/>
              </a:ln>
              <a:effectLst/>
            </c:spPr>
          </c:errBars>
          <c:cat>
            <c:strRef>
              <c:f>'Fig. 5D'!$A$31:$A$35</c:f>
              <c:strCache>
                <c:ptCount val="4"/>
                <c:pt idx="0">
                  <c:v>P4wt3x</c:v>
                </c:pt>
                <c:pt idx="1">
                  <c:v>P4m5T</c:v>
                </c:pt>
                <c:pt idx="2">
                  <c:v>Plin3AH</c:v>
                </c:pt>
                <c:pt idx="3">
                  <c:v>P4 4mer</c:v>
                </c:pt>
              </c:strCache>
            </c:strRef>
          </c:cat>
          <c:val>
            <c:numRef>
              <c:f>'Fig. 5D'!$B$31:$B$35</c:f>
              <c:numCache>
                <c:formatCode>0.0</c:formatCode>
                <c:ptCount val="5"/>
                <c:pt idx="0">
                  <c:v>5.871249999999999</c:v>
                </c:pt>
                <c:pt idx="1">
                  <c:v>0</c:v>
                </c:pt>
                <c:pt idx="2">
                  <c:v>1.7375000000000003</c:v>
                </c:pt>
                <c:pt idx="3">
                  <c:v>6.2</c:v>
                </c:pt>
              </c:numCache>
            </c:numRef>
          </c:val>
          <c:extLst>
            <c:ext xmlns:c16="http://schemas.microsoft.com/office/drawing/2014/chart" uri="{C3380CC4-5D6E-409C-BE32-E72D297353CC}">
              <c16:uniqueId val="{00000000-4787-404F-858A-A5464C4B9C74}"/>
            </c:ext>
          </c:extLst>
        </c:ser>
        <c:dLbls>
          <c:showLegendKey val="0"/>
          <c:showVal val="0"/>
          <c:showCatName val="0"/>
          <c:showSerName val="0"/>
          <c:showPercent val="0"/>
          <c:showBubbleSize val="0"/>
        </c:dLbls>
        <c:gapWidth val="219"/>
        <c:overlap val="-27"/>
        <c:axId val="-2053686336"/>
        <c:axId val="-2053683536"/>
      </c:barChart>
      <c:catAx>
        <c:axId val="-205368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053683536"/>
        <c:crosses val="autoZero"/>
        <c:auto val="1"/>
        <c:lblAlgn val="ctr"/>
        <c:lblOffset val="100"/>
        <c:noMultiLvlLbl val="0"/>
      </c:catAx>
      <c:valAx>
        <c:axId val="-205368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Percentage of Prot in</a:t>
                </a:r>
                <a:r>
                  <a:rPr lang="en-US" sz="1050" b="1" baseline="0"/>
                  <a:t> 4th Fraction</a:t>
                </a:r>
                <a:endParaRPr lang="en-US" sz="1050" b="1"/>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2053686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Plin3 AH -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3"/>
          <c:order val="0"/>
          <c:tx>
            <c:strRef>
              <c:f>'Fig. 5F'!$I$30</c:f>
              <c:strCache>
                <c:ptCount val="1"/>
                <c:pt idx="0">
                  <c:v>Plin3AH</c:v>
                </c:pt>
              </c:strCache>
            </c:strRef>
          </c:tx>
          <c:spPr>
            <a:ln w="25400" cap="rnd">
              <a:noFill/>
              <a:round/>
            </a:ln>
            <a:effectLst/>
          </c:spPr>
          <c:marker>
            <c:symbol val="circle"/>
            <c:size val="5"/>
            <c:spPr>
              <a:solidFill>
                <a:schemeClr val="accent4"/>
              </a:solidFill>
              <a:ln w="38100">
                <a:solidFill>
                  <a:schemeClr val="accent4"/>
                </a:solidFill>
              </a:ln>
              <a:effectLst/>
            </c:spPr>
          </c:marker>
          <c:errBars>
            <c:errDir val="y"/>
            <c:errBarType val="both"/>
            <c:errValType val="cust"/>
            <c:noEndCap val="0"/>
            <c:plus>
              <c:numRef>
                <c:f>'Fig. 5F'!$J$32:$J$36</c:f>
                <c:numCache>
                  <c:formatCode>General</c:formatCode>
                  <c:ptCount val="5"/>
                  <c:pt idx="0">
                    <c:v>9.6478533526290402E-3</c:v>
                  </c:pt>
                  <c:pt idx="1">
                    <c:v>41.314967539872832</c:v>
                  </c:pt>
                  <c:pt idx="2">
                    <c:v>24.738547772345768</c:v>
                  </c:pt>
                  <c:pt idx="4">
                    <c:v>2.3400900956870183</c:v>
                  </c:pt>
                </c:numCache>
              </c:numRef>
            </c:plus>
            <c:minus>
              <c:numRef>
                <c:f>'Fig. 5F'!$J$32:$J$36</c:f>
                <c:numCache>
                  <c:formatCode>General</c:formatCode>
                  <c:ptCount val="5"/>
                  <c:pt idx="0">
                    <c:v>9.6478533526290402E-3</c:v>
                  </c:pt>
                  <c:pt idx="1">
                    <c:v>41.314967539872832</c:v>
                  </c:pt>
                  <c:pt idx="2">
                    <c:v>24.738547772345768</c:v>
                  </c:pt>
                  <c:pt idx="4">
                    <c:v>2.3400900956870183</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5F'!$I$32:$I$36</c:f>
              <c:numCache>
                <c:formatCode>0.0</c:formatCode>
                <c:ptCount val="5"/>
                <c:pt idx="0">
                  <c:v>4.8239266763145166E-3</c:v>
                </c:pt>
                <c:pt idx="1">
                  <c:v>74.042450554751582</c:v>
                </c:pt>
                <c:pt idx="2">
                  <c:v>88.494934876989873</c:v>
                </c:pt>
                <c:pt idx="4">
                  <c:v>100</c:v>
                </c:pt>
              </c:numCache>
            </c:numRef>
          </c:yVal>
          <c:smooth val="0"/>
          <c:extLst>
            <c:ext xmlns:c16="http://schemas.microsoft.com/office/drawing/2014/chart" uri="{C3380CC4-5D6E-409C-BE32-E72D297353CC}">
              <c16:uniqueId val="{00000000-5200-C24C-B1D4-9DD8D2A37FAA}"/>
            </c:ext>
          </c:extLst>
        </c:ser>
        <c:dLbls>
          <c:showLegendKey val="0"/>
          <c:showVal val="0"/>
          <c:showCatName val="0"/>
          <c:showSerName val="0"/>
          <c:showPercent val="0"/>
          <c:showBubbleSize val="0"/>
        </c:dLbls>
        <c:axId val="2128501712"/>
        <c:axId val="2128507808"/>
      </c:scatterChart>
      <c:valAx>
        <c:axId val="2128501712"/>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507808"/>
        <c:crosses val="autoZero"/>
        <c:crossBetween val="midCat"/>
      </c:valAx>
      <c:valAx>
        <c:axId val="2128507808"/>
        <c:scaling>
          <c:orientation val="minMax"/>
          <c:min val="0"/>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15872398113734E-2"/>
              <c:y val="0.2123611111111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50171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 -- 2nd assay'!$C$32</c:f>
              <c:strCache>
                <c:ptCount val="1"/>
                <c:pt idx="0">
                  <c:v>P4 12mer</c:v>
                </c:pt>
              </c:strCache>
            </c:strRef>
          </c:tx>
          <c:spPr>
            <a:ln w="2540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'Fig. 5F -- 2nd assay'!$D$34:$D$37</c:f>
                <c:numCache>
                  <c:formatCode>General</c:formatCode>
                  <c:ptCount val="4"/>
                  <c:pt idx="0">
                    <c:v>0</c:v>
                  </c:pt>
                  <c:pt idx="1">
                    <c:v>9.4343403673903143</c:v>
                  </c:pt>
                  <c:pt idx="2">
                    <c:v>8.5680886594807948</c:v>
                  </c:pt>
                  <c:pt idx="3">
                    <c:v>25.570365872172463</c:v>
                  </c:pt>
                </c:numCache>
              </c:numRef>
            </c:plus>
            <c:minus>
              <c:numRef>
                <c:f>'Fig. 5F -- 2nd assay'!$D$34:$D$37</c:f>
                <c:numCache>
                  <c:formatCode>General</c:formatCode>
                  <c:ptCount val="4"/>
                  <c:pt idx="0">
                    <c:v>0</c:v>
                  </c:pt>
                  <c:pt idx="1">
                    <c:v>9.4343403673903143</c:v>
                  </c:pt>
                  <c:pt idx="2">
                    <c:v>8.5680886594807948</c:v>
                  </c:pt>
                  <c:pt idx="3">
                    <c:v>25.570365872172463</c:v>
                  </c:pt>
                </c:numCache>
              </c:numRef>
            </c:minus>
            <c:spPr>
              <a:noFill/>
              <a:ln w="9525"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assay'!$C$34:$C$37</c:f>
              <c:numCache>
                <c:formatCode>0.0</c:formatCode>
                <c:ptCount val="4"/>
                <c:pt idx="0">
                  <c:v>0</c:v>
                </c:pt>
                <c:pt idx="1">
                  <c:v>17.549719143768026</c:v>
                </c:pt>
                <c:pt idx="2">
                  <c:v>12.855624715348412</c:v>
                </c:pt>
                <c:pt idx="3">
                  <c:v>100</c:v>
                </c:pt>
              </c:numCache>
            </c:numRef>
          </c:yVal>
          <c:smooth val="0"/>
          <c:extLst>
            <c:ext xmlns:c16="http://schemas.microsoft.com/office/drawing/2014/chart" uri="{C3380CC4-5D6E-409C-BE32-E72D297353CC}">
              <c16:uniqueId val="{00000000-DEC6-A847-A6AB-6D9B429B0C64}"/>
            </c:ext>
          </c:extLst>
        </c:ser>
        <c:ser>
          <c:idx val="1"/>
          <c:order val="1"/>
          <c:tx>
            <c:strRef>
              <c:f>'Fig. 5F -- 2nd assay'!$E$32</c:f>
              <c:strCache>
                <c:ptCount val="1"/>
                <c:pt idx="0">
                  <c:v>P4 4mer</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'Fig. 5F -- 2nd assay'!$F$34:$F$37</c:f>
                <c:numCache>
                  <c:formatCode>General</c:formatCode>
                  <c:ptCount val="4"/>
                  <c:pt idx="0">
                    <c:v>0.36040404040404039</c:v>
                  </c:pt>
                  <c:pt idx="2">
                    <c:v>269.3882828282828</c:v>
                  </c:pt>
                  <c:pt idx="3">
                    <c:v>46.753939393939397</c:v>
                  </c:pt>
                </c:numCache>
              </c:numRef>
            </c:plus>
            <c:minus>
              <c:numRef>
                <c:f>'Fig. 5F -- 2nd assay'!$F$34:$F$37</c:f>
                <c:numCache>
                  <c:formatCode>General</c:formatCode>
                  <c:ptCount val="4"/>
                  <c:pt idx="0">
                    <c:v>0.36040404040404039</c:v>
                  </c:pt>
                  <c:pt idx="2">
                    <c:v>269.3882828282828</c:v>
                  </c:pt>
                  <c:pt idx="3">
                    <c:v>46.753939393939397</c:v>
                  </c:pt>
                </c:numCache>
              </c:numRef>
            </c:minus>
            <c:spPr>
              <a:noFill/>
              <a:ln w="9525"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assay'!$E$34:$E$37</c:f>
              <c:numCache>
                <c:formatCode>0.0</c:formatCode>
                <c:ptCount val="4"/>
                <c:pt idx="0">
                  <c:v>0.1616161616161616</c:v>
                </c:pt>
                <c:pt idx="2">
                  <c:v>307.83838383838383</c:v>
                </c:pt>
                <c:pt idx="3">
                  <c:v>100</c:v>
                </c:pt>
              </c:numCache>
            </c:numRef>
          </c:yVal>
          <c:smooth val="0"/>
          <c:extLst>
            <c:ext xmlns:c16="http://schemas.microsoft.com/office/drawing/2014/chart" uri="{C3380CC4-5D6E-409C-BE32-E72D297353CC}">
              <c16:uniqueId val="{00000001-DEC6-A847-A6AB-6D9B429B0C64}"/>
            </c:ext>
          </c:extLst>
        </c:ser>
        <c:ser>
          <c:idx val="2"/>
          <c:order val="2"/>
          <c:tx>
            <c:strRef>
              <c:f>'Fig. 5F -- 2nd assay'!$G$32</c:f>
              <c:strCache>
                <c:ptCount val="1"/>
                <c:pt idx="0">
                  <c:v>P4 M14KD</c:v>
                </c:pt>
              </c:strCache>
            </c:strRef>
          </c:tx>
          <c:spPr>
            <a:ln w="25400" cap="rnd">
              <a:noFill/>
              <a:round/>
            </a:ln>
            <a:effectLst/>
          </c:spPr>
          <c:marker>
            <c:symbol val="circle"/>
            <c:size val="5"/>
            <c:spPr>
              <a:solidFill>
                <a:schemeClr val="accent3"/>
              </a:solidFill>
              <a:ln w="9525">
                <a:solidFill>
                  <a:schemeClr val="accent3"/>
                </a:solidFill>
              </a:ln>
              <a:effectLst/>
            </c:spPr>
          </c:marker>
          <c:errBars>
            <c:errDir val="y"/>
            <c:errBarType val="both"/>
            <c:errValType val="cust"/>
            <c:noEndCap val="0"/>
            <c:plus>
              <c:numRef>
                <c:f>'Fig. 5F -- 2nd assay'!$H$34:$H$37</c:f>
                <c:numCache>
                  <c:formatCode>General</c:formatCode>
                  <c:ptCount val="4"/>
                  <c:pt idx="0">
                    <c:v>0</c:v>
                  </c:pt>
                  <c:pt idx="1">
                    <c:v>27.422683336760961</c:v>
                  </c:pt>
                  <c:pt idx="2">
                    <c:v>42.522214579004476</c:v>
                  </c:pt>
                  <c:pt idx="3">
                    <c:v>28.692087851302379</c:v>
                  </c:pt>
                </c:numCache>
              </c:numRef>
            </c:plus>
            <c:minus>
              <c:numRef>
                <c:f>'Fig. 5F -- 2nd assay'!$H$34:$H$37</c:f>
                <c:numCache>
                  <c:formatCode>General</c:formatCode>
                  <c:ptCount val="4"/>
                  <c:pt idx="0">
                    <c:v>0</c:v>
                  </c:pt>
                  <c:pt idx="1">
                    <c:v>27.422683336760961</c:v>
                  </c:pt>
                  <c:pt idx="2">
                    <c:v>42.522214579004476</c:v>
                  </c:pt>
                  <c:pt idx="3">
                    <c:v>28.692087851302379</c:v>
                  </c:pt>
                </c:numCache>
              </c:numRef>
            </c:minus>
            <c:spPr>
              <a:noFill/>
              <a:ln w="9525"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assay'!$G$34:$G$37</c:f>
              <c:numCache>
                <c:formatCode>0.0</c:formatCode>
                <c:ptCount val="4"/>
                <c:pt idx="0">
                  <c:v>0</c:v>
                </c:pt>
                <c:pt idx="1">
                  <c:v>67.508444967650277</c:v>
                </c:pt>
                <c:pt idx="2">
                  <c:v>85.871787780149532</c:v>
                </c:pt>
                <c:pt idx="3">
                  <c:v>100</c:v>
                </c:pt>
              </c:numCache>
            </c:numRef>
          </c:yVal>
          <c:smooth val="0"/>
          <c:extLst>
            <c:ext xmlns:c16="http://schemas.microsoft.com/office/drawing/2014/chart" uri="{C3380CC4-5D6E-409C-BE32-E72D297353CC}">
              <c16:uniqueId val="{00000002-DEC6-A847-A6AB-6D9B429B0C64}"/>
            </c:ext>
          </c:extLst>
        </c:ser>
        <c:ser>
          <c:idx val="3"/>
          <c:order val="3"/>
          <c:tx>
            <c:strRef>
              <c:f>'Fig. 5F -- 2nd assay'!$I$32</c:f>
              <c:strCache>
                <c:ptCount val="1"/>
                <c:pt idx="0">
                  <c:v>Plin3AH</c:v>
                </c:pt>
              </c:strCache>
            </c:strRef>
          </c:tx>
          <c:spPr>
            <a:ln w="25400" cap="rnd">
              <a:noFill/>
              <a:round/>
            </a:ln>
            <a:effectLst/>
          </c:spPr>
          <c:marker>
            <c:symbol val="circle"/>
            <c:size val="5"/>
            <c:spPr>
              <a:solidFill>
                <a:schemeClr val="accent4"/>
              </a:solidFill>
              <a:ln w="9525">
                <a:solidFill>
                  <a:schemeClr val="accent4"/>
                </a:solidFill>
              </a:ln>
              <a:effectLst/>
            </c:spPr>
          </c:marker>
          <c:errBars>
            <c:errDir val="y"/>
            <c:errBarType val="both"/>
            <c:errValType val="cust"/>
            <c:noEndCap val="0"/>
            <c:plus>
              <c:numRef>
                <c:f>'Fig. 5F -- 2nd assay'!$J$34:$J$37</c:f>
                <c:numCache>
                  <c:formatCode>General</c:formatCode>
                  <c:ptCount val="4"/>
                  <c:pt idx="0">
                    <c:v>0</c:v>
                  </c:pt>
                  <c:pt idx="1">
                    <c:v>47.208825519071659</c:v>
                  </c:pt>
                  <c:pt idx="3">
                    <c:v>50.122912004995577</c:v>
                  </c:pt>
                </c:numCache>
              </c:numRef>
            </c:plus>
            <c:minus>
              <c:numRef>
                <c:f>'Fig. 5F -- 2nd assay'!$J$34:$J$37</c:f>
                <c:numCache>
                  <c:formatCode>General</c:formatCode>
                  <c:ptCount val="4"/>
                  <c:pt idx="0">
                    <c:v>0</c:v>
                  </c:pt>
                  <c:pt idx="1">
                    <c:v>47.208825519071659</c:v>
                  </c:pt>
                  <c:pt idx="3">
                    <c:v>50.122912004995577</c:v>
                  </c:pt>
                </c:numCache>
              </c:numRef>
            </c:minus>
            <c:spPr>
              <a:noFill/>
              <a:ln w="9525"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assay'!$I$34:$I$37</c:f>
              <c:numCache>
                <c:formatCode>0.0</c:formatCode>
                <c:ptCount val="4"/>
                <c:pt idx="0">
                  <c:v>0</c:v>
                </c:pt>
                <c:pt idx="1">
                  <c:v>79.475464432533698</c:v>
                </c:pt>
                <c:pt idx="3">
                  <c:v>100</c:v>
                </c:pt>
              </c:numCache>
            </c:numRef>
          </c:yVal>
          <c:smooth val="0"/>
          <c:extLst>
            <c:ext xmlns:c16="http://schemas.microsoft.com/office/drawing/2014/chart" uri="{C3380CC4-5D6E-409C-BE32-E72D297353CC}">
              <c16:uniqueId val="{00000003-DEC6-A847-A6AB-6D9B429B0C64}"/>
            </c:ext>
          </c:extLst>
        </c:ser>
        <c:dLbls>
          <c:showLegendKey val="0"/>
          <c:showVal val="0"/>
          <c:showCatName val="0"/>
          <c:showSerName val="0"/>
          <c:showPercent val="0"/>
          <c:showBubbleSize val="0"/>
        </c:dLbls>
        <c:axId val="1868968912"/>
        <c:axId val="1868971072"/>
      </c:scatterChart>
      <c:valAx>
        <c:axId val="1868968912"/>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8971072"/>
        <c:crosses val="autoZero"/>
        <c:crossBetween val="midCat"/>
      </c:valAx>
      <c:valAx>
        <c:axId val="1868971072"/>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896891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 12mer - %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 -- 2nd assay'!$C$32</c:f>
              <c:strCache>
                <c:ptCount val="1"/>
                <c:pt idx="0">
                  <c:v>P4 12mer</c:v>
                </c:pt>
              </c:strCache>
            </c:strRef>
          </c:tx>
          <c:spPr>
            <a:ln w="25400" cap="rnd">
              <a:noFill/>
              <a:round/>
            </a:ln>
            <a:effectLst/>
          </c:spPr>
          <c:marker>
            <c:symbol val="circle"/>
            <c:size val="5"/>
            <c:spPr>
              <a:solidFill>
                <a:schemeClr val="accent1"/>
              </a:solidFill>
              <a:ln w="38100">
                <a:solidFill>
                  <a:schemeClr val="accent1"/>
                </a:solidFill>
              </a:ln>
              <a:effectLst/>
            </c:spPr>
          </c:marker>
          <c:errBars>
            <c:errDir val="y"/>
            <c:errBarType val="both"/>
            <c:errValType val="cust"/>
            <c:noEndCap val="0"/>
            <c:plus>
              <c:numRef>
                <c:f>'Fig. 5F -- 2nd assay'!$D$34:$D$37</c:f>
                <c:numCache>
                  <c:formatCode>General</c:formatCode>
                  <c:ptCount val="4"/>
                  <c:pt idx="0">
                    <c:v>0</c:v>
                  </c:pt>
                  <c:pt idx="1">
                    <c:v>9.4343403673903143</c:v>
                  </c:pt>
                  <c:pt idx="2">
                    <c:v>8.5680886594807948</c:v>
                  </c:pt>
                  <c:pt idx="3">
                    <c:v>25.570365872172463</c:v>
                  </c:pt>
                </c:numCache>
              </c:numRef>
            </c:plus>
            <c:minus>
              <c:numRef>
                <c:f>'Fig. 5F -- 2nd assay'!$D$34:$D$37</c:f>
                <c:numCache>
                  <c:formatCode>General</c:formatCode>
                  <c:ptCount val="4"/>
                  <c:pt idx="0">
                    <c:v>0</c:v>
                  </c:pt>
                  <c:pt idx="1">
                    <c:v>9.4343403673903143</c:v>
                  </c:pt>
                  <c:pt idx="2">
                    <c:v>8.5680886594807948</c:v>
                  </c:pt>
                  <c:pt idx="3">
                    <c:v>25.570365872172463</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assay'!$C$34:$C$37</c:f>
              <c:numCache>
                <c:formatCode>0.0</c:formatCode>
                <c:ptCount val="4"/>
                <c:pt idx="0">
                  <c:v>0</c:v>
                </c:pt>
                <c:pt idx="1">
                  <c:v>17.549719143768026</c:v>
                </c:pt>
                <c:pt idx="2">
                  <c:v>12.855624715348412</c:v>
                </c:pt>
                <c:pt idx="3">
                  <c:v>100</c:v>
                </c:pt>
              </c:numCache>
            </c:numRef>
          </c:yVal>
          <c:smooth val="0"/>
          <c:extLst>
            <c:ext xmlns:c16="http://schemas.microsoft.com/office/drawing/2014/chart" uri="{C3380CC4-5D6E-409C-BE32-E72D297353CC}">
              <c16:uniqueId val="{00000000-2AF5-2B4A-9D55-F256DD87EBEA}"/>
            </c:ext>
          </c:extLst>
        </c:ser>
        <c:dLbls>
          <c:showLegendKey val="0"/>
          <c:showVal val="0"/>
          <c:showCatName val="0"/>
          <c:showSerName val="0"/>
          <c:showPercent val="0"/>
          <c:showBubbleSize val="0"/>
        </c:dLbls>
        <c:axId val="-2031718864"/>
        <c:axId val="-2031713456"/>
      </c:scatterChart>
      <c:valAx>
        <c:axId val="-2031718864"/>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031713456"/>
        <c:crosses val="autoZero"/>
        <c:crossBetween val="midCat"/>
      </c:valAx>
      <c:valAx>
        <c:axId val="-2031713456"/>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03171886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a:t>
            </a:r>
            <a:r>
              <a:rPr lang="en-US" baseline="0"/>
              <a:t> 4mer - </a:t>
            </a: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strRef>
              <c:f>'Fig. 5F -- 2nd assay'!$E$32</c:f>
              <c:strCache>
                <c:ptCount val="1"/>
                <c:pt idx="0">
                  <c:v>P4 4mer</c:v>
                </c:pt>
              </c:strCache>
            </c:strRef>
          </c:tx>
          <c:spPr>
            <a:ln w="25400" cap="rnd">
              <a:noFill/>
              <a:round/>
            </a:ln>
            <a:effectLst/>
          </c:spPr>
          <c:marker>
            <c:symbol val="circle"/>
            <c:size val="5"/>
            <c:spPr>
              <a:solidFill>
                <a:schemeClr val="accent2"/>
              </a:solidFill>
              <a:ln w="38100">
                <a:solidFill>
                  <a:schemeClr val="accent2"/>
                </a:solidFill>
              </a:ln>
              <a:effectLst/>
            </c:spPr>
          </c:marker>
          <c:errBars>
            <c:errDir val="y"/>
            <c:errBarType val="both"/>
            <c:errValType val="cust"/>
            <c:noEndCap val="0"/>
            <c:plus>
              <c:numRef>
                <c:f>'Fig. 5F -- 2nd assay'!$F$34:$F$37</c:f>
                <c:numCache>
                  <c:formatCode>General</c:formatCode>
                  <c:ptCount val="4"/>
                  <c:pt idx="0">
                    <c:v>0.36040404040404039</c:v>
                  </c:pt>
                  <c:pt idx="2">
                    <c:v>269.3882828282828</c:v>
                  </c:pt>
                  <c:pt idx="3">
                    <c:v>46.753939393939397</c:v>
                  </c:pt>
                </c:numCache>
              </c:numRef>
            </c:plus>
            <c:minus>
              <c:numRef>
                <c:f>'Fig. 5F -- 2nd assay'!$F$34:$F$37</c:f>
                <c:numCache>
                  <c:formatCode>General</c:formatCode>
                  <c:ptCount val="4"/>
                  <c:pt idx="0">
                    <c:v>0.36040404040404039</c:v>
                  </c:pt>
                  <c:pt idx="2">
                    <c:v>269.3882828282828</c:v>
                  </c:pt>
                  <c:pt idx="3">
                    <c:v>46.753939393939397</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assay'!$E$34:$E$37</c:f>
              <c:numCache>
                <c:formatCode>0.0</c:formatCode>
                <c:ptCount val="4"/>
                <c:pt idx="0">
                  <c:v>0.1616161616161616</c:v>
                </c:pt>
                <c:pt idx="2">
                  <c:v>307.83838383838383</c:v>
                </c:pt>
                <c:pt idx="3">
                  <c:v>100</c:v>
                </c:pt>
              </c:numCache>
            </c:numRef>
          </c:yVal>
          <c:smooth val="0"/>
          <c:extLst>
            <c:ext xmlns:c16="http://schemas.microsoft.com/office/drawing/2014/chart" uri="{C3380CC4-5D6E-409C-BE32-E72D297353CC}">
              <c16:uniqueId val="{00000000-2837-F445-8BB9-E7998B605CBD}"/>
            </c:ext>
          </c:extLst>
        </c:ser>
        <c:dLbls>
          <c:showLegendKey val="0"/>
          <c:showVal val="0"/>
          <c:showCatName val="0"/>
          <c:showSerName val="0"/>
          <c:showPercent val="0"/>
          <c:showBubbleSize val="0"/>
        </c:dLbls>
        <c:axId val="-2031679168"/>
        <c:axId val="-2031673760"/>
      </c:scatterChart>
      <c:valAx>
        <c:axId val="-2031679168"/>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031673760"/>
        <c:crosses val="autoZero"/>
        <c:crossBetween val="midCat"/>
      </c:valAx>
      <c:valAx>
        <c:axId val="-2031673760"/>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0316791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P4M14KD</a:t>
            </a:r>
            <a:r>
              <a:rPr lang="en-US" baseline="0"/>
              <a:t> - </a:t>
            </a: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2"/>
          <c:order val="0"/>
          <c:tx>
            <c:strRef>
              <c:f>'Fig. 5F -- 2nd assay'!$G$32</c:f>
              <c:strCache>
                <c:ptCount val="1"/>
                <c:pt idx="0">
                  <c:v>P4 M14KD</c:v>
                </c:pt>
              </c:strCache>
            </c:strRef>
          </c:tx>
          <c:spPr>
            <a:ln w="25400" cap="rnd">
              <a:noFill/>
              <a:round/>
            </a:ln>
            <a:effectLst/>
          </c:spPr>
          <c:marker>
            <c:symbol val="circle"/>
            <c:size val="5"/>
            <c:spPr>
              <a:solidFill>
                <a:schemeClr val="accent3"/>
              </a:solidFill>
              <a:ln w="38100">
                <a:solidFill>
                  <a:schemeClr val="accent3"/>
                </a:solidFill>
              </a:ln>
              <a:effectLst/>
            </c:spPr>
          </c:marker>
          <c:errBars>
            <c:errDir val="y"/>
            <c:errBarType val="both"/>
            <c:errValType val="cust"/>
            <c:noEndCap val="0"/>
            <c:plus>
              <c:numRef>
                <c:f>'Fig. 5F -- 2nd assay'!$H$34:$H$37</c:f>
                <c:numCache>
                  <c:formatCode>General</c:formatCode>
                  <c:ptCount val="4"/>
                  <c:pt idx="0">
                    <c:v>0</c:v>
                  </c:pt>
                  <c:pt idx="1">
                    <c:v>27.422683336760961</c:v>
                  </c:pt>
                  <c:pt idx="2">
                    <c:v>42.522214579004476</c:v>
                  </c:pt>
                  <c:pt idx="3">
                    <c:v>28.692087851302379</c:v>
                  </c:pt>
                </c:numCache>
              </c:numRef>
            </c:plus>
            <c:minus>
              <c:numRef>
                <c:f>'Fig. 5F -- 2nd assay'!$H$34:$H$37</c:f>
                <c:numCache>
                  <c:formatCode>General</c:formatCode>
                  <c:ptCount val="4"/>
                  <c:pt idx="0">
                    <c:v>0</c:v>
                  </c:pt>
                  <c:pt idx="1">
                    <c:v>27.422683336760961</c:v>
                  </c:pt>
                  <c:pt idx="2">
                    <c:v>42.522214579004476</c:v>
                  </c:pt>
                  <c:pt idx="3">
                    <c:v>28.692087851302379</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assay'!$G$34:$G$37</c:f>
              <c:numCache>
                <c:formatCode>0.0</c:formatCode>
                <c:ptCount val="4"/>
                <c:pt idx="0">
                  <c:v>0</c:v>
                </c:pt>
                <c:pt idx="1">
                  <c:v>67.508444967650277</c:v>
                </c:pt>
                <c:pt idx="2">
                  <c:v>85.871787780149532</c:v>
                </c:pt>
                <c:pt idx="3">
                  <c:v>100</c:v>
                </c:pt>
              </c:numCache>
            </c:numRef>
          </c:yVal>
          <c:smooth val="0"/>
          <c:extLst>
            <c:ext xmlns:c16="http://schemas.microsoft.com/office/drawing/2014/chart" uri="{C3380CC4-5D6E-409C-BE32-E72D297353CC}">
              <c16:uniqueId val="{00000000-D28E-5C4C-A921-DF3D1CB26EF8}"/>
            </c:ext>
          </c:extLst>
        </c:ser>
        <c:dLbls>
          <c:showLegendKey val="0"/>
          <c:showVal val="0"/>
          <c:showCatName val="0"/>
          <c:showSerName val="0"/>
          <c:showPercent val="0"/>
          <c:showBubbleSize val="0"/>
        </c:dLbls>
        <c:axId val="1858102848"/>
        <c:axId val="1858577520"/>
      </c:scatterChart>
      <c:valAx>
        <c:axId val="1858102848"/>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58577520"/>
        <c:crosses val="autoZero"/>
        <c:crossBetween val="midCat"/>
      </c:valAx>
      <c:valAx>
        <c:axId val="1858577520"/>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8581028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Plin3 AH - %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3"/>
          <c:order val="0"/>
          <c:tx>
            <c:strRef>
              <c:f>'Fig. 5F -- 2nd assay'!$I$32</c:f>
              <c:strCache>
                <c:ptCount val="1"/>
                <c:pt idx="0">
                  <c:v>Plin3AH</c:v>
                </c:pt>
              </c:strCache>
            </c:strRef>
          </c:tx>
          <c:spPr>
            <a:ln w="25400" cap="rnd">
              <a:noFill/>
              <a:round/>
            </a:ln>
            <a:effectLst/>
          </c:spPr>
          <c:marker>
            <c:symbol val="circle"/>
            <c:size val="5"/>
            <c:spPr>
              <a:solidFill>
                <a:schemeClr val="accent4"/>
              </a:solidFill>
              <a:ln w="38100">
                <a:solidFill>
                  <a:schemeClr val="accent4"/>
                </a:solidFill>
              </a:ln>
              <a:effectLst/>
            </c:spPr>
          </c:marker>
          <c:errBars>
            <c:errDir val="y"/>
            <c:errBarType val="both"/>
            <c:errValType val="cust"/>
            <c:noEndCap val="0"/>
            <c:plus>
              <c:numRef>
                <c:f>'Fig. 5F -- 2nd assay'!$J$34:$J$37</c:f>
                <c:numCache>
                  <c:formatCode>General</c:formatCode>
                  <c:ptCount val="4"/>
                  <c:pt idx="0">
                    <c:v>0</c:v>
                  </c:pt>
                  <c:pt idx="1">
                    <c:v>47.208825519071659</c:v>
                  </c:pt>
                  <c:pt idx="3">
                    <c:v>50.122912004995577</c:v>
                  </c:pt>
                </c:numCache>
              </c:numRef>
            </c:plus>
            <c:minus>
              <c:numRef>
                <c:f>'Fig. 5F -- 2nd assay'!$J$34:$J$37</c:f>
                <c:numCache>
                  <c:formatCode>General</c:formatCode>
                  <c:ptCount val="4"/>
                  <c:pt idx="0">
                    <c:v>0</c:v>
                  </c:pt>
                  <c:pt idx="1">
                    <c:v>47.208825519071659</c:v>
                  </c:pt>
                  <c:pt idx="3">
                    <c:v>50.122912004995577</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assay'!$I$34:$I$37</c:f>
              <c:numCache>
                <c:formatCode>0.0</c:formatCode>
                <c:ptCount val="4"/>
                <c:pt idx="0">
                  <c:v>0</c:v>
                </c:pt>
                <c:pt idx="1">
                  <c:v>79.475464432533698</c:v>
                </c:pt>
                <c:pt idx="3">
                  <c:v>100</c:v>
                </c:pt>
              </c:numCache>
            </c:numRef>
          </c:yVal>
          <c:smooth val="0"/>
          <c:extLst>
            <c:ext xmlns:c16="http://schemas.microsoft.com/office/drawing/2014/chart" uri="{C3380CC4-5D6E-409C-BE32-E72D297353CC}">
              <c16:uniqueId val="{00000000-D9D1-5448-A4D7-4CBD7FCA4159}"/>
            </c:ext>
          </c:extLst>
        </c:ser>
        <c:dLbls>
          <c:showLegendKey val="0"/>
          <c:showVal val="0"/>
          <c:showCatName val="0"/>
          <c:showSerName val="0"/>
          <c:showPercent val="0"/>
          <c:showBubbleSize val="0"/>
        </c:dLbls>
        <c:axId val="1854963248"/>
        <c:axId val="1854970656"/>
      </c:scatterChart>
      <c:valAx>
        <c:axId val="1854963248"/>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54970656"/>
        <c:crosses val="autoZero"/>
        <c:crossBetween val="midCat"/>
      </c:valAx>
      <c:valAx>
        <c:axId val="1854970656"/>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549632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 12mer -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 -- 2nd assay'!$C$32</c:f>
              <c:strCache>
                <c:ptCount val="1"/>
                <c:pt idx="0">
                  <c:v>P4 12mer</c:v>
                </c:pt>
              </c:strCache>
            </c:strRef>
          </c:tx>
          <c:spPr>
            <a:ln w="25400" cap="rnd">
              <a:noFill/>
              <a:round/>
            </a:ln>
            <a:effectLst/>
          </c:spPr>
          <c:marker>
            <c:symbol val="circle"/>
            <c:size val="5"/>
            <c:spPr>
              <a:solidFill>
                <a:schemeClr val="accent1"/>
              </a:solidFill>
              <a:ln w="38100">
                <a:solidFill>
                  <a:schemeClr val="accent1"/>
                </a:solidFill>
              </a:ln>
              <a:effectLst/>
            </c:spPr>
          </c:marker>
          <c:errBars>
            <c:errDir val="y"/>
            <c:errBarType val="both"/>
            <c:errValType val="cust"/>
            <c:noEndCap val="0"/>
            <c:plus>
              <c:numRef>
                <c:f>'Fig. 5F -- 2nd assay'!$D$34:$D$37</c:f>
                <c:numCache>
                  <c:formatCode>General</c:formatCode>
                  <c:ptCount val="4"/>
                  <c:pt idx="0">
                    <c:v>0</c:v>
                  </c:pt>
                  <c:pt idx="1">
                    <c:v>9.4343403673903143</c:v>
                  </c:pt>
                  <c:pt idx="2">
                    <c:v>8.5680886594807948</c:v>
                  </c:pt>
                  <c:pt idx="3">
                    <c:v>25.570365872172463</c:v>
                  </c:pt>
                </c:numCache>
              </c:numRef>
            </c:plus>
            <c:minus>
              <c:numRef>
                <c:f>'Fig. 5F -- 2nd assay'!$D$34:$D$37</c:f>
                <c:numCache>
                  <c:formatCode>General</c:formatCode>
                  <c:ptCount val="4"/>
                  <c:pt idx="0">
                    <c:v>0</c:v>
                  </c:pt>
                  <c:pt idx="1">
                    <c:v>9.4343403673903143</c:v>
                  </c:pt>
                  <c:pt idx="2">
                    <c:v>8.5680886594807948</c:v>
                  </c:pt>
                  <c:pt idx="3">
                    <c:v>25.570365872172463</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assay'!$C$34:$C$37</c:f>
              <c:numCache>
                <c:formatCode>0.0</c:formatCode>
                <c:ptCount val="4"/>
                <c:pt idx="0">
                  <c:v>0</c:v>
                </c:pt>
                <c:pt idx="1">
                  <c:v>17.549719143768026</c:v>
                </c:pt>
                <c:pt idx="2">
                  <c:v>12.855624715348412</c:v>
                </c:pt>
                <c:pt idx="3">
                  <c:v>100</c:v>
                </c:pt>
              </c:numCache>
            </c:numRef>
          </c:yVal>
          <c:smooth val="0"/>
          <c:extLst>
            <c:ext xmlns:c16="http://schemas.microsoft.com/office/drawing/2014/chart" uri="{C3380CC4-5D6E-409C-BE32-E72D297353CC}">
              <c16:uniqueId val="{00000000-D246-E34B-A2E4-E04BEB9B81F7}"/>
            </c:ext>
          </c:extLst>
        </c:ser>
        <c:dLbls>
          <c:showLegendKey val="0"/>
          <c:showVal val="0"/>
          <c:showCatName val="0"/>
          <c:showSerName val="0"/>
          <c:showPercent val="0"/>
          <c:showBubbleSize val="0"/>
        </c:dLbls>
        <c:axId val="1856040784"/>
        <c:axId val="1856046896"/>
      </c:scatterChart>
      <c:valAx>
        <c:axId val="1856040784"/>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56046896"/>
        <c:crosses val="autoZero"/>
        <c:crossBetween val="midCat"/>
      </c:valAx>
      <c:valAx>
        <c:axId val="1856046896"/>
        <c:scaling>
          <c:orientation val="minMax"/>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4261667231665798E-2"/>
              <c:y val="0.17947834645669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560407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a:t>
            </a:r>
            <a:r>
              <a:rPr lang="en-US" baseline="0"/>
              <a:t> 4mer - </a:t>
            </a:r>
            <a:r>
              <a:rPr lang="en-US"/>
              <a:t>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strRef>
              <c:f>'Fig. 5F -- 2nd assay'!$E$32</c:f>
              <c:strCache>
                <c:ptCount val="1"/>
                <c:pt idx="0">
                  <c:v>P4 4mer</c:v>
                </c:pt>
              </c:strCache>
            </c:strRef>
          </c:tx>
          <c:spPr>
            <a:ln w="25400" cap="rnd">
              <a:noFill/>
              <a:round/>
            </a:ln>
            <a:effectLst/>
          </c:spPr>
          <c:marker>
            <c:symbol val="circle"/>
            <c:size val="5"/>
            <c:spPr>
              <a:solidFill>
                <a:schemeClr val="accent2"/>
              </a:solidFill>
              <a:ln w="38100">
                <a:solidFill>
                  <a:schemeClr val="accent2"/>
                </a:solidFill>
              </a:ln>
              <a:effectLst/>
            </c:spPr>
          </c:marker>
          <c:errBars>
            <c:errDir val="y"/>
            <c:errBarType val="both"/>
            <c:errValType val="cust"/>
            <c:noEndCap val="0"/>
            <c:plus>
              <c:numRef>
                <c:f>'Fig. 5F -- 2nd assay'!$F$34:$F$37</c:f>
                <c:numCache>
                  <c:formatCode>General</c:formatCode>
                  <c:ptCount val="4"/>
                  <c:pt idx="0">
                    <c:v>0.36040404040404039</c:v>
                  </c:pt>
                  <c:pt idx="2">
                    <c:v>269.3882828282828</c:v>
                  </c:pt>
                  <c:pt idx="3">
                    <c:v>46.753939393939397</c:v>
                  </c:pt>
                </c:numCache>
              </c:numRef>
            </c:plus>
            <c:minus>
              <c:numRef>
                <c:f>'Fig. 5F -- 2nd assay'!$F$34:$F$37</c:f>
                <c:numCache>
                  <c:formatCode>General</c:formatCode>
                  <c:ptCount val="4"/>
                  <c:pt idx="0">
                    <c:v>0.36040404040404039</c:v>
                  </c:pt>
                  <c:pt idx="2">
                    <c:v>269.3882828282828</c:v>
                  </c:pt>
                  <c:pt idx="3">
                    <c:v>46.753939393939397</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assay'!$E$34:$E$37</c:f>
              <c:numCache>
                <c:formatCode>0.0</c:formatCode>
                <c:ptCount val="4"/>
                <c:pt idx="0">
                  <c:v>0.1616161616161616</c:v>
                </c:pt>
                <c:pt idx="2">
                  <c:v>307.83838383838383</c:v>
                </c:pt>
                <c:pt idx="3">
                  <c:v>100</c:v>
                </c:pt>
              </c:numCache>
            </c:numRef>
          </c:yVal>
          <c:smooth val="0"/>
          <c:extLst>
            <c:ext xmlns:c16="http://schemas.microsoft.com/office/drawing/2014/chart" uri="{C3380CC4-5D6E-409C-BE32-E72D297353CC}">
              <c16:uniqueId val="{00000000-FFB8-C444-B273-DB3F25ACD671}"/>
            </c:ext>
          </c:extLst>
        </c:ser>
        <c:dLbls>
          <c:showLegendKey val="0"/>
          <c:showVal val="0"/>
          <c:showCatName val="0"/>
          <c:showSerName val="0"/>
          <c:showPercent val="0"/>
          <c:showBubbleSize val="0"/>
        </c:dLbls>
        <c:axId val="1869008960"/>
        <c:axId val="1869013040"/>
      </c:scatterChart>
      <c:valAx>
        <c:axId val="1869008960"/>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9013040"/>
        <c:crosses val="autoZero"/>
        <c:crossBetween val="midCat"/>
      </c:valAx>
      <c:valAx>
        <c:axId val="1869013040"/>
        <c:scaling>
          <c:orientation val="minMax"/>
          <c:min val="0"/>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15797155033178E-2"/>
              <c:y val="0.2123611111111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900896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P4M14KD</a:t>
            </a:r>
            <a:r>
              <a:rPr lang="en-US" baseline="0"/>
              <a:t> - </a:t>
            </a:r>
            <a:r>
              <a:rPr lang="en-US"/>
              <a:t>%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2"/>
          <c:order val="0"/>
          <c:tx>
            <c:strRef>
              <c:f>'Fig. 5F -- 2nd assay'!$G$32</c:f>
              <c:strCache>
                <c:ptCount val="1"/>
                <c:pt idx="0">
                  <c:v>P4 M14KD</c:v>
                </c:pt>
              </c:strCache>
            </c:strRef>
          </c:tx>
          <c:spPr>
            <a:ln w="25400" cap="rnd">
              <a:noFill/>
              <a:round/>
            </a:ln>
            <a:effectLst/>
          </c:spPr>
          <c:marker>
            <c:symbol val="circle"/>
            <c:size val="5"/>
            <c:spPr>
              <a:solidFill>
                <a:schemeClr val="accent3"/>
              </a:solidFill>
              <a:ln w="38100">
                <a:solidFill>
                  <a:schemeClr val="accent3"/>
                </a:solidFill>
              </a:ln>
              <a:effectLst/>
            </c:spPr>
          </c:marker>
          <c:errBars>
            <c:errDir val="y"/>
            <c:errBarType val="both"/>
            <c:errValType val="cust"/>
            <c:noEndCap val="0"/>
            <c:plus>
              <c:numRef>
                <c:f>'Fig. 5F -- 2nd assay'!$H$34:$H$37</c:f>
                <c:numCache>
                  <c:formatCode>General</c:formatCode>
                  <c:ptCount val="4"/>
                  <c:pt idx="0">
                    <c:v>0</c:v>
                  </c:pt>
                  <c:pt idx="1">
                    <c:v>27.422683336760961</c:v>
                  </c:pt>
                  <c:pt idx="2">
                    <c:v>42.522214579004476</c:v>
                  </c:pt>
                  <c:pt idx="3">
                    <c:v>28.692087851302379</c:v>
                  </c:pt>
                </c:numCache>
              </c:numRef>
            </c:plus>
            <c:minus>
              <c:numRef>
                <c:f>'Fig. 5F -- 2nd assay'!$H$34:$H$37</c:f>
                <c:numCache>
                  <c:formatCode>General</c:formatCode>
                  <c:ptCount val="4"/>
                  <c:pt idx="0">
                    <c:v>0</c:v>
                  </c:pt>
                  <c:pt idx="1">
                    <c:v>27.422683336760961</c:v>
                  </c:pt>
                  <c:pt idx="2">
                    <c:v>42.522214579004476</c:v>
                  </c:pt>
                  <c:pt idx="3">
                    <c:v>28.692087851302379</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assay'!$G$34:$G$37</c:f>
              <c:numCache>
                <c:formatCode>0.0</c:formatCode>
                <c:ptCount val="4"/>
                <c:pt idx="0">
                  <c:v>0</c:v>
                </c:pt>
                <c:pt idx="1">
                  <c:v>67.508444967650277</c:v>
                </c:pt>
                <c:pt idx="2">
                  <c:v>85.871787780149532</c:v>
                </c:pt>
                <c:pt idx="3">
                  <c:v>100</c:v>
                </c:pt>
              </c:numCache>
            </c:numRef>
          </c:yVal>
          <c:smooth val="0"/>
          <c:extLst>
            <c:ext xmlns:c16="http://schemas.microsoft.com/office/drawing/2014/chart" uri="{C3380CC4-5D6E-409C-BE32-E72D297353CC}">
              <c16:uniqueId val="{00000000-60FA-DD4F-9A83-CEA5EE43A95C}"/>
            </c:ext>
          </c:extLst>
        </c:ser>
        <c:dLbls>
          <c:showLegendKey val="0"/>
          <c:showVal val="0"/>
          <c:showCatName val="0"/>
          <c:showSerName val="0"/>
          <c:showPercent val="0"/>
          <c:showBubbleSize val="0"/>
        </c:dLbls>
        <c:axId val="1869147664"/>
        <c:axId val="1869153824"/>
      </c:scatterChart>
      <c:valAx>
        <c:axId val="1869147664"/>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9153824"/>
        <c:crosses val="autoZero"/>
        <c:crossBetween val="midCat"/>
      </c:valAx>
      <c:valAx>
        <c:axId val="1869153824"/>
        <c:scaling>
          <c:orientation val="minMax"/>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3530932305893398E-2"/>
              <c:y val="0.2031018518518520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86914766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Plin3 AH -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3"/>
          <c:order val="0"/>
          <c:tx>
            <c:strRef>
              <c:f>'Fig. 5F -- 2nd assay'!$I$32</c:f>
              <c:strCache>
                <c:ptCount val="1"/>
                <c:pt idx="0">
                  <c:v>Plin3AH</c:v>
                </c:pt>
              </c:strCache>
            </c:strRef>
          </c:tx>
          <c:spPr>
            <a:ln w="25400" cap="rnd">
              <a:noFill/>
              <a:round/>
            </a:ln>
            <a:effectLst/>
          </c:spPr>
          <c:marker>
            <c:symbol val="circle"/>
            <c:size val="5"/>
            <c:spPr>
              <a:solidFill>
                <a:schemeClr val="accent4"/>
              </a:solidFill>
              <a:ln w="38100">
                <a:solidFill>
                  <a:schemeClr val="accent4"/>
                </a:solidFill>
              </a:ln>
              <a:effectLst/>
            </c:spPr>
          </c:marker>
          <c:errBars>
            <c:errDir val="y"/>
            <c:errBarType val="both"/>
            <c:errValType val="cust"/>
            <c:noEndCap val="0"/>
            <c:plus>
              <c:numRef>
                <c:f>'Fig. 5F -- 2nd assay'!$J$34:$J$37</c:f>
                <c:numCache>
                  <c:formatCode>General</c:formatCode>
                  <c:ptCount val="4"/>
                  <c:pt idx="0">
                    <c:v>0</c:v>
                  </c:pt>
                  <c:pt idx="1">
                    <c:v>47.208825519071659</c:v>
                  </c:pt>
                  <c:pt idx="3">
                    <c:v>50.122912004995577</c:v>
                  </c:pt>
                </c:numCache>
              </c:numRef>
            </c:plus>
            <c:minus>
              <c:numRef>
                <c:f>'Fig. 5F -- 2nd assay'!$J$34:$J$37</c:f>
                <c:numCache>
                  <c:formatCode>General</c:formatCode>
                  <c:ptCount val="4"/>
                  <c:pt idx="0">
                    <c:v>0</c:v>
                  </c:pt>
                  <c:pt idx="1">
                    <c:v>47.208825519071659</c:v>
                  </c:pt>
                  <c:pt idx="3">
                    <c:v>50.122912004995577</c:v>
                  </c:pt>
                </c:numCache>
              </c:numRef>
            </c:minus>
            <c:spPr>
              <a:noFill/>
              <a:ln w="19050" cap="flat" cmpd="sng" algn="ctr">
                <a:solidFill>
                  <a:schemeClr val="tx1">
                    <a:lumMod val="65000"/>
                    <a:lumOff val="35000"/>
                  </a:schemeClr>
                </a:solidFill>
                <a:round/>
              </a:ln>
              <a:effectLst/>
            </c:spPr>
          </c:errBars>
          <c:xVal>
            <c:numRef>
              <c:f>'Fig. 5F -- 2nd assay'!$A$34:$A$37</c:f>
              <c:numCache>
                <c:formatCode>General</c:formatCode>
                <c:ptCount val="4"/>
                <c:pt idx="0">
                  <c:v>0.9</c:v>
                </c:pt>
                <c:pt idx="1">
                  <c:v>10</c:v>
                </c:pt>
                <c:pt idx="2">
                  <c:v>120</c:v>
                </c:pt>
                <c:pt idx="3">
                  <c:v>10000</c:v>
                </c:pt>
              </c:numCache>
            </c:numRef>
          </c:xVal>
          <c:yVal>
            <c:numRef>
              <c:f>'Fig. 5F -- 2nd assay'!$I$34:$I$37</c:f>
              <c:numCache>
                <c:formatCode>0.0</c:formatCode>
                <c:ptCount val="4"/>
                <c:pt idx="0">
                  <c:v>0</c:v>
                </c:pt>
                <c:pt idx="1">
                  <c:v>79.475464432533698</c:v>
                </c:pt>
                <c:pt idx="3">
                  <c:v>100</c:v>
                </c:pt>
              </c:numCache>
            </c:numRef>
          </c:yVal>
          <c:smooth val="0"/>
          <c:extLst>
            <c:ext xmlns:c16="http://schemas.microsoft.com/office/drawing/2014/chart" uri="{C3380CC4-5D6E-409C-BE32-E72D297353CC}">
              <c16:uniqueId val="{00000000-7EA1-4C41-90B1-E51A5F34FF66}"/>
            </c:ext>
          </c:extLst>
        </c:ser>
        <c:dLbls>
          <c:showLegendKey val="0"/>
          <c:showVal val="0"/>
          <c:showCatName val="0"/>
          <c:showSerName val="0"/>
          <c:showPercent val="0"/>
          <c:showBubbleSize val="0"/>
        </c:dLbls>
        <c:axId val="1869192032"/>
        <c:axId val="1869198192"/>
      </c:scatterChart>
      <c:valAx>
        <c:axId val="1869192032"/>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9198192"/>
        <c:crosses val="autoZero"/>
        <c:crossBetween val="midCat"/>
      </c:valAx>
      <c:valAx>
        <c:axId val="1869198192"/>
        <c:scaling>
          <c:orientation val="minMax"/>
          <c:min val="0"/>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15872398113734E-2"/>
              <c:y val="0.2123611111111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186919203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5F'!$C$30</c:f>
              <c:strCache>
                <c:ptCount val="1"/>
                <c:pt idx="0">
                  <c:v>P4 12mer</c:v>
                </c:pt>
              </c:strCache>
            </c:strRef>
          </c:tx>
          <c:spPr>
            <a:ln w="2540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'Fig. 5F'!$D$32:$D$36</c:f>
                <c:numCache>
                  <c:formatCode>General</c:formatCode>
                  <c:ptCount val="5"/>
                  <c:pt idx="0">
                    <c:v>0</c:v>
                  </c:pt>
                  <c:pt idx="1">
                    <c:v>1.0924799057109478</c:v>
                  </c:pt>
                  <c:pt idx="2">
                    <c:v>0.73773895860718974</c:v>
                  </c:pt>
                  <c:pt idx="3">
                    <c:v>1.1231850652332653</c:v>
                  </c:pt>
                  <c:pt idx="4">
                    <c:v>39.653762849763844</c:v>
                  </c:pt>
                </c:numCache>
              </c:numRef>
            </c:plus>
            <c:minus>
              <c:numRef>
                <c:f>'Fig. 5F'!$D$32:$D$36</c:f>
                <c:numCache>
                  <c:formatCode>General</c:formatCode>
                  <c:ptCount val="5"/>
                  <c:pt idx="0">
                    <c:v>0</c:v>
                  </c:pt>
                  <c:pt idx="1">
                    <c:v>1.0924799057109478</c:v>
                  </c:pt>
                  <c:pt idx="2">
                    <c:v>0.73773895860718974</c:v>
                  </c:pt>
                  <c:pt idx="3">
                    <c:v>1.1231850652332653</c:v>
                  </c:pt>
                  <c:pt idx="4">
                    <c:v>39.653762849763844</c:v>
                  </c:pt>
                </c:numCache>
              </c:numRef>
            </c:minus>
            <c:spPr>
              <a:noFill/>
              <a:ln w="9525"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5F'!$C$32:$C$36</c:f>
              <c:numCache>
                <c:formatCode>0.0</c:formatCode>
                <c:ptCount val="5"/>
                <c:pt idx="0">
                  <c:v>0</c:v>
                </c:pt>
                <c:pt idx="1">
                  <c:v>2.2048506714772498</c:v>
                </c:pt>
                <c:pt idx="2">
                  <c:v>1.4431749849669273</c:v>
                </c:pt>
                <c:pt idx="3">
                  <c:v>1.8240128282220887</c:v>
                </c:pt>
                <c:pt idx="4">
                  <c:v>100</c:v>
                </c:pt>
              </c:numCache>
            </c:numRef>
          </c:yVal>
          <c:smooth val="0"/>
          <c:extLst>
            <c:ext xmlns:c16="http://schemas.microsoft.com/office/drawing/2014/chart" uri="{C3380CC4-5D6E-409C-BE32-E72D297353CC}">
              <c16:uniqueId val="{00000000-3FEE-0644-BA1F-950D86C382B2}"/>
            </c:ext>
          </c:extLst>
        </c:ser>
        <c:ser>
          <c:idx val="1"/>
          <c:order val="1"/>
          <c:tx>
            <c:strRef>
              <c:f>'Fig. 5F'!$E$30</c:f>
              <c:strCache>
                <c:ptCount val="1"/>
                <c:pt idx="0">
                  <c:v>P4 4mer</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'Fig. 5F'!$F$32:$F$36</c:f>
                <c:numCache>
                  <c:formatCode>General</c:formatCode>
                  <c:ptCount val="5"/>
                  <c:pt idx="0">
                    <c:v>0</c:v>
                  </c:pt>
                  <c:pt idx="1">
                    <c:v>0</c:v>
                  </c:pt>
                  <c:pt idx="2">
                    <c:v>15.839077938186083</c:v>
                  </c:pt>
                  <c:pt idx="3">
                    <c:v>18.978109241212699</c:v>
                  </c:pt>
                  <c:pt idx="4">
                    <c:v>21.735495689436927</c:v>
                  </c:pt>
                </c:numCache>
              </c:numRef>
            </c:plus>
            <c:minus>
              <c:numRef>
                <c:f>'Fig. 5F'!$F$32:$F$36</c:f>
                <c:numCache>
                  <c:formatCode>General</c:formatCode>
                  <c:ptCount val="5"/>
                  <c:pt idx="0">
                    <c:v>0</c:v>
                  </c:pt>
                  <c:pt idx="1">
                    <c:v>0</c:v>
                  </c:pt>
                  <c:pt idx="2">
                    <c:v>15.839077938186083</c:v>
                  </c:pt>
                  <c:pt idx="3">
                    <c:v>18.978109241212699</c:v>
                  </c:pt>
                  <c:pt idx="4">
                    <c:v>21.735495689436927</c:v>
                  </c:pt>
                </c:numCache>
              </c:numRef>
            </c:minus>
            <c:spPr>
              <a:noFill/>
              <a:ln w="9525"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5F'!$E$32:$E$36</c:f>
              <c:numCache>
                <c:formatCode>0.0</c:formatCode>
                <c:ptCount val="5"/>
                <c:pt idx="0">
                  <c:v>0</c:v>
                </c:pt>
                <c:pt idx="1">
                  <c:v>1.9431811470084457</c:v>
                </c:pt>
                <c:pt idx="2">
                  <c:v>15.064083633571554</c:v>
                </c:pt>
                <c:pt idx="3">
                  <c:v>24.042683046876533</c:v>
                </c:pt>
                <c:pt idx="4">
                  <c:v>100</c:v>
                </c:pt>
              </c:numCache>
            </c:numRef>
          </c:yVal>
          <c:smooth val="0"/>
          <c:extLst>
            <c:ext xmlns:c16="http://schemas.microsoft.com/office/drawing/2014/chart" uri="{C3380CC4-5D6E-409C-BE32-E72D297353CC}">
              <c16:uniqueId val="{00000001-3FEE-0644-BA1F-950D86C382B2}"/>
            </c:ext>
          </c:extLst>
        </c:ser>
        <c:ser>
          <c:idx val="2"/>
          <c:order val="2"/>
          <c:tx>
            <c:strRef>
              <c:f>'Fig. 5F'!$G$30</c:f>
              <c:strCache>
                <c:ptCount val="1"/>
                <c:pt idx="0">
                  <c:v>P4 M14KD</c:v>
                </c:pt>
              </c:strCache>
            </c:strRef>
          </c:tx>
          <c:spPr>
            <a:ln w="25400" cap="rnd">
              <a:noFill/>
              <a:round/>
            </a:ln>
            <a:effectLst/>
          </c:spPr>
          <c:marker>
            <c:symbol val="circle"/>
            <c:size val="5"/>
            <c:spPr>
              <a:solidFill>
                <a:schemeClr val="accent3"/>
              </a:solidFill>
              <a:ln w="9525">
                <a:solidFill>
                  <a:schemeClr val="accent3"/>
                </a:solidFill>
              </a:ln>
              <a:effectLst/>
            </c:spPr>
          </c:marker>
          <c:errBars>
            <c:errDir val="y"/>
            <c:errBarType val="both"/>
            <c:errValType val="cust"/>
            <c:noEndCap val="0"/>
            <c:plus>
              <c:numRef>
                <c:f>'Fig. 5F'!$H$32:$H$36</c:f>
                <c:numCache>
                  <c:formatCode>General</c:formatCode>
                  <c:ptCount val="5"/>
                  <c:pt idx="0">
                    <c:v>0</c:v>
                  </c:pt>
                  <c:pt idx="1">
                    <c:v>36.561816434127621</c:v>
                  </c:pt>
                  <c:pt idx="2">
                    <c:v>18.933763171489815</c:v>
                  </c:pt>
                  <c:pt idx="3">
                    <c:v>35.427096799890037</c:v>
                  </c:pt>
                  <c:pt idx="4">
                    <c:v>27.315299869799929</c:v>
                  </c:pt>
                </c:numCache>
              </c:numRef>
            </c:plus>
            <c:minus>
              <c:numRef>
                <c:f>'Fig. 5F'!$H$32:$H$36</c:f>
                <c:numCache>
                  <c:formatCode>General</c:formatCode>
                  <c:ptCount val="5"/>
                  <c:pt idx="0">
                    <c:v>0</c:v>
                  </c:pt>
                  <c:pt idx="1">
                    <c:v>36.561816434127621</c:v>
                  </c:pt>
                  <c:pt idx="2">
                    <c:v>18.933763171489815</c:v>
                  </c:pt>
                  <c:pt idx="3">
                    <c:v>35.427096799890037</c:v>
                  </c:pt>
                  <c:pt idx="4">
                    <c:v>27.315299869799929</c:v>
                  </c:pt>
                </c:numCache>
              </c:numRef>
            </c:minus>
            <c:spPr>
              <a:noFill/>
              <a:ln w="9525"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5F'!$G$32:$G$36</c:f>
              <c:numCache>
                <c:formatCode>0.0</c:formatCode>
                <c:ptCount val="5"/>
                <c:pt idx="0">
                  <c:v>0</c:v>
                </c:pt>
                <c:pt idx="1">
                  <c:v>56.301203489014014</c:v>
                </c:pt>
                <c:pt idx="2">
                  <c:v>52.361709175223581</c:v>
                </c:pt>
                <c:pt idx="3">
                  <c:v>64.206690957270624</c:v>
                </c:pt>
                <c:pt idx="4">
                  <c:v>100</c:v>
                </c:pt>
              </c:numCache>
            </c:numRef>
          </c:yVal>
          <c:smooth val="0"/>
          <c:extLst>
            <c:ext xmlns:c16="http://schemas.microsoft.com/office/drawing/2014/chart" uri="{C3380CC4-5D6E-409C-BE32-E72D297353CC}">
              <c16:uniqueId val="{00000002-3FEE-0644-BA1F-950D86C382B2}"/>
            </c:ext>
          </c:extLst>
        </c:ser>
        <c:ser>
          <c:idx val="3"/>
          <c:order val="3"/>
          <c:tx>
            <c:strRef>
              <c:f>'Fig. 5F'!$I$30</c:f>
              <c:strCache>
                <c:ptCount val="1"/>
                <c:pt idx="0">
                  <c:v>Plin3AH</c:v>
                </c:pt>
              </c:strCache>
            </c:strRef>
          </c:tx>
          <c:spPr>
            <a:ln w="25400" cap="rnd">
              <a:noFill/>
              <a:round/>
            </a:ln>
            <a:effectLst/>
          </c:spPr>
          <c:marker>
            <c:symbol val="circle"/>
            <c:size val="5"/>
            <c:spPr>
              <a:solidFill>
                <a:schemeClr val="accent4"/>
              </a:solidFill>
              <a:ln w="9525">
                <a:solidFill>
                  <a:schemeClr val="accent4"/>
                </a:solidFill>
              </a:ln>
              <a:effectLst/>
            </c:spPr>
          </c:marker>
          <c:errBars>
            <c:errDir val="y"/>
            <c:errBarType val="both"/>
            <c:errValType val="cust"/>
            <c:noEndCap val="0"/>
            <c:plus>
              <c:numRef>
                <c:f>'Fig. 5F'!$J$32:$J$36</c:f>
                <c:numCache>
                  <c:formatCode>General</c:formatCode>
                  <c:ptCount val="5"/>
                  <c:pt idx="0">
                    <c:v>9.6478533526290402E-3</c:v>
                  </c:pt>
                  <c:pt idx="1">
                    <c:v>41.314967539872832</c:v>
                  </c:pt>
                  <c:pt idx="2">
                    <c:v>24.738547772345768</c:v>
                  </c:pt>
                  <c:pt idx="4">
                    <c:v>2.3400900956870183</c:v>
                  </c:pt>
                </c:numCache>
              </c:numRef>
            </c:plus>
            <c:minus>
              <c:numRef>
                <c:f>'Fig. 5F'!$J$32:$J$36</c:f>
                <c:numCache>
                  <c:formatCode>General</c:formatCode>
                  <c:ptCount val="5"/>
                  <c:pt idx="0">
                    <c:v>9.6478533526290402E-3</c:v>
                  </c:pt>
                  <c:pt idx="1">
                    <c:v>41.314967539872832</c:v>
                  </c:pt>
                  <c:pt idx="2">
                    <c:v>24.738547772345768</c:v>
                  </c:pt>
                  <c:pt idx="4">
                    <c:v>2.3400900956870183</c:v>
                  </c:pt>
                </c:numCache>
              </c:numRef>
            </c:minus>
            <c:spPr>
              <a:noFill/>
              <a:ln w="9525"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5F'!$I$32:$I$36</c:f>
              <c:numCache>
                <c:formatCode>0.0</c:formatCode>
                <c:ptCount val="5"/>
                <c:pt idx="0">
                  <c:v>4.8239266763145166E-3</c:v>
                </c:pt>
                <c:pt idx="1">
                  <c:v>74.042450554751582</c:v>
                </c:pt>
                <c:pt idx="2">
                  <c:v>88.494934876989873</c:v>
                </c:pt>
                <c:pt idx="4">
                  <c:v>100</c:v>
                </c:pt>
              </c:numCache>
            </c:numRef>
          </c:yVal>
          <c:smooth val="0"/>
          <c:extLst>
            <c:ext xmlns:c16="http://schemas.microsoft.com/office/drawing/2014/chart" uri="{C3380CC4-5D6E-409C-BE32-E72D297353CC}">
              <c16:uniqueId val="{00000003-3FEE-0644-BA1F-950D86C382B2}"/>
            </c:ext>
          </c:extLst>
        </c:ser>
        <c:dLbls>
          <c:showLegendKey val="0"/>
          <c:showVal val="0"/>
          <c:showCatName val="0"/>
          <c:showSerName val="0"/>
          <c:showPercent val="0"/>
          <c:showBubbleSize val="0"/>
        </c:dLbls>
        <c:axId val="2128329856"/>
        <c:axId val="2125530688"/>
      </c:scatterChart>
      <c:valAx>
        <c:axId val="2128329856"/>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5530688"/>
        <c:crosses val="autoZero"/>
        <c:crossBetween val="midCat"/>
      </c:valAx>
      <c:valAx>
        <c:axId val="2125530688"/>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32985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 12mer - %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5F'!$C$30</c:f>
              <c:strCache>
                <c:ptCount val="1"/>
                <c:pt idx="0">
                  <c:v>P4 12mer</c:v>
                </c:pt>
              </c:strCache>
            </c:strRef>
          </c:tx>
          <c:spPr>
            <a:ln w="25400" cap="rnd">
              <a:noFill/>
              <a:round/>
            </a:ln>
            <a:effectLst/>
          </c:spPr>
          <c:marker>
            <c:symbol val="circle"/>
            <c:size val="5"/>
            <c:spPr>
              <a:solidFill>
                <a:schemeClr val="accent1"/>
              </a:solidFill>
              <a:ln w="38100">
                <a:solidFill>
                  <a:schemeClr val="accent1"/>
                </a:solidFill>
              </a:ln>
              <a:effectLst/>
            </c:spPr>
          </c:marker>
          <c:errBars>
            <c:errDir val="y"/>
            <c:errBarType val="both"/>
            <c:errValType val="cust"/>
            <c:noEndCap val="0"/>
            <c:plus>
              <c:numRef>
                <c:f>'Fig. 5F'!$D$32:$D$36</c:f>
                <c:numCache>
                  <c:formatCode>General</c:formatCode>
                  <c:ptCount val="5"/>
                  <c:pt idx="0">
                    <c:v>0</c:v>
                  </c:pt>
                  <c:pt idx="1">
                    <c:v>1.0924799057109478</c:v>
                  </c:pt>
                  <c:pt idx="2">
                    <c:v>0.73773895860718974</c:v>
                  </c:pt>
                  <c:pt idx="3">
                    <c:v>1.1231850652332653</c:v>
                  </c:pt>
                  <c:pt idx="4">
                    <c:v>39.653762849763844</c:v>
                  </c:pt>
                </c:numCache>
              </c:numRef>
            </c:plus>
            <c:minus>
              <c:numRef>
                <c:f>'Fig. 5F'!$D$32:$D$36</c:f>
                <c:numCache>
                  <c:formatCode>General</c:formatCode>
                  <c:ptCount val="5"/>
                  <c:pt idx="0">
                    <c:v>0</c:v>
                  </c:pt>
                  <c:pt idx="1">
                    <c:v>1.0924799057109478</c:v>
                  </c:pt>
                  <c:pt idx="2">
                    <c:v>0.73773895860718974</c:v>
                  </c:pt>
                  <c:pt idx="3">
                    <c:v>1.1231850652332653</c:v>
                  </c:pt>
                  <c:pt idx="4">
                    <c:v>39.653762849763844</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5F'!$C$32:$C$36</c:f>
              <c:numCache>
                <c:formatCode>0.0</c:formatCode>
                <c:ptCount val="5"/>
                <c:pt idx="0">
                  <c:v>0</c:v>
                </c:pt>
                <c:pt idx="1">
                  <c:v>2.2048506714772498</c:v>
                </c:pt>
                <c:pt idx="2">
                  <c:v>1.4431749849669273</c:v>
                </c:pt>
                <c:pt idx="3">
                  <c:v>1.8240128282220887</c:v>
                </c:pt>
                <c:pt idx="4">
                  <c:v>100</c:v>
                </c:pt>
              </c:numCache>
            </c:numRef>
          </c:yVal>
          <c:smooth val="0"/>
          <c:extLst>
            <c:ext xmlns:c16="http://schemas.microsoft.com/office/drawing/2014/chart" uri="{C3380CC4-5D6E-409C-BE32-E72D297353CC}">
              <c16:uniqueId val="{00000000-D928-FE4D-986F-40121E2ADE7D}"/>
            </c:ext>
          </c:extLst>
        </c:ser>
        <c:dLbls>
          <c:showLegendKey val="0"/>
          <c:showVal val="0"/>
          <c:showCatName val="0"/>
          <c:showSerName val="0"/>
          <c:showPercent val="0"/>
          <c:showBubbleSize val="0"/>
        </c:dLbls>
        <c:axId val="2126130720"/>
        <c:axId val="2128245712"/>
      </c:scatterChart>
      <c:valAx>
        <c:axId val="2126130720"/>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245712"/>
        <c:crosses val="autoZero"/>
        <c:crossBetween val="midCat"/>
      </c:valAx>
      <c:valAx>
        <c:axId val="2128245712"/>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61307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a:t>
            </a:r>
            <a:r>
              <a:rPr lang="en-US" baseline="0"/>
              <a:t> 4mer - </a:t>
            </a: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strRef>
              <c:f>'Fig. 5F'!$E$30</c:f>
              <c:strCache>
                <c:ptCount val="1"/>
                <c:pt idx="0">
                  <c:v>P4 4mer</c:v>
                </c:pt>
              </c:strCache>
            </c:strRef>
          </c:tx>
          <c:spPr>
            <a:ln w="25400" cap="rnd">
              <a:noFill/>
              <a:round/>
            </a:ln>
            <a:effectLst/>
          </c:spPr>
          <c:marker>
            <c:symbol val="circle"/>
            <c:size val="5"/>
            <c:spPr>
              <a:solidFill>
                <a:schemeClr val="accent2"/>
              </a:solidFill>
              <a:ln w="38100">
                <a:solidFill>
                  <a:schemeClr val="accent2"/>
                </a:solidFill>
              </a:ln>
              <a:effectLst/>
            </c:spPr>
          </c:marker>
          <c:errBars>
            <c:errDir val="y"/>
            <c:errBarType val="both"/>
            <c:errValType val="cust"/>
            <c:noEndCap val="0"/>
            <c:plus>
              <c:numRef>
                <c:f>'Fig. 5F'!$F$32:$F$36</c:f>
                <c:numCache>
                  <c:formatCode>General</c:formatCode>
                  <c:ptCount val="5"/>
                  <c:pt idx="0">
                    <c:v>0</c:v>
                  </c:pt>
                  <c:pt idx="1">
                    <c:v>0</c:v>
                  </c:pt>
                  <c:pt idx="2">
                    <c:v>15.839077938186083</c:v>
                  </c:pt>
                  <c:pt idx="3">
                    <c:v>18.978109241212699</c:v>
                  </c:pt>
                  <c:pt idx="4">
                    <c:v>21.735495689436927</c:v>
                  </c:pt>
                </c:numCache>
              </c:numRef>
            </c:plus>
            <c:minus>
              <c:numRef>
                <c:f>'Fig. 5F'!$F$32:$F$36</c:f>
                <c:numCache>
                  <c:formatCode>General</c:formatCode>
                  <c:ptCount val="5"/>
                  <c:pt idx="0">
                    <c:v>0</c:v>
                  </c:pt>
                  <c:pt idx="1">
                    <c:v>0</c:v>
                  </c:pt>
                  <c:pt idx="2">
                    <c:v>15.839077938186083</c:v>
                  </c:pt>
                  <c:pt idx="3">
                    <c:v>18.978109241212699</c:v>
                  </c:pt>
                  <c:pt idx="4">
                    <c:v>21.735495689436927</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5F'!$E$32:$E$36</c:f>
              <c:numCache>
                <c:formatCode>0.0</c:formatCode>
                <c:ptCount val="5"/>
                <c:pt idx="0">
                  <c:v>0</c:v>
                </c:pt>
                <c:pt idx="1">
                  <c:v>1.9431811470084457</c:v>
                </c:pt>
                <c:pt idx="2">
                  <c:v>15.064083633571554</c:v>
                </c:pt>
                <c:pt idx="3">
                  <c:v>24.042683046876533</c:v>
                </c:pt>
                <c:pt idx="4">
                  <c:v>100</c:v>
                </c:pt>
              </c:numCache>
            </c:numRef>
          </c:yVal>
          <c:smooth val="0"/>
          <c:extLst>
            <c:ext xmlns:c16="http://schemas.microsoft.com/office/drawing/2014/chart" uri="{C3380CC4-5D6E-409C-BE32-E72D297353CC}">
              <c16:uniqueId val="{00000000-A2E9-2541-942A-B9BF10648374}"/>
            </c:ext>
          </c:extLst>
        </c:ser>
        <c:dLbls>
          <c:showLegendKey val="0"/>
          <c:showVal val="0"/>
          <c:showCatName val="0"/>
          <c:showSerName val="0"/>
          <c:showPercent val="0"/>
          <c:showBubbleSize val="0"/>
        </c:dLbls>
        <c:axId val="2137238880"/>
        <c:axId val="2137244976"/>
      </c:scatterChart>
      <c:valAx>
        <c:axId val="2137238880"/>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244976"/>
        <c:crosses val="autoZero"/>
        <c:crossBetween val="midCat"/>
      </c:valAx>
      <c:valAx>
        <c:axId val="2137244976"/>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2388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P4M14KD</a:t>
            </a:r>
            <a:r>
              <a:rPr lang="en-US" baseline="0"/>
              <a:t> - </a:t>
            </a:r>
            <a:r>
              <a:rPr lang="en-US"/>
              <a:t>%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2"/>
          <c:order val="0"/>
          <c:tx>
            <c:strRef>
              <c:f>'Fig. 5F'!$G$30</c:f>
              <c:strCache>
                <c:ptCount val="1"/>
                <c:pt idx="0">
                  <c:v>P4 M14KD</c:v>
                </c:pt>
              </c:strCache>
            </c:strRef>
          </c:tx>
          <c:spPr>
            <a:ln w="25400" cap="rnd">
              <a:noFill/>
              <a:round/>
            </a:ln>
            <a:effectLst/>
          </c:spPr>
          <c:marker>
            <c:symbol val="circle"/>
            <c:size val="5"/>
            <c:spPr>
              <a:solidFill>
                <a:schemeClr val="accent3"/>
              </a:solidFill>
              <a:ln w="38100">
                <a:solidFill>
                  <a:schemeClr val="accent3"/>
                </a:solidFill>
              </a:ln>
              <a:effectLst/>
            </c:spPr>
          </c:marker>
          <c:errBars>
            <c:errDir val="y"/>
            <c:errBarType val="both"/>
            <c:errValType val="cust"/>
            <c:noEndCap val="0"/>
            <c:plus>
              <c:numRef>
                <c:f>'Fig. 5F'!$H$32:$H$36</c:f>
                <c:numCache>
                  <c:formatCode>General</c:formatCode>
                  <c:ptCount val="5"/>
                  <c:pt idx="0">
                    <c:v>0</c:v>
                  </c:pt>
                  <c:pt idx="1">
                    <c:v>36.561816434127621</c:v>
                  </c:pt>
                  <c:pt idx="2">
                    <c:v>18.933763171489815</c:v>
                  </c:pt>
                  <c:pt idx="3">
                    <c:v>35.427096799890037</c:v>
                  </c:pt>
                  <c:pt idx="4">
                    <c:v>27.315299869799929</c:v>
                  </c:pt>
                </c:numCache>
              </c:numRef>
            </c:plus>
            <c:minus>
              <c:numRef>
                <c:f>'Fig. 5F'!$H$32:$H$36</c:f>
                <c:numCache>
                  <c:formatCode>General</c:formatCode>
                  <c:ptCount val="5"/>
                  <c:pt idx="0">
                    <c:v>0</c:v>
                  </c:pt>
                  <c:pt idx="1">
                    <c:v>36.561816434127621</c:v>
                  </c:pt>
                  <c:pt idx="2">
                    <c:v>18.933763171489815</c:v>
                  </c:pt>
                  <c:pt idx="3">
                    <c:v>35.427096799890037</c:v>
                  </c:pt>
                  <c:pt idx="4">
                    <c:v>27.315299869799929</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5F'!$G$32:$G$36</c:f>
              <c:numCache>
                <c:formatCode>0.0</c:formatCode>
                <c:ptCount val="5"/>
                <c:pt idx="0">
                  <c:v>0</c:v>
                </c:pt>
                <c:pt idx="1">
                  <c:v>56.301203489014014</c:v>
                </c:pt>
                <c:pt idx="2">
                  <c:v>52.361709175223581</c:v>
                </c:pt>
                <c:pt idx="3">
                  <c:v>64.206690957270624</c:v>
                </c:pt>
                <c:pt idx="4">
                  <c:v>100</c:v>
                </c:pt>
              </c:numCache>
            </c:numRef>
          </c:yVal>
          <c:smooth val="0"/>
          <c:extLst>
            <c:ext xmlns:c16="http://schemas.microsoft.com/office/drawing/2014/chart" uri="{C3380CC4-5D6E-409C-BE32-E72D297353CC}">
              <c16:uniqueId val="{00000000-7216-7443-9149-247135019EBA}"/>
            </c:ext>
          </c:extLst>
        </c:ser>
        <c:dLbls>
          <c:showLegendKey val="0"/>
          <c:showVal val="0"/>
          <c:showCatName val="0"/>
          <c:showSerName val="0"/>
          <c:showPercent val="0"/>
          <c:showBubbleSize val="0"/>
        </c:dLbls>
        <c:axId val="2137300896"/>
        <c:axId val="2137306992"/>
      </c:scatterChart>
      <c:valAx>
        <c:axId val="2137300896"/>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306992"/>
        <c:crosses val="autoZero"/>
        <c:crossBetween val="midCat"/>
      </c:valAx>
      <c:valAx>
        <c:axId val="2137306992"/>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213730089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Plin3 AH - % of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3"/>
          <c:order val="0"/>
          <c:tx>
            <c:strRef>
              <c:f>'Fig. 5F'!$I$30</c:f>
              <c:strCache>
                <c:ptCount val="1"/>
                <c:pt idx="0">
                  <c:v>Plin3AH</c:v>
                </c:pt>
              </c:strCache>
            </c:strRef>
          </c:tx>
          <c:spPr>
            <a:ln w="25400" cap="rnd">
              <a:noFill/>
              <a:round/>
            </a:ln>
            <a:effectLst/>
          </c:spPr>
          <c:marker>
            <c:symbol val="circle"/>
            <c:size val="5"/>
            <c:spPr>
              <a:solidFill>
                <a:schemeClr val="accent4"/>
              </a:solidFill>
              <a:ln w="38100">
                <a:solidFill>
                  <a:schemeClr val="accent4"/>
                </a:solidFill>
              </a:ln>
              <a:effectLst/>
            </c:spPr>
          </c:marker>
          <c:errBars>
            <c:errDir val="y"/>
            <c:errBarType val="both"/>
            <c:errValType val="cust"/>
            <c:noEndCap val="0"/>
            <c:plus>
              <c:numRef>
                <c:f>'Fig. 5F'!$J$32:$J$36</c:f>
                <c:numCache>
                  <c:formatCode>General</c:formatCode>
                  <c:ptCount val="5"/>
                  <c:pt idx="0">
                    <c:v>9.6478533526290402E-3</c:v>
                  </c:pt>
                  <c:pt idx="1">
                    <c:v>41.314967539872832</c:v>
                  </c:pt>
                  <c:pt idx="2">
                    <c:v>24.738547772345768</c:v>
                  </c:pt>
                  <c:pt idx="4">
                    <c:v>2.3400900956870183</c:v>
                  </c:pt>
                </c:numCache>
              </c:numRef>
            </c:plus>
            <c:minus>
              <c:numRef>
                <c:f>'Fig. 5F'!$J$32:$J$36</c:f>
                <c:numCache>
                  <c:formatCode>General</c:formatCode>
                  <c:ptCount val="5"/>
                  <c:pt idx="0">
                    <c:v>9.6478533526290402E-3</c:v>
                  </c:pt>
                  <c:pt idx="1">
                    <c:v>41.314967539872832</c:v>
                  </c:pt>
                  <c:pt idx="2">
                    <c:v>24.738547772345768</c:v>
                  </c:pt>
                  <c:pt idx="4">
                    <c:v>2.3400900956870183</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5F'!$I$32:$I$36</c:f>
              <c:numCache>
                <c:formatCode>0.0</c:formatCode>
                <c:ptCount val="5"/>
                <c:pt idx="0">
                  <c:v>4.8239266763145166E-3</c:v>
                </c:pt>
                <c:pt idx="1">
                  <c:v>74.042450554751582</c:v>
                </c:pt>
                <c:pt idx="2">
                  <c:v>88.494934876989873</c:v>
                </c:pt>
                <c:pt idx="4">
                  <c:v>100</c:v>
                </c:pt>
              </c:numCache>
            </c:numRef>
          </c:yVal>
          <c:smooth val="0"/>
          <c:extLst>
            <c:ext xmlns:c16="http://schemas.microsoft.com/office/drawing/2014/chart" uri="{C3380CC4-5D6E-409C-BE32-E72D297353CC}">
              <c16:uniqueId val="{00000000-86FE-6943-910D-C46ED90001D5}"/>
            </c:ext>
          </c:extLst>
        </c:ser>
        <c:dLbls>
          <c:showLegendKey val="0"/>
          <c:showVal val="0"/>
          <c:showCatName val="0"/>
          <c:showSerName val="0"/>
          <c:showPercent val="0"/>
          <c:showBubbleSize val="0"/>
        </c:dLbls>
        <c:axId val="2128452304"/>
        <c:axId val="2128458400"/>
      </c:scatterChart>
      <c:valAx>
        <c:axId val="2128452304"/>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458400"/>
        <c:crosses val="autoZero"/>
        <c:crossBetween val="midCat"/>
      </c:valAx>
      <c:valAx>
        <c:axId val="2128458400"/>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 Fluorescent Particles</a:t>
                </a:r>
              </a:p>
            </c:rich>
          </c:tx>
          <c:layout>
            <c:manualLayout>
              <c:xMode val="edge"/>
              <c:yMode val="edge"/>
              <c:x val="0.117241374077503"/>
              <c:y val="0.267916940336892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84523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 12mer -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'Fig. 5F'!$C$30</c:f>
              <c:strCache>
                <c:ptCount val="1"/>
                <c:pt idx="0">
                  <c:v>P4 12mer</c:v>
                </c:pt>
              </c:strCache>
            </c:strRef>
          </c:tx>
          <c:spPr>
            <a:ln w="25400" cap="rnd">
              <a:noFill/>
              <a:round/>
            </a:ln>
            <a:effectLst/>
          </c:spPr>
          <c:marker>
            <c:symbol val="circle"/>
            <c:size val="5"/>
            <c:spPr>
              <a:solidFill>
                <a:schemeClr val="accent1"/>
              </a:solidFill>
              <a:ln w="38100">
                <a:solidFill>
                  <a:schemeClr val="accent1"/>
                </a:solidFill>
              </a:ln>
              <a:effectLst/>
            </c:spPr>
          </c:marker>
          <c:errBars>
            <c:errDir val="y"/>
            <c:errBarType val="both"/>
            <c:errValType val="cust"/>
            <c:noEndCap val="0"/>
            <c:plus>
              <c:numRef>
                <c:f>'Fig. 5F'!$D$32:$D$36</c:f>
                <c:numCache>
                  <c:formatCode>General</c:formatCode>
                  <c:ptCount val="5"/>
                  <c:pt idx="0">
                    <c:v>0</c:v>
                  </c:pt>
                  <c:pt idx="1">
                    <c:v>1.0924799057109478</c:v>
                  </c:pt>
                  <c:pt idx="2">
                    <c:v>0.73773895860718974</c:v>
                  </c:pt>
                  <c:pt idx="3">
                    <c:v>1.1231850652332653</c:v>
                  </c:pt>
                  <c:pt idx="4">
                    <c:v>39.653762849763844</c:v>
                  </c:pt>
                </c:numCache>
              </c:numRef>
            </c:plus>
            <c:minus>
              <c:numRef>
                <c:f>'Fig. 5F'!$D$32:$D$36</c:f>
                <c:numCache>
                  <c:formatCode>General</c:formatCode>
                  <c:ptCount val="5"/>
                  <c:pt idx="0">
                    <c:v>0</c:v>
                  </c:pt>
                  <c:pt idx="1">
                    <c:v>1.0924799057109478</c:v>
                  </c:pt>
                  <c:pt idx="2">
                    <c:v>0.73773895860718974</c:v>
                  </c:pt>
                  <c:pt idx="3">
                    <c:v>1.1231850652332653</c:v>
                  </c:pt>
                  <c:pt idx="4">
                    <c:v>39.653762849763844</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5F'!$C$32:$C$36</c:f>
              <c:numCache>
                <c:formatCode>0.0</c:formatCode>
                <c:ptCount val="5"/>
                <c:pt idx="0">
                  <c:v>0</c:v>
                </c:pt>
                <c:pt idx="1">
                  <c:v>2.2048506714772498</c:v>
                </c:pt>
                <c:pt idx="2">
                  <c:v>1.4431749849669273</c:v>
                </c:pt>
                <c:pt idx="3">
                  <c:v>1.8240128282220887</c:v>
                </c:pt>
                <c:pt idx="4">
                  <c:v>100</c:v>
                </c:pt>
              </c:numCache>
            </c:numRef>
          </c:yVal>
          <c:smooth val="0"/>
          <c:extLst>
            <c:ext xmlns:c16="http://schemas.microsoft.com/office/drawing/2014/chart" uri="{C3380CC4-5D6E-409C-BE32-E72D297353CC}">
              <c16:uniqueId val="{00000000-31F8-C943-BA0D-7DA891567BE7}"/>
            </c:ext>
          </c:extLst>
        </c:ser>
        <c:dLbls>
          <c:showLegendKey val="0"/>
          <c:showVal val="0"/>
          <c:showCatName val="0"/>
          <c:showSerName val="0"/>
          <c:showPercent val="0"/>
          <c:showBubbleSize val="0"/>
        </c:dLbls>
        <c:axId val="2137331392"/>
        <c:axId val="2137337488"/>
      </c:scatterChart>
      <c:valAx>
        <c:axId val="2137331392"/>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337488"/>
        <c:crosses val="autoZero"/>
        <c:crossBetween val="midCat"/>
      </c:valAx>
      <c:valAx>
        <c:axId val="2137337488"/>
        <c:scaling>
          <c:orientation val="minMax"/>
          <c:max val="140"/>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4261667231665798E-2"/>
              <c:y val="0.17947834645669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33139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a:t>
            </a:r>
            <a:r>
              <a:rPr lang="en-US" baseline="0"/>
              <a:t> 4mer - </a:t>
            </a:r>
            <a:r>
              <a:rPr lang="en-US"/>
              <a:t> %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strRef>
              <c:f>'Fig. 5F'!$E$30</c:f>
              <c:strCache>
                <c:ptCount val="1"/>
                <c:pt idx="0">
                  <c:v>P4 4mer</c:v>
                </c:pt>
              </c:strCache>
            </c:strRef>
          </c:tx>
          <c:spPr>
            <a:ln w="25400" cap="rnd">
              <a:noFill/>
              <a:round/>
            </a:ln>
            <a:effectLst/>
          </c:spPr>
          <c:marker>
            <c:symbol val="circle"/>
            <c:size val="5"/>
            <c:spPr>
              <a:solidFill>
                <a:schemeClr val="accent2"/>
              </a:solidFill>
              <a:ln w="38100">
                <a:solidFill>
                  <a:schemeClr val="accent2"/>
                </a:solidFill>
              </a:ln>
              <a:effectLst/>
            </c:spPr>
          </c:marker>
          <c:errBars>
            <c:errDir val="y"/>
            <c:errBarType val="both"/>
            <c:errValType val="cust"/>
            <c:noEndCap val="0"/>
            <c:plus>
              <c:numRef>
                <c:f>'Fig. 5F'!$F$32:$F$36</c:f>
                <c:numCache>
                  <c:formatCode>General</c:formatCode>
                  <c:ptCount val="5"/>
                  <c:pt idx="0">
                    <c:v>0</c:v>
                  </c:pt>
                  <c:pt idx="1">
                    <c:v>0</c:v>
                  </c:pt>
                  <c:pt idx="2">
                    <c:v>15.839077938186083</c:v>
                  </c:pt>
                  <c:pt idx="3">
                    <c:v>18.978109241212699</c:v>
                  </c:pt>
                  <c:pt idx="4">
                    <c:v>21.735495689436927</c:v>
                  </c:pt>
                </c:numCache>
              </c:numRef>
            </c:plus>
            <c:minus>
              <c:numRef>
                <c:f>'Fig. 5F'!$F$32:$F$36</c:f>
                <c:numCache>
                  <c:formatCode>General</c:formatCode>
                  <c:ptCount val="5"/>
                  <c:pt idx="0">
                    <c:v>0</c:v>
                  </c:pt>
                  <c:pt idx="1">
                    <c:v>0</c:v>
                  </c:pt>
                  <c:pt idx="2">
                    <c:v>15.839077938186083</c:v>
                  </c:pt>
                  <c:pt idx="3">
                    <c:v>18.978109241212699</c:v>
                  </c:pt>
                  <c:pt idx="4">
                    <c:v>21.735495689436927</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5F'!$E$32:$E$36</c:f>
              <c:numCache>
                <c:formatCode>0.0</c:formatCode>
                <c:ptCount val="5"/>
                <c:pt idx="0">
                  <c:v>0</c:v>
                </c:pt>
                <c:pt idx="1">
                  <c:v>1.9431811470084457</c:v>
                </c:pt>
                <c:pt idx="2">
                  <c:v>15.064083633571554</c:v>
                </c:pt>
                <c:pt idx="3">
                  <c:v>24.042683046876533</c:v>
                </c:pt>
                <c:pt idx="4">
                  <c:v>100</c:v>
                </c:pt>
              </c:numCache>
            </c:numRef>
          </c:yVal>
          <c:smooth val="0"/>
          <c:extLst>
            <c:ext xmlns:c16="http://schemas.microsoft.com/office/drawing/2014/chart" uri="{C3380CC4-5D6E-409C-BE32-E72D297353CC}">
              <c16:uniqueId val="{00000000-75F7-AC48-BBB2-20AF784C301F}"/>
            </c:ext>
          </c:extLst>
        </c:ser>
        <c:dLbls>
          <c:showLegendKey val="0"/>
          <c:showVal val="0"/>
          <c:showCatName val="0"/>
          <c:showSerName val="0"/>
          <c:showPercent val="0"/>
          <c:showBubbleSize val="0"/>
        </c:dLbls>
        <c:axId val="2137382304"/>
        <c:axId val="2137388400"/>
      </c:scatterChart>
      <c:valAx>
        <c:axId val="2137382304"/>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388400"/>
        <c:crosses val="autoZero"/>
        <c:crossBetween val="midCat"/>
      </c:valAx>
      <c:valAx>
        <c:axId val="2137388400"/>
        <c:scaling>
          <c:orientation val="minMax"/>
          <c:min val="0"/>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15797155033178E-2"/>
              <c:y val="0.2123611111111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373823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P4M14KD</a:t>
            </a:r>
            <a:r>
              <a:rPr lang="en-US" baseline="0"/>
              <a:t> - </a:t>
            </a:r>
            <a:r>
              <a:rPr lang="en-US"/>
              <a:t>% Fluorescent particles when</a:t>
            </a:r>
            <a:r>
              <a:rPr lang="en-US" baseline="0"/>
              <a:t> P4 12mer-A488 is added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2"/>
          <c:order val="0"/>
          <c:tx>
            <c:strRef>
              <c:f>'Fig. 5F'!$G$30</c:f>
              <c:strCache>
                <c:ptCount val="1"/>
                <c:pt idx="0">
                  <c:v>P4 M14KD</c:v>
                </c:pt>
              </c:strCache>
            </c:strRef>
          </c:tx>
          <c:spPr>
            <a:ln w="25400" cap="rnd">
              <a:noFill/>
              <a:round/>
            </a:ln>
            <a:effectLst/>
          </c:spPr>
          <c:marker>
            <c:symbol val="circle"/>
            <c:size val="5"/>
            <c:spPr>
              <a:solidFill>
                <a:schemeClr val="accent3"/>
              </a:solidFill>
              <a:ln w="38100">
                <a:solidFill>
                  <a:schemeClr val="accent3"/>
                </a:solidFill>
              </a:ln>
              <a:effectLst/>
            </c:spPr>
          </c:marker>
          <c:errBars>
            <c:errDir val="y"/>
            <c:errBarType val="both"/>
            <c:errValType val="cust"/>
            <c:noEndCap val="0"/>
            <c:plus>
              <c:numRef>
                <c:f>'Fig. 5F'!$H$32:$H$36</c:f>
                <c:numCache>
                  <c:formatCode>General</c:formatCode>
                  <c:ptCount val="5"/>
                  <c:pt idx="0">
                    <c:v>0</c:v>
                  </c:pt>
                  <c:pt idx="1">
                    <c:v>36.561816434127621</c:v>
                  </c:pt>
                  <c:pt idx="2">
                    <c:v>18.933763171489815</c:v>
                  </c:pt>
                  <c:pt idx="3">
                    <c:v>35.427096799890037</c:v>
                  </c:pt>
                  <c:pt idx="4">
                    <c:v>27.315299869799929</c:v>
                  </c:pt>
                </c:numCache>
              </c:numRef>
            </c:plus>
            <c:minus>
              <c:numRef>
                <c:f>'Fig. 5F'!$H$32:$H$36</c:f>
                <c:numCache>
                  <c:formatCode>General</c:formatCode>
                  <c:ptCount val="5"/>
                  <c:pt idx="0">
                    <c:v>0</c:v>
                  </c:pt>
                  <c:pt idx="1">
                    <c:v>36.561816434127621</c:v>
                  </c:pt>
                  <c:pt idx="2">
                    <c:v>18.933763171489815</c:v>
                  </c:pt>
                  <c:pt idx="3">
                    <c:v>35.427096799890037</c:v>
                  </c:pt>
                  <c:pt idx="4">
                    <c:v>27.315299869799929</c:v>
                  </c:pt>
                </c:numCache>
              </c:numRef>
            </c:minus>
            <c:spPr>
              <a:noFill/>
              <a:ln w="19050" cap="flat" cmpd="sng" algn="ctr">
                <a:solidFill>
                  <a:schemeClr val="tx1">
                    <a:lumMod val="65000"/>
                    <a:lumOff val="35000"/>
                  </a:schemeClr>
                </a:solidFill>
                <a:round/>
              </a:ln>
              <a:effectLst/>
            </c:spPr>
          </c:errBars>
          <c:xVal>
            <c:numRef>
              <c:f>'Fig. 5F'!$A$32:$A$36</c:f>
              <c:numCache>
                <c:formatCode>General</c:formatCode>
                <c:ptCount val="5"/>
                <c:pt idx="0">
                  <c:v>0.9</c:v>
                </c:pt>
                <c:pt idx="1">
                  <c:v>10</c:v>
                </c:pt>
                <c:pt idx="2">
                  <c:v>120</c:v>
                </c:pt>
                <c:pt idx="3">
                  <c:v>1440</c:v>
                </c:pt>
                <c:pt idx="4">
                  <c:v>10000</c:v>
                </c:pt>
              </c:numCache>
            </c:numRef>
          </c:xVal>
          <c:yVal>
            <c:numRef>
              <c:f>'Fig. 5F'!$G$32:$G$36</c:f>
              <c:numCache>
                <c:formatCode>0.0</c:formatCode>
                <c:ptCount val="5"/>
                <c:pt idx="0">
                  <c:v>0</c:v>
                </c:pt>
                <c:pt idx="1">
                  <c:v>56.301203489014014</c:v>
                </c:pt>
                <c:pt idx="2">
                  <c:v>52.361709175223581</c:v>
                </c:pt>
                <c:pt idx="3">
                  <c:v>64.206690957270624</c:v>
                </c:pt>
                <c:pt idx="4">
                  <c:v>100</c:v>
                </c:pt>
              </c:numCache>
            </c:numRef>
          </c:yVal>
          <c:smooth val="0"/>
          <c:extLst>
            <c:ext xmlns:c16="http://schemas.microsoft.com/office/drawing/2014/chart" uri="{C3380CC4-5D6E-409C-BE32-E72D297353CC}">
              <c16:uniqueId val="{00000000-EA47-1F4F-8E93-8419B7959E0F}"/>
            </c:ext>
          </c:extLst>
        </c:ser>
        <c:dLbls>
          <c:showLegendKey val="0"/>
          <c:showVal val="0"/>
          <c:showCatName val="0"/>
          <c:showSerName val="0"/>
          <c:showPercent val="0"/>
          <c:showBubbleSize val="0"/>
        </c:dLbls>
        <c:axId val="2127259120"/>
        <c:axId val="2126581856"/>
      </c:scatterChart>
      <c:valAx>
        <c:axId val="2127259120"/>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Time (min)</a:t>
                </a:r>
              </a:p>
            </c:rich>
          </c:tx>
          <c:layout>
            <c:manualLayout>
              <c:xMode val="edge"/>
              <c:yMode val="edge"/>
              <c:x val="0.417512201525162"/>
              <c:y val="0.8778152543324949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2126581856"/>
        <c:crosses val="autoZero"/>
        <c:crossBetween val="midCat"/>
      </c:valAx>
      <c:valAx>
        <c:axId val="2126581856"/>
        <c:scaling>
          <c:orientation val="minMax"/>
        </c:scaling>
        <c:delete val="0"/>
        <c:axPos val="l"/>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 Fluorescent Particles</a:t>
                </a:r>
              </a:p>
            </c:rich>
          </c:tx>
          <c:layout>
            <c:manualLayout>
              <c:xMode val="edge"/>
              <c:yMode val="edge"/>
              <c:x val="2.3530932305893398E-2"/>
              <c:y val="0.2031018518518520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21272591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7</xdr:col>
      <xdr:colOff>252413</xdr:colOff>
      <xdr:row>27</xdr:row>
      <xdr:rowOff>195262</xdr:rowOff>
    </xdr:from>
    <xdr:to>
      <xdr:col>12</xdr:col>
      <xdr:colOff>696912</xdr:colOff>
      <xdr:row>41</xdr:row>
      <xdr:rowOff>98424</xdr:rowOff>
    </xdr:to>
    <xdr:graphicFrame macro="">
      <xdr:nvGraphicFramePr>
        <xdr:cNvPr id="2" name="Chart 1">
          <a:extLst>
            <a:ext uri="{FF2B5EF4-FFF2-40B4-BE49-F238E27FC236}">
              <a16:creationId xmlns:a16="http://schemas.microsoft.com/office/drawing/2014/main" id="{F1D87A63-C803-A843-B565-81C2FC3DC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xdr:colOff>
      <xdr:row>39</xdr:row>
      <xdr:rowOff>0</xdr:rowOff>
    </xdr:from>
    <xdr:to>
      <xdr:col>11</xdr:col>
      <xdr:colOff>571500</xdr:colOff>
      <xdr:row>52</xdr:row>
      <xdr:rowOff>101600</xdr:rowOff>
    </xdr:to>
    <xdr:graphicFrame macro="">
      <xdr:nvGraphicFramePr>
        <xdr:cNvPr id="2" name="Chart 1">
          <a:extLst>
            <a:ext uri="{FF2B5EF4-FFF2-40B4-BE49-F238E27FC236}">
              <a16:creationId xmlns:a16="http://schemas.microsoft.com/office/drawing/2014/main" id="{CBC7F5DC-A5FE-2448-A7B7-C6C648147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60</xdr:row>
      <xdr:rowOff>0</xdr:rowOff>
    </xdr:from>
    <xdr:to>
      <xdr:col>11</xdr:col>
      <xdr:colOff>444500</xdr:colOff>
      <xdr:row>73</xdr:row>
      <xdr:rowOff>101600</xdr:rowOff>
    </xdr:to>
    <xdr:graphicFrame macro="">
      <xdr:nvGraphicFramePr>
        <xdr:cNvPr id="3" name="Chart 2">
          <a:extLst>
            <a:ext uri="{FF2B5EF4-FFF2-40B4-BE49-F238E27FC236}">
              <a16:creationId xmlns:a16="http://schemas.microsoft.com/office/drawing/2014/main" id="{E1BFA562-A6D0-5841-A30C-073806C2B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60</xdr:row>
      <xdr:rowOff>0</xdr:rowOff>
    </xdr:from>
    <xdr:to>
      <xdr:col>22</xdr:col>
      <xdr:colOff>444500</xdr:colOff>
      <xdr:row>73</xdr:row>
      <xdr:rowOff>101600</xdr:rowOff>
    </xdr:to>
    <xdr:graphicFrame macro="">
      <xdr:nvGraphicFramePr>
        <xdr:cNvPr id="4" name="Chart 3">
          <a:extLst>
            <a:ext uri="{FF2B5EF4-FFF2-40B4-BE49-F238E27FC236}">
              <a16:creationId xmlns:a16="http://schemas.microsoft.com/office/drawing/2014/main" id="{A237BC27-EE6B-A64A-AA41-4CA7D8EF4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60</xdr:row>
      <xdr:rowOff>0</xdr:rowOff>
    </xdr:from>
    <xdr:to>
      <xdr:col>33</xdr:col>
      <xdr:colOff>444500</xdr:colOff>
      <xdr:row>73</xdr:row>
      <xdr:rowOff>101600</xdr:rowOff>
    </xdr:to>
    <xdr:graphicFrame macro="">
      <xdr:nvGraphicFramePr>
        <xdr:cNvPr id="5" name="Chart 4">
          <a:extLst>
            <a:ext uri="{FF2B5EF4-FFF2-40B4-BE49-F238E27FC236}">
              <a16:creationId xmlns:a16="http://schemas.microsoft.com/office/drawing/2014/main" id="{BE4CF5D7-1FA1-7047-B2D3-35F82C821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60</xdr:row>
      <xdr:rowOff>0</xdr:rowOff>
    </xdr:from>
    <xdr:to>
      <xdr:col>45</xdr:col>
      <xdr:colOff>444500</xdr:colOff>
      <xdr:row>73</xdr:row>
      <xdr:rowOff>101600</xdr:rowOff>
    </xdr:to>
    <xdr:graphicFrame macro="">
      <xdr:nvGraphicFramePr>
        <xdr:cNvPr id="6" name="Chart 5">
          <a:extLst>
            <a:ext uri="{FF2B5EF4-FFF2-40B4-BE49-F238E27FC236}">
              <a16:creationId xmlns:a16="http://schemas.microsoft.com/office/drawing/2014/main" id="{544A712A-19DD-7E43-9110-1553D5E7D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85</xdr:row>
      <xdr:rowOff>0</xdr:rowOff>
    </xdr:from>
    <xdr:to>
      <xdr:col>6</xdr:col>
      <xdr:colOff>662608</xdr:colOff>
      <xdr:row>98</xdr:row>
      <xdr:rowOff>101600</xdr:rowOff>
    </xdr:to>
    <xdr:graphicFrame macro="">
      <xdr:nvGraphicFramePr>
        <xdr:cNvPr id="7" name="Chart 6">
          <a:extLst>
            <a:ext uri="{FF2B5EF4-FFF2-40B4-BE49-F238E27FC236}">
              <a16:creationId xmlns:a16="http://schemas.microsoft.com/office/drawing/2014/main" id="{AF22A2CE-1815-6B49-A48E-FCF8F34C4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27608</xdr:colOff>
      <xdr:row>101</xdr:row>
      <xdr:rowOff>55217</xdr:rowOff>
    </xdr:from>
    <xdr:to>
      <xdr:col>6</xdr:col>
      <xdr:colOff>579783</xdr:colOff>
      <xdr:row>114</xdr:row>
      <xdr:rowOff>156817</xdr:rowOff>
    </xdr:to>
    <xdr:graphicFrame macro="">
      <xdr:nvGraphicFramePr>
        <xdr:cNvPr id="8" name="Chart 7">
          <a:extLst>
            <a:ext uri="{FF2B5EF4-FFF2-40B4-BE49-F238E27FC236}">
              <a16:creationId xmlns:a16="http://schemas.microsoft.com/office/drawing/2014/main" id="{CDDC7DAD-53AB-0D4E-A219-75CB116B1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116</xdr:row>
      <xdr:rowOff>55217</xdr:rowOff>
    </xdr:from>
    <xdr:to>
      <xdr:col>6</xdr:col>
      <xdr:colOff>496957</xdr:colOff>
      <xdr:row>129</xdr:row>
      <xdr:rowOff>156817</xdr:rowOff>
    </xdr:to>
    <xdr:graphicFrame macro="">
      <xdr:nvGraphicFramePr>
        <xdr:cNvPr id="9" name="Chart 8">
          <a:extLst>
            <a:ext uri="{FF2B5EF4-FFF2-40B4-BE49-F238E27FC236}">
              <a16:creationId xmlns:a16="http://schemas.microsoft.com/office/drawing/2014/main" id="{4E21AF43-20B5-4141-B920-A1FCB0D67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27608</xdr:colOff>
      <xdr:row>131</xdr:row>
      <xdr:rowOff>55217</xdr:rowOff>
    </xdr:from>
    <xdr:to>
      <xdr:col>6</xdr:col>
      <xdr:colOff>579783</xdr:colOff>
      <xdr:row>144</xdr:row>
      <xdr:rowOff>156817</xdr:rowOff>
    </xdr:to>
    <xdr:graphicFrame macro="">
      <xdr:nvGraphicFramePr>
        <xdr:cNvPr id="10" name="Chart 9">
          <a:extLst>
            <a:ext uri="{FF2B5EF4-FFF2-40B4-BE49-F238E27FC236}">
              <a16:creationId xmlns:a16="http://schemas.microsoft.com/office/drawing/2014/main" id="{280BC96B-DC7E-5547-A240-5CA476742A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127000</xdr:colOff>
      <xdr:row>40</xdr:row>
      <xdr:rowOff>0</xdr:rowOff>
    </xdr:from>
    <xdr:to>
      <xdr:col>11</xdr:col>
      <xdr:colOff>571500</xdr:colOff>
      <xdr:row>53</xdr:row>
      <xdr:rowOff>101600</xdr:rowOff>
    </xdr:to>
    <xdr:graphicFrame macro="">
      <xdr:nvGraphicFramePr>
        <xdr:cNvPr id="2" name="Chart 1">
          <a:extLst>
            <a:ext uri="{FF2B5EF4-FFF2-40B4-BE49-F238E27FC236}">
              <a16:creationId xmlns:a16="http://schemas.microsoft.com/office/drawing/2014/main" id="{E1272AFA-4360-C140-A915-5592E76A3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61</xdr:row>
      <xdr:rowOff>0</xdr:rowOff>
    </xdr:from>
    <xdr:to>
      <xdr:col>11</xdr:col>
      <xdr:colOff>444500</xdr:colOff>
      <xdr:row>74</xdr:row>
      <xdr:rowOff>101600</xdr:rowOff>
    </xdr:to>
    <xdr:graphicFrame macro="">
      <xdr:nvGraphicFramePr>
        <xdr:cNvPr id="3" name="Chart 2">
          <a:extLst>
            <a:ext uri="{FF2B5EF4-FFF2-40B4-BE49-F238E27FC236}">
              <a16:creationId xmlns:a16="http://schemas.microsoft.com/office/drawing/2014/main" id="{4761A07D-987A-4245-8999-2CFF22BB2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61</xdr:row>
      <xdr:rowOff>0</xdr:rowOff>
    </xdr:from>
    <xdr:to>
      <xdr:col>22</xdr:col>
      <xdr:colOff>444500</xdr:colOff>
      <xdr:row>74</xdr:row>
      <xdr:rowOff>101600</xdr:rowOff>
    </xdr:to>
    <xdr:graphicFrame macro="">
      <xdr:nvGraphicFramePr>
        <xdr:cNvPr id="4" name="Chart 3">
          <a:extLst>
            <a:ext uri="{FF2B5EF4-FFF2-40B4-BE49-F238E27FC236}">
              <a16:creationId xmlns:a16="http://schemas.microsoft.com/office/drawing/2014/main" id="{928BB7EA-E4E9-7245-9C95-AD9E8A443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61</xdr:row>
      <xdr:rowOff>0</xdr:rowOff>
    </xdr:from>
    <xdr:to>
      <xdr:col>33</xdr:col>
      <xdr:colOff>444500</xdr:colOff>
      <xdr:row>74</xdr:row>
      <xdr:rowOff>101600</xdr:rowOff>
    </xdr:to>
    <xdr:graphicFrame macro="">
      <xdr:nvGraphicFramePr>
        <xdr:cNvPr id="5" name="Chart 4">
          <a:extLst>
            <a:ext uri="{FF2B5EF4-FFF2-40B4-BE49-F238E27FC236}">
              <a16:creationId xmlns:a16="http://schemas.microsoft.com/office/drawing/2014/main" id="{0F5D5F84-8996-0E47-8B0F-271BDFC18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61</xdr:row>
      <xdr:rowOff>0</xdr:rowOff>
    </xdr:from>
    <xdr:to>
      <xdr:col>45</xdr:col>
      <xdr:colOff>444500</xdr:colOff>
      <xdr:row>74</xdr:row>
      <xdr:rowOff>101600</xdr:rowOff>
    </xdr:to>
    <xdr:graphicFrame macro="">
      <xdr:nvGraphicFramePr>
        <xdr:cNvPr id="6" name="Chart 5">
          <a:extLst>
            <a:ext uri="{FF2B5EF4-FFF2-40B4-BE49-F238E27FC236}">
              <a16:creationId xmlns:a16="http://schemas.microsoft.com/office/drawing/2014/main" id="{909CFB02-1B23-9242-8227-F8C4CF04AD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86</xdr:row>
      <xdr:rowOff>0</xdr:rowOff>
    </xdr:from>
    <xdr:to>
      <xdr:col>6</xdr:col>
      <xdr:colOff>662608</xdr:colOff>
      <xdr:row>99</xdr:row>
      <xdr:rowOff>101600</xdr:rowOff>
    </xdr:to>
    <xdr:graphicFrame macro="">
      <xdr:nvGraphicFramePr>
        <xdr:cNvPr id="7" name="Chart 6">
          <a:extLst>
            <a:ext uri="{FF2B5EF4-FFF2-40B4-BE49-F238E27FC236}">
              <a16:creationId xmlns:a16="http://schemas.microsoft.com/office/drawing/2014/main" id="{A750BB24-B5BC-1743-A117-22458AE49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27608</xdr:colOff>
      <xdr:row>102</xdr:row>
      <xdr:rowOff>55217</xdr:rowOff>
    </xdr:from>
    <xdr:to>
      <xdr:col>6</xdr:col>
      <xdr:colOff>579783</xdr:colOff>
      <xdr:row>115</xdr:row>
      <xdr:rowOff>156817</xdr:rowOff>
    </xdr:to>
    <xdr:graphicFrame macro="">
      <xdr:nvGraphicFramePr>
        <xdr:cNvPr id="8" name="Chart 7">
          <a:extLst>
            <a:ext uri="{FF2B5EF4-FFF2-40B4-BE49-F238E27FC236}">
              <a16:creationId xmlns:a16="http://schemas.microsoft.com/office/drawing/2014/main" id="{0BE3A040-AFA5-EB49-9C0F-FE3A2446F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117</xdr:row>
      <xdr:rowOff>55217</xdr:rowOff>
    </xdr:from>
    <xdr:to>
      <xdr:col>6</xdr:col>
      <xdr:colOff>496957</xdr:colOff>
      <xdr:row>130</xdr:row>
      <xdr:rowOff>156817</xdr:rowOff>
    </xdr:to>
    <xdr:graphicFrame macro="">
      <xdr:nvGraphicFramePr>
        <xdr:cNvPr id="9" name="Chart 8">
          <a:extLst>
            <a:ext uri="{FF2B5EF4-FFF2-40B4-BE49-F238E27FC236}">
              <a16:creationId xmlns:a16="http://schemas.microsoft.com/office/drawing/2014/main" id="{7E225CD2-5F2F-AC44-8ED4-89754E367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27608</xdr:colOff>
      <xdr:row>132</xdr:row>
      <xdr:rowOff>55217</xdr:rowOff>
    </xdr:from>
    <xdr:to>
      <xdr:col>6</xdr:col>
      <xdr:colOff>579783</xdr:colOff>
      <xdr:row>145</xdr:row>
      <xdr:rowOff>156817</xdr:rowOff>
    </xdr:to>
    <xdr:graphicFrame macro="">
      <xdr:nvGraphicFramePr>
        <xdr:cNvPr id="10" name="Chart 9">
          <a:extLst>
            <a:ext uri="{FF2B5EF4-FFF2-40B4-BE49-F238E27FC236}">
              <a16:creationId xmlns:a16="http://schemas.microsoft.com/office/drawing/2014/main" id="{FC71FAFA-1672-154D-B99B-0D9990B88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nka/Alenka_manuscripts/2020_Plin4-mikrofluid/202012_eLife_revised%20submission/eLife_2020_Source%20data/20200724_source%20data/Gimenez_v1_source%20data/Fig.%205%20D%20copy/201808-201910%20Emulsion%20flotation%20summ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nka/Alenka_manuscripts/2020_Plin4-mikrofluid/202012_eLife_revised%20submission/eLife_2020_Source%20data/20200724_source%20data/Gimenez_v1_source%20data/Fig.%205%20F%20&amp;%20Fig.%207C%20copy/Fig%205F/20190924%20In%20vitro%20coating%20quant%20summary%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nka/Alenka_manuscripts/2020_Plin4-mikrofluid/202012_eLife_revised%20submission/eLife_2020_Source%20data/20200724_source%20data/Gimenez_v1_source%20data/Fig.%205%20F%20&amp;%20Fig.%207C%20copy/Fig5F-repeat/20190909%20In%20vitro%20exchange%20quant%20summary%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by protein"/>
    </sheetNames>
    <sheetDataSet>
      <sheetData sheetId="0">
        <row r="31">
          <cell r="A31" t="str">
            <v>P4wt3x</v>
          </cell>
          <cell r="B31">
            <v>5.871249999999999</v>
          </cell>
          <cell r="C31">
            <v>2.7639487151537394</v>
          </cell>
        </row>
        <row r="32">
          <cell r="A32" t="str">
            <v>P4m5T</v>
          </cell>
          <cell r="B32">
            <v>0</v>
          </cell>
          <cell r="C32">
            <v>0</v>
          </cell>
        </row>
        <row r="33">
          <cell r="A33" t="str">
            <v>Plin3AH</v>
          </cell>
          <cell r="B33">
            <v>1.7375000000000003</v>
          </cell>
          <cell r="C33">
            <v>1.2378576924132536</v>
          </cell>
        </row>
        <row r="34">
          <cell r="A34" t="str">
            <v>P4 4mer</v>
          </cell>
          <cell r="B34">
            <v>6.2</v>
          </cell>
          <cell r="C34">
            <v>2.6981475126464085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c in dots total count"/>
      <sheetName val="Graphic in dots norm revort"/>
      <sheetName val="Graphic in dots "/>
      <sheetName val="Graphic in columns"/>
    </sheetNames>
    <sheetDataSet>
      <sheetData sheetId="0" refreshError="1"/>
      <sheetData sheetId="1">
        <row r="30">
          <cell r="C30" t="str">
            <v>P4 12mer</v>
          </cell>
          <cell r="E30" t="str">
            <v>P4 4mer</v>
          </cell>
          <cell r="G30" t="str">
            <v>P4 M14KD</v>
          </cell>
          <cell r="I30" t="str">
            <v>Plin3AH</v>
          </cell>
        </row>
        <row r="32">
          <cell r="A32">
            <v>0.9</v>
          </cell>
          <cell r="C32">
            <v>0</v>
          </cell>
          <cell r="D32">
            <v>0</v>
          </cell>
          <cell r="E32">
            <v>0</v>
          </cell>
          <cell r="F32">
            <v>0</v>
          </cell>
          <cell r="G32">
            <v>0</v>
          </cell>
          <cell r="H32">
            <v>0</v>
          </cell>
          <cell r="I32">
            <v>4.8239266763145166E-3</v>
          </cell>
          <cell r="J32">
            <v>9.6478533526290402E-3</v>
          </cell>
        </row>
        <row r="33">
          <cell r="A33">
            <v>10</v>
          </cell>
          <cell r="C33">
            <v>2.2048506714772498</v>
          </cell>
          <cell r="D33">
            <v>1.0924799057109478</v>
          </cell>
          <cell r="E33">
            <v>1.9431811470084457</v>
          </cell>
          <cell r="F33">
            <v>0</v>
          </cell>
          <cell r="G33">
            <v>56.301203489014014</v>
          </cell>
          <cell r="H33">
            <v>36.561816434127621</v>
          </cell>
          <cell r="I33">
            <v>74.042450554751582</v>
          </cell>
          <cell r="J33">
            <v>41.314967539872832</v>
          </cell>
        </row>
        <row r="34">
          <cell r="A34">
            <v>120</v>
          </cell>
          <cell r="C34">
            <v>1.4431749849669273</v>
          </cell>
          <cell r="D34">
            <v>0.73773895860718974</v>
          </cell>
          <cell r="E34">
            <v>15.064083633571554</v>
          </cell>
          <cell r="F34">
            <v>15.839077938186083</v>
          </cell>
          <cell r="G34">
            <v>52.361709175223581</v>
          </cell>
          <cell r="H34">
            <v>18.933763171489815</v>
          </cell>
          <cell r="I34">
            <v>88.494934876989873</v>
          </cell>
          <cell r="J34">
            <v>24.738547772345768</v>
          </cell>
        </row>
        <row r="35">
          <cell r="A35">
            <v>1440</v>
          </cell>
          <cell r="C35">
            <v>1.8240128282220887</v>
          </cell>
          <cell r="D35">
            <v>1.1231850652332653</v>
          </cell>
          <cell r="E35">
            <v>24.042683046876533</v>
          </cell>
          <cell r="F35">
            <v>18.978109241212699</v>
          </cell>
          <cell r="G35">
            <v>64.206690957270624</v>
          </cell>
          <cell r="H35">
            <v>35.427096799890037</v>
          </cell>
        </row>
        <row r="36">
          <cell r="A36">
            <v>10000</v>
          </cell>
          <cell r="C36">
            <v>100</v>
          </cell>
          <cell r="D36">
            <v>39.653762849763844</v>
          </cell>
          <cell r="E36">
            <v>100</v>
          </cell>
          <cell r="F36">
            <v>21.735495689436927</v>
          </cell>
          <cell r="G36">
            <v>100</v>
          </cell>
          <cell r="H36">
            <v>27.315299869799929</v>
          </cell>
          <cell r="I36">
            <v>100</v>
          </cell>
          <cell r="J36">
            <v>2.3400900956870183</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c in dots "/>
      <sheetName val="Graphic in columns"/>
    </sheetNames>
    <sheetDataSet>
      <sheetData sheetId="0">
        <row r="32">
          <cell r="C32" t="str">
            <v>P4 12mer</v>
          </cell>
          <cell r="E32" t="str">
            <v>P4 4mer</v>
          </cell>
          <cell r="G32" t="str">
            <v>P4 M14KD</v>
          </cell>
          <cell r="I32" t="str">
            <v>Plin3AH</v>
          </cell>
        </row>
        <row r="34">
          <cell r="A34">
            <v>0.9</v>
          </cell>
          <cell r="C34">
            <v>0</v>
          </cell>
          <cell r="D34">
            <v>0</v>
          </cell>
          <cell r="E34">
            <v>0.1616161616161616</v>
          </cell>
          <cell r="F34">
            <v>0.36040404040404039</v>
          </cell>
          <cell r="G34">
            <v>0</v>
          </cell>
          <cell r="H34">
            <v>0</v>
          </cell>
          <cell r="I34">
            <v>0</v>
          </cell>
          <cell r="J34">
            <v>0</v>
          </cell>
        </row>
        <row r="35">
          <cell r="A35">
            <v>10</v>
          </cell>
          <cell r="C35">
            <v>17.549719143768026</v>
          </cell>
          <cell r="D35">
            <v>9.4343403673903143</v>
          </cell>
          <cell r="G35">
            <v>67.508444967650277</v>
          </cell>
          <cell r="H35">
            <v>27.422683336760961</v>
          </cell>
          <cell r="I35">
            <v>79.475464432533698</v>
          </cell>
          <cell r="J35">
            <v>47.208825519071659</v>
          </cell>
        </row>
        <row r="36">
          <cell r="A36">
            <v>120</v>
          </cell>
          <cell r="C36">
            <v>12.855624715348412</v>
          </cell>
          <cell r="D36">
            <v>8.5680886594807948</v>
          </cell>
          <cell r="E36">
            <v>307.83838383838383</v>
          </cell>
          <cell r="F36">
            <v>269.3882828282828</v>
          </cell>
          <cell r="G36">
            <v>85.871787780149532</v>
          </cell>
          <cell r="H36">
            <v>42.522214579004476</v>
          </cell>
        </row>
        <row r="37">
          <cell r="A37">
            <v>10000</v>
          </cell>
          <cell r="C37">
            <v>100</v>
          </cell>
          <cell r="D37">
            <v>25.570365872172463</v>
          </cell>
          <cell r="E37">
            <v>100</v>
          </cell>
          <cell r="F37">
            <v>46.753939393939397</v>
          </cell>
          <cell r="G37">
            <v>100</v>
          </cell>
          <cell r="H37">
            <v>28.692087851302379</v>
          </cell>
          <cell r="I37">
            <v>100</v>
          </cell>
          <cell r="J37">
            <v>50.122912004995577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0A1B-164B-934C-9E31-DCA4CFC20A1F}">
  <dimension ref="A2:W37"/>
  <sheetViews>
    <sheetView zoomScale="96" zoomScaleNormal="96" zoomScalePageLayoutView="96" workbookViewId="0">
      <selection activeCell="E42" sqref="E42"/>
    </sheetView>
  </sheetViews>
  <sheetFormatPr baseColWidth="10" defaultRowHeight="16" x14ac:dyDescent="0.2"/>
  <sheetData>
    <row r="2" spans="1:18" x14ac:dyDescent="0.2">
      <c r="A2" t="s">
        <v>0</v>
      </c>
      <c r="B2" t="s">
        <v>1</v>
      </c>
      <c r="C2" t="s">
        <v>2</v>
      </c>
      <c r="D2" t="s">
        <v>3</v>
      </c>
      <c r="E2" t="s">
        <v>4</v>
      </c>
      <c r="F2" t="s">
        <v>5</v>
      </c>
      <c r="G2" t="s">
        <v>6</v>
      </c>
      <c r="H2" t="s">
        <v>7</v>
      </c>
      <c r="N2" s="1"/>
      <c r="O2" s="1"/>
    </row>
    <row r="3" spans="1:18" x14ac:dyDescent="0.2">
      <c r="A3" s="2">
        <v>20180808</v>
      </c>
      <c r="B3" s="2" t="s">
        <v>8</v>
      </c>
      <c r="C3" s="2" t="s">
        <v>9</v>
      </c>
      <c r="D3" s="2">
        <v>0.5</v>
      </c>
      <c r="E3" s="2" t="s">
        <v>10</v>
      </c>
      <c r="F3" s="2"/>
      <c r="G3" s="2" t="s">
        <v>10</v>
      </c>
      <c r="H3" s="2">
        <v>8.9</v>
      </c>
      <c r="I3" s="2">
        <v>8.9</v>
      </c>
      <c r="J3" s="2"/>
      <c r="K3" s="2"/>
      <c r="L3" s="2"/>
      <c r="M3" s="2"/>
      <c r="N3" s="2"/>
      <c r="O3" s="2"/>
      <c r="P3" s="2"/>
      <c r="Q3" s="2"/>
      <c r="R3" s="2"/>
    </row>
    <row r="4" spans="1:18" x14ac:dyDescent="0.2">
      <c r="A4" s="2">
        <v>20181206</v>
      </c>
      <c r="B4" s="2" t="s">
        <v>8</v>
      </c>
      <c r="C4" s="2">
        <v>20181128</v>
      </c>
      <c r="D4" s="2">
        <v>0.5</v>
      </c>
      <c r="E4" s="2" t="s">
        <v>10</v>
      </c>
      <c r="F4" s="2" t="s">
        <v>11</v>
      </c>
      <c r="G4" s="2" t="s">
        <v>10</v>
      </c>
      <c r="H4" s="2">
        <v>3.1</v>
      </c>
      <c r="I4" s="2">
        <v>3.1</v>
      </c>
      <c r="J4" s="2"/>
      <c r="K4" s="2"/>
      <c r="L4" s="2"/>
      <c r="M4" s="2"/>
      <c r="N4" s="2"/>
      <c r="O4" s="2"/>
      <c r="P4" s="2"/>
      <c r="Q4" s="2"/>
      <c r="R4" s="2"/>
    </row>
    <row r="5" spans="1:18" x14ac:dyDescent="0.2">
      <c r="A5" s="2">
        <v>20190723</v>
      </c>
      <c r="B5" s="2" t="s">
        <v>8</v>
      </c>
      <c r="C5" s="2">
        <v>20181005</v>
      </c>
      <c r="D5" s="2">
        <v>0.5</v>
      </c>
      <c r="E5" s="2" t="s">
        <v>12</v>
      </c>
      <c r="F5" s="2" t="s">
        <v>13</v>
      </c>
      <c r="G5" s="2" t="s">
        <v>14</v>
      </c>
      <c r="H5" s="2">
        <v>3.5</v>
      </c>
      <c r="I5" s="2">
        <v>3.5</v>
      </c>
      <c r="J5" s="2"/>
      <c r="K5" s="2"/>
      <c r="L5" s="2"/>
      <c r="M5" s="2"/>
      <c r="N5" s="2"/>
      <c r="O5" s="2"/>
      <c r="P5" s="2"/>
      <c r="Q5" s="2"/>
      <c r="R5" s="2"/>
    </row>
    <row r="6" spans="1:18" x14ac:dyDescent="0.2">
      <c r="A6" s="2">
        <v>20190918</v>
      </c>
      <c r="B6" s="2" t="s">
        <v>8</v>
      </c>
      <c r="C6" s="2" t="s">
        <v>15</v>
      </c>
      <c r="D6" s="2">
        <v>0.5</v>
      </c>
      <c r="E6" s="2" t="s">
        <v>12</v>
      </c>
      <c r="F6" s="2" t="s">
        <v>16</v>
      </c>
      <c r="G6" s="2" t="s">
        <v>10</v>
      </c>
      <c r="H6" s="2">
        <v>7.5</v>
      </c>
      <c r="I6" s="2">
        <v>7.5</v>
      </c>
      <c r="J6" s="2"/>
      <c r="K6" s="2"/>
      <c r="L6" s="2"/>
      <c r="M6" s="2"/>
      <c r="N6" s="2"/>
      <c r="O6" s="2"/>
      <c r="P6" s="2"/>
      <c r="Q6" s="2"/>
      <c r="R6" s="2"/>
    </row>
    <row r="7" spans="1:18" x14ac:dyDescent="0.2">
      <c r="A7" s="2">
        <v>20190918</v>
      </c>
      <c r="B7" s="2" t="s">
        <v>8</v>
      </c>
      <c r="C7" s="2" t="s">
        <v>15</v>
      </c>
      <c r="D7" s="2">
        <v>0.5</v>
      </c>
      <c r="E7" s="2" t="s">
        <v>12</v>
      </c>
      <c r="F7" s="2" t="s">
        <v>17</v>
      </c>
      <c r="G7" s="2" t="s">
        <v>10</v>
      </c>
      <c r="H7" s="2">
        <v>8</v>
      </c>
      <c r="I7" s="2">
        <v>8</v>
      </c>
      <c r="J7" s="2"/>
      <c r="K7" s="2"/>
      <c r="L7" s="2"/>
      <c r="M7" s="2"/>
      <c r="N7" s="2"/>
      <c r="O7" s="2"/>
      <c r="P7" s="2"/>
      <c r="Q7" s="2"/>
      <c r="R7" s="2"/>
    </row>
    <row r="8" spans="1:18" x14ac:dyDescent="0.2">
      <c r="A8" s="3">
        <v>20180808</v>
      </c>
      <c r="B8" s="3" t="s">
        <v>18</v>
      </c>
      <c r="C8" s="3">
        <v>20170921</v>
      </c>
      <c r="D8" s="3">
        <v>0.5</v>
      </c>
      <c r="E8" s="3" t="s">
        <v>10</v>
      </c>
      <c r="F8" s="3"/>
      <c r="G8" s="3" t="s">
        <v>12</v>
      </c>
      <c r="H8" s="4" t="s">
        <v>19</v>
      </c>
      <c r="I8" s="3">
        <v>0</v>
      </c>
      <c r="J8" s="3"/>
      <c r="K8" s="3"/>
      <c r="L8" s="3"/>
      <c r="M8" s="3"/>
      <c r="N8" s="3"/>
      <c r="O8" s="3"/>
      <c r="P8" s="3"/>
      <c r="Q8" s="3"/>
      <c r="R8" s="3"/>
    </row>
    <row r="9" spans="1:18" x14ac:dyDescent="0.2">
      <c r="A9" s="3">
        <v>20180817</v>
      </c>
      <c r="B9" s="3" t="s">
        <v>18</v>
      </c>
      <c r="C9" s="3" t="s">
        <v>20</v>
      </c>
      <c r="D9" s="3">
        <v>0.5</v>
      </c>
      <c r="E9" s="3" t="s">
        <v>10</v>
      </c>
      <c r="F9" s="3"/>
      <c r="G9" s="3" t="s">
        <v>12</v>
      </c>
      <c r="H9" s="4" t="s">
        <v>19</v>
      </c>
      <c r="I9" s="3">
        <v>0</v>
      </c>
      <c r="J9" s="3"/>
      <c r="K9" s="3"/>
      <c r="L9" s="3"/>
      <c r="M9" s="3"/>
      <c r="N9" s="3"/>
      <c r="O9" s="3"/>
      <c r="P9" s="3"/>
      <c r="Q9" s="3"/>
      <c r="R9" s="3"/>
    </row>
    <row r="10" spans="1:18" x14ac:dyDescent="0.2">
      <c r="A10" s="3">
        <v>20180823</v>
      </c>
      <c r="B10" s="3" t="s">
        <v>18</v>
      </c>
      <c r="C10" s="3">
        <v>20180816</v>
      </c>
      <c r="D10" s="3">
        <v>0.5</v>
      </c>
      <c r="E10" s="3" t="s">
        <v>10</v>
      </c>
      <c r="F10" s="3"/>
      <c r="G10" s="3" t="s">
        <v>12</v>
      </c>
      <c r="H10" s="4" t="s">
        <v>19</v>
      </c>
      <c r="I10" s="3">
        <v>0</v>
      </c>
      <c r="J10" s="3"/>
      <c r="K10" s="3"/>
      <c r="L10" s="3"/>
      <c r="M10" s="3"/>
      <c r="N10" s="3"/>
      <c r="O10" s="3"/>
      <c r="P10" s="3"/>
      <c r="Q10" s="3"/>
      <c r="R10" s="3"/>
    </row>
    <row r="11" spans="1:18" x14ac:dyDescent="0.2">
      <c r="A11" s="3">
        <v>20180903</v>
      </c>
      <c r="B11" s="3" t="s">
        <v>18</v>
      </c>
      <c r="C11" s="3">
        <v>20180816</v>
      </c>
      <c r="D11" s="3">
        <v>1</v>
      </c>
      <c r="E11" s="3" t="s">
        <v>10</v>
      </c>
      <c r="F11" s="3" t="s">
        <v>21</v>
      </c>
      <c r="G11" s="3" t="s">
        <v>12</v>
      </c>
      <c r="H11" s="4" t="s">
        <v>19</v>
      </c>
      <c r="I11" s="3">
        <v>0</v>
      </c>
      <c r="J11" s="3"/>
      <c r="K11" s="3"/>
      <c r="L11" s="3"/>
      <c r="M11" s="3"/>
      <c r="N11" s="3"/>
      <c r="O11" s="3"/>
      <c r="P11" s="3"/>
      <c r="Q11" s="3"/>
      <c r="R11" s="3"/>
    </row>
    <row r="12" spans="1:18" x14ac:dyDescent="0.2">
      <c r="A12" s="3">
        <v>20181206</v>
      </c>
      <c r="B12" s="3" t="s">
        <v>18</v>
      </c>
      <c r="C12" s="3">
        <v>20181203</v>
      </c>
      <c r="D12" s="3">
        <v>0.5</v>
      </c>
      <c r="E12" s="3" t="s">
        <v>12</v>
      </c>
      <c r="F12" s="3"/>
      <c r="G12" s="3" t="s">
        <v>12</v>
      </c>
      <c r="H12" s="4" t="s">
        <v>19</v>
      </c>
      <c r="I12" s="3">
        <v>0</v>
      </c>
      <c r="J12" s="3"/>
      <c r="K12" s="3"/>
      <c r="L12" s="3"/>
      <c r="M12" s="3"/>
      <c r="N12" s="3"/>
      <c r="O12" s="3"/>
      <c r="P12" s="3"/>
      <c r="Q12" s="3"/>
      <c r="R12" s="3"/>
    </row>
    <row r="13" spans="1:18" x14ac:dyDescent="0.2">
      <c r="A13" s="3">
        <v>20190228</v>
      </c>
      <c r="B13" s="3" t="s">
        <v>18</v>
      </c>
      <c r="C13" s="3">
        <v>20180816</v>
      </c>
      <c r="D13" s="3">
        <v>0.5</v>
      </c>
      <c r="E13" s="3" t="s">
        <v>12</v>
      </c>
      <c r="F13" s="3" t="s">
        <v>22</v>
      </c>
      <c r="G13" s="3" t="s">
        <v>12</v>
      </c>
      <c r="H13" s="4" t="s">
        <v>19</v>
      </c>
      <c r="I13" s="3">
        <v>0</v>
      </c>
      <c r="J13" s="3"/>
      <c r="K13" s="3"/>
      <c r="L13" s="3"/>
      <c r="M13" s="3"/>
      <c r="N13" s="3"/>
      <c r="O13" s="3"/>
      <c r="P13" s="3"/>
      <c r="Q13" s="3"/>
      <c r="R13" s="3"/>
    </row>
    <row r="14" spans="1:18" x14ac:dyDescent="0.2">
      <c r="A14" s="3">
        <v>20190723</v>
      </c>
      <c r="B14" s="3" t="s">
        <v>18</v>
      </c>
      <c r="C14" s="3">
        <v>20180816</v>
      </c>
      <c r="D14" s="3">
        <v>0.5</v>
      </c>
      <c r="E14" s="3" t="s">
        <v>12</v>
      </c>
      <c r="F14" s="3" t="s">
        <v>23</v>
      </c>
      <c r="G14" s="3" t="s">
        <v>12</v>
      </c>
      <c r="H14" s="4" t="s">
        <v>19</v>
      </c>
      <c r="I14" s="3">
        <v>0</v>
      </c>
      <c r="J14" s="3"/>
      <c r="K14" s="3"/>
      <c r="L14" s="3"/>
      <c r="M14" s="3"/>
      <c r="N14" s="3"/>
      <c r="O14" s="3"/>
      <c r="P14" s="3"/>
      <c r="Q14" s="3"/>
      <c r="R14" s="3"/>
    </row>
    <row r="15" spans="1:18" x14ac:dyDescent="0.2">
      <c r="A15" s="2">
        <v>20170128</v>
      </c>
      <c r="B15" s="2" t="s">
        <v>24</v>
      </c>
      <c r="C15" s="2">
        <v>20170106</v>
      </c>
      <c r="D15" s="2">
        <v>1</v>
      </c>
      <c r="E15" s="2" t="s">
        <v>10</v>
      </c>
      <c r="F15" s="2"/>
      <c r="G15" s="2" t="s">
        <v>10</v>
      </c>
      <c r="H15" s="2">
        <v>5.3</v>
      </c>
      <c r="I15" s="2">
        <v>5.3</v>
      </c>
      <c r="J15" s="2"/>
      <c r="K15" s="2"/>
      <c r="L15" s="2"/>
      <c r="M15" s="2"/>
      <c r="N15" s="2"/>
      <c r="O15" s="2"/>
      <c r="P15" s="2"/>
      <c r="Q15" s="2"/>
      <c r="R15" s="2"/>
    </row>
    <row r="16" spans="1:18" x14ac:dyDescent="0.2">
      <c r="A16" s="2">
        <v>20170131</v>
      </c>
      <c r="B16" s="2" t="s">
        <v>24</v>
      </c>
      <c r="C16" s="2">
        <v>20170106</v>
      </c>
      <c r="D16" s="2">
        <v>1</v>
      </c>
      <c r="E16" s="2" t="s">
        <v>10</v>
      </c>
      <c r="F16" s="2"/>
      <c r="G16" s="2" t="s">
        <v>10</v>
      </c>
      <c r="H16" s="2">
        <v>10.6</v>
      </c>
      <c r="I16" s="2">
        <v>10.6</v>
      </c>
      <c r="J16" s="2"/>
      <c r="K16" s="2"/>
      <c r="L16" s="2"/>
      <c r="M16" s="2"/>
      <c r="N16" s="2"/>
      <c r="O16" s="2"/>
      <c r="P16" s="2"/>
      <c r="Q16" s="2"/>
      <c r="R16" s="2"/>
    </row>
    <row r="17" spans="1:18" x14ac:dyDescent="0.2">
      <c r="A17" s="2">
        <v>20170202</v>
      </c>
      <c r="B17" s="2" t="s">
        <v>24</v>
      </c>
      <c r="C17" s="2">
        <v>20170106</v>
      </c>
      <c r="D17" s="2">
        <v>1</v>
      </c>
      <c r="E17" s="2" t="s">
        <v>10</v>
      </c>
      <c r="F17" s="2"/>
      <c r="G17" s="2" t="s">
        <v>10</v>
      </c>
      <c r="H17" s="2">
        <v>6.2</v>
      </c>
      <c r="I17" s="2">
        <v>6.2</v>
      </c>
      <c r="J17" s="2"/>
      <c r="K17" s="2"/>
      <c r="L17" s="2"/>
      <c r="M17" s="2"/>
      <c r="N17" s="2"/>
      <c r="O17" s="2"/>
      <c r="P17" s="2"/>
      <c r="Q17" s="2"/>
      <c r="R17" s="2"/>
    </row>
    <row r="18" spans="1:18" x14ac:dyDescent="0.2">
      <c r="A18" s="2">
        <v>20181026</v>
      </c>
      <c r="B18" s="2" t="s">
        <v>24</v>
      </c>
      <c r="C18" s="2">
        <v>20170107</v>
      </c>
      <c r="D18" s="2">
        <v>1</v>
      </c>
      <c r="E18" s="2" t="s">
        <v>10</v>
      </c>
      <c r="F18" s="2" t="s">
        <v>25</v>
      </c>
      <c r="G18" s="2" t="s">
        <v>10</v>
      </c>
      <c r="H18" s="2">
        <v>6.79</v>
      </c>
      <c r="I18" s="2">
        <v>6.79</v>
      </c>
      <c r="J18" s="2"/>
      <c r="K18" s="2"/>
      <c r="L18" s="2"/>
      <c r="M18" s="2"/>
      <c r="N18" s="2"/>
      <c r="O18" s="2"/>
      <c r="P18" s="2"/>
      <c r="Q18" s="2"/>
      <c r="R18" s="2"/>
    </row>
    <row r="19" spans="1:18" x14ac:dyDescent="0.2">
      <c r="A19" s="2">
        <v>20181206</v>
      </c>
      <c r="B19" s="2" t="s">
        <v>24</v>
      </c>
      <c r="C19" s="2" t="s">
        <v>26</v>
      </c>
      <c r="D19" s="2">
        <v>0.5</v>
      </c>
      <c r="E19" s="2" t="s">
        <v>12</v>
      </c>
      <c r="F19" s="2" t="s">
        <v>27</v>
      </c>
      <c r="G19" s="2" t="s">
        <v>28</v>
      </c>
      <c r="H19" s="2">
        <v>1.9</v>
      </c>
      <c r="I19" s="2">
        <v>1.9</v>
      </c>
      <c r="J19" s="2"/>
      <c r="K19" s="2"/>
      <c r="L19" s="2"/>
      <c r="M19" s="2"/>
      <c r="N19" s="2"/>
      <c r="O19" s="2"/>
      <c r="P19" s="2"/>
      <c r="Q19" s="2"/>
      <c r="R19" s="2"/>
    </row>
    <row r="20" spans="1:18" x14ac:dyDescent="0.2">
      <c r="A20" s="2">
        <v>20190228</v>
      </c>
      <c r="B20" s="2" t="s">
        <v>24</v>
      </c>
      <c r="C20" s="2" t="s">
        <v>26</v>
      </c>
      <c r="D20" s="2">
        <v>0.5</v>
      </c>
      <c r="E20" s="2" t="s">
        <v>12</v>
      </c>
      <c r="F20" s="2" t="s">
        <v>29</v>
      </c>
      <c r="G20" s="2" t="s">
        <v>28</v>
      </c>
      <c r="H20" s="2">
        <v>8.3800000000000008</v>
      </c>
      <c r="I20" s="2">
        <v>8.3800000000000008</v>
      </c>
      <c r="J20" s="2"/>
      <c r="K20" s="2"/>
      <c r="L20" s="2"/>
      <c r="M20" s="2"/>
      <c r="N20" s="2"/>
      <c r="O20" s="2"/>
      <c r="P20" s="2"/>
      <c r="Q20" s="2"/>
      <c r="R20" s="2"/>
    </row>
    <row r="21" spans="1:18" x14ac:dyDescent="0.2">
      <c r="A21" s="2">
        <v>20190723</v>
      </c>
      <c r="B21" s="2" t="s">
        <v>24</v>
      </c>
      <c r="C21" s="2" t="s">
        <v>30</v>
      </c>
      <c r="D21" s="2">
        <v>0.5</v>
      </c>
      <c r="E21" s="2" t="s">
        <v>12</v>
      </c>
      <c r="F21" s="2" t="s">
        <v>31</v>
      </c>
      <c r="G21" s="2" t="s">
        <v>10</v>
      </c>
      <c r="H21" s="2">
        <v>3.9</v>
      </c>
      <c r="I21" s="2">
        <v>3.9</v>
      </c>
      <c r="J21" s="2"/>
      <c r="K21" s="2"/>
      <c r="L21" s="2"/>
      <c r="M21" s="2"/>
      <c r="N21" s="2"/>
      <c r="O21" s="2"/>
      <c r="P21" s="2"/>
      <c r="Q21" s="2"/>
      <c r="R21" s="2"/>
    </row>
    <row r="22" spans="1:18" x14ac:dyDescent="0.2">
      <c r="A22" s="2">
        <v>20190918</v>
      </c>
      <c r="B22" s="2" t="s">
        <v>24</v>
      </c>
      <c r="C22" s="2">
        <v>20170107</v>
      </c>
      <c r="D22" s="2">
        <v>0.5</v>
      </c>
      <c r="E22" s="2" t="s">
        <v>12</v>
      </c>
      <c r="F22" s="2" t="s">
        <v>32</v>
      </c>
      <c r="G22" s="2" t="s">
        <v>10</v>
      </c>
      <c r="H22" s="2">
        <v>3.9</v>
      </c>
      <c r="I22" s="2">
        <v>3.9</v>
      </c>
      <c r="J22" s="2"/>
      <c r="K22" s="2"/>
      <c r="L22" s="2"/>
      <c r="M22" s="2"/>
      <c r="N22" s="2"/>
      <c r="O22" s="2"/>
      <c r="P22" s="2"/>
      <c r="Q22" s="2"/>
      <c r="R22" s="2"/>
    </row>
    <row r="23" spans="1:18" x14ac:dyDescent="0.2">
      <c r="A23" s="3">
        <v>20180823</v>
      </c>
      <c r="B23" s="3" t="s">
        <v>33</v>
      </c>
      <c r="C23" s="3">
        <v>20180821</v>
      </c>
      <c r="D23" s="3">
        <v>0.5</v>
      </c>
      <c r="E23" s="3" t="s">
        <v>10</v>
      </c>
      <c r="F23" s="3"/>
      <c r="G23" s="3" t="s">
        <v>10</v>
      </c>
      <c r="H23" s="3" t="s">
        <v>34</v>
      </c>
      <c r="I23" s="3">
        <v>0</v>
      </c>
      <c r="J23" s="3"/>
      <c r="K23" s="3"/>
      <c r="L23" s="3"/>
      <c r="M23" s="3"/>
      <c r="N23" s="3"/>
      <c r="O23" s="3"/>
      <c r="P23" s="3"/>
      <c r="Q23" s="3"/>
      <c r="R23" s="3"/>
    </row>
    <row r="24" spans="1:18" x14ac:dyDescent="0.2">
      <c r="A24" s="3">
        <v>20180903</v>
      </c>
      <c r="B24" s="3" t="s">
        <v>33</v>
      </c>
      <c r="C24" s="3">
        <v>20180821</v>
      </c>
      <c r="D24" s="3">
        <v>1</v>
      </c>
      <c r="E24" s="3" t="s">
        <v>10</v>
      </c>
      <c r="F24" s="3" t="s">
        <v>35</v>
      </c>
      <c r="G24" s="3" t="s">
        <v>10</v>
      </c>
      <c r="H24" s="3">
        <v>2.2000000000000002</v>
      </c>
      <c r="I24" s="3">
        <v>2.2000000000000002</v>
      </c>
      <c r="J24" s="3"/>
      <c r="K24" s="3"/>
      <c r="L24" s="3"/>
      <c r="M24" s="3"/>
      <c r="N24" s="3"/>
      <c r="O24" s="3"/>
      <c r="P24" s="3"/>
      <c r="Q24" s="3"/>
      <c r="R24" s="3"/>
    </row>
    <row r="25" spans="1:18" x14ac:dyDescent="0.2">
      <c r="A25" s="3">
        <v>20181024</v>
      </c>
      <c r="B25" s="3" t="s">
        <v>33</v>
      </c>
      <c r="C25" s="3">
        <v>20180821</v>
      </c>
      <c r="D25" s="3">
        <v>1</v>
      </c>
      <c r="E25" s="3" t="s">
        <v>10</v>
      </c>
      <c r="F25" s="3" t="s">
        <v>36</v>
      </c>
      <c r="G25" s="3" t="s">
        <v>10</v>
      </c>
      <c r="H25" s="3">
        <v>1.85</v>
      </c>
      <c r="I25" s="3">
        <v>1.85</v>
      </c>
      <c r="J25" s="3"/>
      <c r="K25" s="3"/>
      <c r="L25" s="3"/>
      <c r="M25" s="3"/>
      <c r="N25" s="3"/>
      <c r="O25" s="3"/>
      <c r="P25" s="3"/>
      <c r="Q25" s="3"/>
      <c r="R25" s="3"/>
    </row>
    <row r="26" spans="1:18" x14ac:dyDescent="0.2">
      <c r="A26" s="3">
        <v>20190723</v>
      </c>
      <c r="B26" s="3" t="s">
        <v>33</v>
      </c>
      <c r="C26" s="3">
        <v>20180821</v>
      </c>
      <c r="D26" s="3">
        <v>0.5</v>
      </c>
      <c r="E26" s="3" t="s">
        <v>12</v>
      </c>
      <c r="F26" s="3" t="s">
        <v>37</v>
      </c>
      <c r="G26" s="3" t="s">
        <v>10</v>
      </c>
      <c r="H26" s="3">
        <v>2.9</v>
      </c>
      <c r="I26" s="3">
        <v>2.9</v>
      </c>
      <c r="J26" s="3"/>
      <c r="K26" s="3"/>
      <c r="L26" s="3"/>
      <c r="M26" s="3"/>
      <c r="N26" s="3"/>
      <c r="O26" s="3"/>
      <c r="P26" s="3"/>
      <c r="Q26" s="3"/>
      <c r="R26" s="3"/>
    </row>
    <row r="30" spans="1:18" x14ac:dyDescent="0.2">
      <c r="B30" t="s">
        <v>38</v>
      </c>
      <c r="C30" t="s">
        <v>39</v>
      </c>
      <c r="D30" t="s">
        <v>40</v>
      </c>
    </row>
    <row r="31" spans="1:18" x14ac:dyDescent="0.2">
      <c r="A31" t="s">
        <v>24</v>
      </c>
      <c r="B31" s="5">
        <f>AVERAGE(I15:I22)</f>
        <v>5.871249999999999</v>
      </c>
      <c r="C31" s="5">
        <f>STDEV(I15:I22)</f>
        <v>2.7639487151537394</v>
      </c>
      <c r="D31">
        <v>8</v>
      </c>
    </row>
    <row r="32" spans="1:18" x14ac:dyDescent="0.2">
      <c r="A32" t="s">
        <v>18</v>
      </c>
      <c r="B32" s="5">
        <f>AVERAGE(I8:I14)</f>
        <v>0</v>
      </c>
      <c r="C32" s="5">
        <f>STDEV(I8:I14)</f>
        <v>0</v>
      </c>
      <c r="D32">
        <v>7</v>
      </c>
    </row>
    <row r="33" spans="1:23" x14ac:dyDescent="0.2">
      <c r="A33" t="s">
        <v>33</v>
      </c>
      <c r="B33" s="5">
        <f>AVERAGE(I23:I26)</f>
        <v>1.7375000000000003</v>
      </c>
      <c r="C33" s="5">
        <f>STDEV(I23:I26)</f>
        <v>1.2378576924132536</v>
      </c>
      <c r="D33">
        <v>4</v>
      </c>
    </row>
    <row r="34" spans="1:23" x14ac:dyDescent="0.2">
      <c r="A34" t="s">
        <v>8</v>
      </c>
      <c r="B34" s="5">
        <f>AVERAGE(I3:I7)</f>
        <v>6.2</v>
      </c>
      <c r="C34" s="5">
        <f>STDEV(I3:I7)</f>
        <v>2.6981475126464085</v>
      </c>
      <c r="D34">
        <v>5</v>
      </c>
    </row>
    <row r="36" spans="1:23" x14ac:dyDescent="0.2">
      <c r="W36" t="s">
        <v>41</v>
      </c>
    </row>
    <row r="37" spans="1:23" x14ac:dyDescent="0.2">
      <c r="A37" s="6" t="s">
        <v>42</v>
      </c>
      <c r="W37">
        <v>3</v>
      </c>
    </row>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43EF-1DAD-5641-A122-A990DFD18B2D}">
  <dimension ref="A3:P36"/>
  <sheetViews>
    <sheetView zoomScale="91" zoomScaleNormal="91" zoomScalePageLayoutView="91" workbookViewId="0">
      <selection activeCell="O36" sqref="O36"/>
    </sheetView>
  </sheetViews>
  <sheetFormatPr baseColWidth="10" defaultRowHeight="16" x14ac:dyDescent="0.2"/>
  <sheetData>
    <row r="3" spans="1:16" x14ac:dyDescent="0.2">
      <c r="A3" t="s">
        <v>43</v>
      </c>
    </row>
    <row r="4" spans="1:16" x14ac:dyDescent="0.2">
      <c r="A4" t="s">
        <v>44</v>
      </c>
    </row>
    <row r="5" spans="1:16" x14ac:dyDescent="0.2">
      <c r="A5" t="s">
        <v>45</v>
      </c>
    </row>
    <row r="7" spans="1:16" x14ac:dyDescent="0.2">
      <c r="B7" t="s">
        <v>46</v>
      </c>
      <c r="E7" t="s">
        <v>47</v>
      </c>
      <c r="H7" t="s">
        <v>48</v>
      </c>
      <c r="K7" t="s">
        <v>49</v>
      </c>
      <c r="N7" t="s">
        <v>50</v>
      </c>
    </row>
    <row r="8" spans="1:16" x14ac:dyDescent="0.2">
      <c r="B8" t="s">
        <v>51</v>
      </c>
      <c r="C8" t="s">
        <v>51</v>
      </c>
      <c r="E8" t="s">
        <v>51</v>
      </c>
      <c r="F8" t="s">
        <v>51</v>
      </c>
      <c r="H8" t="s">
        <v>51</v>
      </c>
      <c r="I8" t="s">
        <v>51</v>
      </c>
      <c r="K8" t="s">
        <v>51</v>
      </c>
      <c r="L8" t="s">
        <v>51</v>
      </c>
      <c r="N8" t="s">
        <v>51</v>
      </c>
      <c r="O8" t="s">
        <v>51</v>
      </c>
    </row>
    <row r="9" spans="1:16" x14ac:dyDescent="0.2">
      <c r="A9" t="s">
        <v>52</v>
      </c>
      <c r="B9" t="s">
        <v>53</v>
      </c>
      <c r="C9" t="s">
        <v>39</v>
      </c>
      <c r="D9" t="s">
        <v>54</v>
      </c>
      <c r="E9" t="s">
        <v>53</v>
      </c>
      <c r="F9" t="s">
        <v>39</v>
      </c>
      <c r="G9" t="s">
        <v>54</v>
      </c>
      <c r="H9" t="s">
        <v>53</v>
      </c>
      <c r="I9" t="s">
        <v>39</v>
      </c>
      <c r="J9" t="s">
        <v>54</v>
      </c>
      <c r="K9" t="s">
        <v>53</v>
      </c>
      <c r="L9" t="s">
        <v>39</v>
      </c>
      <c r="M9" t="s">
        <v>54</v>
      </c>
      <c r="N9" t="s">
        <v>53</v>
      </c>
      <c r="O9" t="s">
        <v>39</v>
      </c>
      <c r="P9" t="s">
        <v>54</v>
      </c>
    </row>
    <row r="10" spans="1:16" x14ac:dyDescent="0.2">
      <c r="A10" t="s">
        <v>55</v>
      </c>
      <c r="B10" s="7">
        <v>0</v>
      </c>
      <c r="C10" s="7">
        <v>0</v>
      </c>
      <c r="D10" s="8">
        <v>0</v>
      </c>
      <c r="E10" s="7">
        <v>3.7737402568887912</v>
      </c>
      <c r="F10" s="7">
        <v>1.8698479009742832</v>
      </c>
      <c r="G10" s="8">
        <v>110</v>
      </c>
      <c r="H10" s="7">
        <v>2.4700845317817546</v>
      </c>
      <c r="I10" s="7">
        <v>1.2626865135069951</v>
      </c>
      <c r="J10" s="8">
        <v>72</v>
      </c>
      <c r="K10" s="7">
        <v>3.1219123943352729</v>
      </c>
      <c r="L10" s="7">
        <v>1.922401707942955</v>
      </c>
      <c r="M10" s="8">
        <v>91</v>
      </c>
      <c r="N10" s="7">
        <v>171.15627401471073</v>
      </c>
      <c r="O10" s="7">
        <v>67.869903000285362</v>
      </c>
      <c r="P10" s="8">
        <v>4989</v>
      </c>
    </row>
    <row r="11" spans="1:16" x14ac:dyDescent="0.2">
      <c r="A11" t="s">
        <v>8</v>
      </c>
      <c r="B11" s="7">
        <v>0</v>
      </c>
      <c r="C11" s="7">
        <v>0</v>
      </c>
      <c r="D11" s="8">
        <v>0</v>
      </c>
      <c r="E11" s="7">
        <v>11.286914041058294</v>
      </c>
      <c r="F11" s="7">
        <v>4.5531979766849</v>
      </c>
      <c r="G11" s="8">
        <v>329</v>
      </c>
      <c r="H11" s="7">
        <v>87.499313865407842</v>
      </c>
      <c r="I11" s="7">
        <v>92.000846886125188</v>
      </c>
      <c r="J11" s="8">
        <v>5101</v>
      </c>
      <c r="K11" s="7">
        <v>139.65126065795732</v>
      </c>
      <c r="L11" s="7">
        <v>110.23382354092526</v>
      </c>
      <c r="M11" s="8">
        <v>3775</v>
      </c>
      <c r="N11" s="7">
        <v>580.84723899440121</v>
      </c>
      <c r="O11" s="7">
        <v>126.2500265938415</v>
      </c>
      <c r="P11" s="8">
        <v>16931</v>
      </c>
    </row>
    <row r="12" spans="1:16" x14ac:dyDescent="0.2">
      <c r="A12" t="s">
        <v>56</v>
      </c>
      <c r="B12" s="7">
        <v>0</v>
      </c>
      <c r="C12" s="7">
        <v>0</v>
      </c>
      <c r="D12" s="8">
        <v>0</v>
      </c>
      <c r="E12" s="7">
        <v>291.56145936253517</v>
      </c>
      <c r="F12" s="7">
        <v>189.33905309074692</v>
      </c>
      <c r="G12" s="8">
        <v>6374</v>
      </c>
      <c r="H12" s="7">
        <v>271.16039082226365</v>
      </c>
      <c r="I12" s="7">
        <v>98.050401757066751</v>
      </c>
      <c r="J12" s="8">
        <v>7904</v>
      </c>
      <c r="K12" s="7">
        <v>332.50082336151058</v>
      </c>
      <c r="L12" s="7">
        <v>183.46279304614259</v>
      </c>
      <c r="M12" s="8">
        <v>9692</v>
      </c>
      <c r="N12" s="7">
        <v>517.86008343396634</v>
      </c>
      <c r="O12" s="7">
        <v>141.45503469598401</v>
      </c>
      <c r="P12" s="8">
        <v>15095</v>
      </c>
    </row>
    <row r="13" spans="1:16" x14ac:dyDescent="0.2">
      <c r="A13" t="s">
        <v>33</v>
      </c>
      <c r="B13" s="7">
        <v>3.43067296080799E-2</v>
      </c>
      <c r="C13" s="7">
        <v>6.8613459216159842E-2</v>
      </c>
      <c r="D13" s="8">
        <v>1</v>
      </c>
      <c r="E13" s="7">
        <v>526.57399275441878</v>
      </c>
      <c r="F13" s="7">
        <v>293.82316839854946</v>
      </c>
      <c r="G13" s="8">
        <v>15349</v>
      </c>
      <c r="H13" s="7">
        <v>629.35695466022617</v>
      </c>
      <c r="I13" s="7">
        <v>175.93523415054059</v>
      </c>
      <c r="J13" s="8">
        <v>18345</v>
      </c>
      <c r="K13" s="5" t="s">
        <v>19</v>
      </c>
      <c r="L13" s="5" t="s">
        <v>19</v>
      </c>
      <c r="M13" s="8" t="s">
        <v>19</v>
      </c>
      <c r="N13" s="7">
        <v>711.17850477549678</v>
      </c>
      <c r="O13" s="7">
        <v>16.642217752906429</v>
      </c>
      <c r="P13" s="8">
        <v>20730</v>
      </c>
    </row>
    <row r="18" spans="1:16" x14ac:dyDescent="0.2">
      <c r="A18" t="s">
        <v>57</v>
      </c>
    </row>
    <row r="19" spans="1:16" x14ac:dyDescent="0.2">
      <c r="B19" t="s">
        <v>46</v>
      </c>
      <c r="E19" t="s">
        <v>47</v>
      </c>
      <c r="H19" t="s">
        <v>48</v>
      </c>
      <c r="K19" t="s">
        <v>49</v>
      </c>
      <c r="N19" t="s">
        <v>50</v>
      </c>
    </row>
    <row r="20" spans="1:16" x14ac:dyDescent="0.2">
      <c r="B20" t="s">
        <v>58</v>
      </c>
      <c r="E20" t="s">
        <v>58</v>
      </c>
      <c r="H20" t="s">
        <v>58</v>
      </c>
      <c r="K20" t="s">
        <v>58</v>
      </c>
      <c r="N20" t="s">
        <v>58</v>
      </c>
    </row>
    <row r="21" spans="1:16" x14ac:dyDescent="0.2">
      <c r="A21" t="s">
        <v>52</v>
      </c>
      <c r="B21" t="s">
        <v>53</v>
      </c>
      <c r="C21" t="s">
        <v>39</v>
      </c>
      <c r="D21" t="s">
        <v>54</v>
      </c>
      <c r="E21" t="s">
        <v>53</v>
      </c>
      <c r="F21" t="s">
        <v>39</v>
      </c>
      <c r="G21" t="s">
        <v>54</v>
      </c>
      <c r="H21" t="s">
        <v>53</v>
      </c>
      <c r="I21" t="s">
        <v>39</v>
      </c>
      <c r="J21" t="s">
        <v>54</v>
      </c>
      <c r="K21" t="s">
        <v>53</v>
      </c>
      <c r="L21" t="s">
        <v>39</v>
      </c>
      <c r="M21" t="s">
        <v>54</v>
      </c>
      <c r="N21" t="s">
        <v>53</v>
      </c>
      <c r="O21" t="s">
        <v>39</v>
      </c>
      <c r="P21" t="s">
        <v>54</v>
      </c>
    </row>
    <row r="22" spans="1:16" x14ac:dyDescent="0.2">
      <c r="A22" t="s">
        <v>55</v>
      </c>
      <c r="B22" s="7">
        <f>(B10/$N$10)*100</f>
        <v>0</v>
      </c>
      <c r="C22" s="7">
        <f t="shared" ref="C22:O22" si="0">(C10/$N$10)*100</f>
        <v>0</v>
      </c>
      <c r="D22" s="8">
        <v>0</v>
      </c>
      <c r="E22" s="7">
        <f t="shared" si="0"/>
        <v>2.2048506714772498</v>
      </c>
      <c r="F22" s="7">
        <f t="shared" si="0"/>
        <v>1.0924799057109478</v>
      </c>
      <c r="G22" s="8">
        <v>110</v>
      </c>
      <c r="H22" s="7">
        <f t="shared" si="0"/>
        <v>1.4431749849669273</v>
      </c>
      <c r="I22" s="7">
        <f t="shared" si="0"/>
        <v>0.73773895860718974</v>
      </c>
      <c r="J22" s="8">
        <v>72</v>
      </c>
      <c r="K22" s="7">
        <f t="shared" si="0"/>
        <v>1.8240128282220887</v>
      </c>
      <c r="L22" s="7">
        <f t="shared" si="0"/>
        <v>1.1231850652332653</v>
      </c>
      <c r="M22" s="8">
        <v>91</v>
      </c>
      <c r="N22" s="7">
        <f t="shared" si="0"/>
        <v>100</v>
      </c>
      <c r="O22" s="7">
        <f t="shared" si="0"/>
        <v>39.653762849763844</v>
      </c>
      <c r="P22" s="8">
        <v>4989</v>
      </c>
    </row>
    <row r="23" spans="1:16" x14ac:dyDescent="0.2">
      <c r="A23" t="s">
        <v>8</v>
      </c>
      <c r="B23" s="7">
        <f>(B11/$N$11)*100</f>
        <v>0</v>
      </c>
      <c r="C23" s="7">
        <f t="shared" ref="C23:O23" si="1">(C11/$N$11)*100</f>
        <v>0</v>
      </c>
      <c r="D23" s="8">
        <v>0</v>
      </c>
      <c r="E23" s="7">
        <f t="shared" si="1"/>
        <v>1.9431811470084457</v>
      </c>
      <c r="F23" s="7"/>
      <c r="G23" s="8">
        <v>329</v>
      </c>
      <c r="H23" s="7">
        <f t="shared" si="1"/>
        <v>15.064083633571554</v>
      </c>
      <c r="I23" s="7">
        <f t="shared" si="1"/>
        <v>15.839077938186083</v>
      </c>
      <c r="J23" s="8">
        <v>5101</v>
      </c>
      <c r="K23" s="7">
        <f t="shared" si="1"/>
        <v>24.042683046876533</v>
      </c>
      <c r="L23" s="7">
        <f t="shared" si="1"/>
        <v>18.978109241212699</v>
      </c>
      <c r="M23" s="8">
        <v>3775</v>
      </c>
      <c r="N23" s="7">
        <f t="shared" si="1"/>
        <v>100</v>
      </c>
      <c r="O23" s="7">
        <f t="shared" si="1"/>
        <v>21.735495689436927</v>
      </c>
      <c r="P23" s="8">
        <v>16931</v>
      </c>
    </row>
    <row r="24" spans="1:16" x14ac:dyDescent="0.2">
      <c r="A24" t="s">
        <v>56</v>
      </c>
      <c r="B24" s="7">
        <f>(B12/$N$12)*100</f>
        <v>0</v>
      </c>
      <c r="C24" s="7">
        <f t="shared" ref="C24:O24" si="2">(C12/$N$12)*100</f>
        <v>0</v>
      </c>
      <c r="D24" s="8">
        <v>0</v>
      </c>
      <c r="E24" s="7">
        <f t="shared" si="2"/>
        <v>56.301203489014014</v>
      </c>
      <c r="F24" s="7">
        <f t="shared" si="2"/>
        <v>36.561816434127621</v>
      </c>
      <c r="G24" s="8">
        <v>6374</v>
      </c>
      <c r="H24" s="7">
        <f t="shared" si="2"/>
        <v>52.361709175223581</v>
      </c>
      <c r="I24" s="7">
        <f t="shared" si="2"/>
        <v>18.933763171489815</v>
      </c>
      <c r="J24" s="8">
        <v>7904</v>
      </c>
      <c r="K24" s="7">
        <f t="shared" si="2"/>
        <v>64.206690957270624</v>
      </c>
      <c r="L24" s="7">
        <f t="shared" si="2"/>
        <v>35.427096799890037</v>
      </c>
      <c r="M24" s="8">
        <v>9692</v>
      </c>
      <c r="N24" s="7">
        <f t="shared" si="2"/>
        <v>100</v>
      </c>
      <c r="O24" s="7">
        <f t="shared" si="2"/>
        <v>27.315299869799929</v>
      </c>
      <c r="P24" s="8">
        <v>15095</v>
      </c>
    </row>
    <row r="25" spans="1:16" x14ac:dyDescent="0.2">
      <c r="A25" t="s">
        <v>33</v>
      </c>
      <c r="B25" s="7">
        <f>(B13/$N$13)*100</f>
        <v>4.8239266763145166E-3</v>
      </c>
      <c r="C25" s="7">
        <f t="shared" ref="C25:O25" si="3">(C13/$N$13)*100</f>
        <v>9.6478533526290402E-3</v>
      </c>
      <c r="D25" s="8">
        <v>1</v>
      </c>
      <c r="E25" s="7">
        <f t="shared" si="3"/>
        <v>74.042450554751582</v>
      </c>
      <c r="F25" s="7">
        <f t="shared" si="3"/>
        <v>41.314967539872832</v>
      </c>
      <c r="G25" s="8">
        <v>15349</v>
      </c>
      <c r="H25" s="7">
        <f t="shared" si="3"/>
        <v>88.494934876989873</v>
      </c>
      <c r="I25" s="7">
        <f t="shared" si="3"/>
        <v>24.738547772345768</v>
      </c>
      <c r="J25" s="8">
        <v>18345</v>
      </c>
      <c r="K25" s="7" t="s">
        <v>19</v>
      </c>
      <c r="L25" s="7" t="s">
        <v>19</v>
      </c>
      <c r="M25" s="8" t="s">
        <v>19</v>
      </c>
      <c r="N25" s="7">
        <f t="shared" si="3"/>
        <v>100</v>
      </c>
      <c r="O25" s="7">
        <f t="shared" si="3"/>
        <v>2.3400900956870183</v>
      </c>
      <c r="P25" s="8">
        <v>20730</v>
      </c>
    </row>
    <row r="30" spans="1:16" x14ac:dyDescent="0.2">
      <c r="C30" t="s">
        <v>55</v>
      </c>
      <c r="E30" t="s">
        <v>8</v>
      </c>
      <c r="G30" t="s">
        <v>56</v>
      </c>
      <c r="I30" t="s">
        <v>33</v>
      </c>
    </row>
    <row r="31" spans="1:16" x14ac:dyDescent="0.2">
      <c r="C31" t="s">
        <v>53</v>
      </c>
      <c r="D31" t="s">
        <v>39</v>
      </c>
      <c r="E31" t="s">
        <v>53</v>
      </c>
      <c r="F31" t="s">
        <v>39</v>
      </c>
      <c r="G31" t="s">
        <v>53</v>
      </c>
      <c r="H31" t="s">
        <v>39</v>
      </c>
      <c r="I31" t="s">
        <v>53</v>
      </c>
      <c r="J31" t="s">
        <v>39</v>
      </c>
    </row>
    <row r="32" spans="1:16" x14ac:dyDescent="0.2">
      <c r="A32">
        <v>0.9</v>
      </c>
      <c r="B32" t="s">
        <v>46</v>
      </c>
      <c r="C32" s="5">
        <f>B22</f>
        <v>0</v>
      </c>
      <c r="D32" s="5">
        <f>C22</f>
        <v>0</v>
      </c>
      <c r="E32" s="5">
        <f>B23</f>
        <v>0</v>
      </c>
      <c r="F32" s="5">
        <f>C23</f>
        <v>0</v>
      </c>
      <c r="G32" s="5">
        <f>B24</f>
        <v>0</v>
      </c>
      <c r="H32" s="5">
        <f>C24</f>
        <v>0</v>
      </c>
      <c r="I32" s="5">
        <f>B25</f>
        <v>4.8239266763145166E-3</v>
      </c>
      <c r="J32" s="5">
        <f>C25</f>
        <v>9.6478533526290402E-3</v>
      </c>
    </row>
    <row r="33" spans="1:10" x14ac:dyDescent="0.2">
      <c r="A33">
        <v>10</v>
      </c>
      <c r="B33" t="s">
        <v>59</v>
      </c>
      <c r="C33" s="5">
        <f>E22</f>
        <v>2.2048506714772498</v>
      </c>
      <c r="D33" s="5">
        <f>F22</f>
        <v>1.0924799057109478</v>
      </c>
      <c r="E33" s="5">
        <f>E23</f>
        <v>1.9431811470084457</v>
      </c>
      <c r="F33" s="5">
        <f>F23</f>
        <v>0</v>
      </c>
      <c r="G33" s="5">
        <f>E24</f>
        <v>56.301203489014014</v>
      </c>
      <c r="H33" s="5">
        <f>F24</f>
        <v>36.561816434127621</v>
      </c>
      <c r="I33" s="5">
        <f>E25</f>
        <v>74.042450554751582</v>
      </c>
      <c r="J33" s="5">
        <f>F25</f>
        <v>41.314967539872832</v>
      </c>
    </row>
    <row r="34" spans="1:10" x14ac:dyDescent="0.2">
      <c r="A34">
        <v>120</v>
      </c>
      <c r="B34" t="s">
        <v>60</v>
      </c>
      <c r="C34" s="5">
        <f>H22</f>
        <v>1.4431749849669273</v>
      </c>
      <c r="D34" s="5">
        <f>I22</f>
        <v>0.73773895860718974</v>
      </c>
      <c r="E34" s="5">
        <f>H23</f>
        <v>15.064083633571554</v>
      </c>
      <c r="F34" s="5">
        <f>I23</f>
        <v>15.839077938186083</v>
      </c>
      <c r="G34" s="5">
        <f>H24</f>
        <v>52.361709175223581</v>
      </c>
      <c r="H34" s="5">
        <f>I24</f>
        <v>18.933763171489815</v>
      </c>
      <c r="I34" s="5">
        <f>H25</f>
        <v>88.494934876989873</v>
      </c>
      <c r="J34" s="5">
        <f>I25</f>
        <v>24.738547772345768</v>
      </c>
    </row>
    <row r="35" spans="1:10" x14ac:dyDescent="0.2">
      <c r="A35">
        <v>1440</v>
      </c>
      <c r="B35" t="s">
        <v>61</v>
      </c>
      <c r="C35" s="5">
        <f>K22</f>
        <v>1.8240128282220887</v>
      </c>
      <c r="D35" s="5">
        <f>L22</f>
        <v>1.1231850652332653</v>
      </c>
      <c r="E35" s="5">
        <f>K23</f>
        <v>24.042683046876533</v>
      </c>
      <c r="F35" s="5">
        <f>L23</f>
        <v>18.978109241212699</v>
      </c>
      <c r="G35" s="5">
        <f>K24</f>
        <v>64.206690957270624</v>
      </c>
      <c r="H35" s="5">
        <f>L24</f>
        <v>35.427096799890037</v>
      </c>
      <c r="I35" s="5"/>
      <c r="J35" s="5"/>
    </row>
    <row r="36" spans="1:10" x14ac:dyDescent="0.2">
      <c r="A36">
        <v>10000</v>
      </c>
      <c r="B36" t="s">
        <v>50</v>
      </c>
      <c r="C36" s="5">
        <f>N22</f>
        <v>100</v>
      </c>
      <c r="D36" s="5">
        <f>O22</f>
        <v>39.653762849763844</v>
      </c>
      <c r="E36" s="5">
        <f>N23</f>
        <v>100</v>
      </c>
      <c r="F36" s="5">
        <f>O23</f>
        <v>21.735495689436927</v>
      </c>
      <c r="G36" s="5">
        <f>N24</f>
        <v>100</v>
      </c>
      <c r="H36" s="5">
        <f>O24</f>
        <v>27.315299869799929</v>
      </c>
      <c r="I36" s="5">
        <f>N25</f>
        <v>100</v>
      </c>
      <c r="J36" s="5">
        <f>O25</f>
        <v>2.3400900956870183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1C1A-321C-054C-ACE4-8E8E1BD5FB7E}">
  <dimension ref="A3:Q37"/>
  <sheetViews>
    <sheetView tabSelected="1" zoomScale="91" zoomScaleNormal="91" zoomScalePageLayoutView="91" workbookViewId="0">
      <selection activeCell="Q22" sqref="Q22"/>
    </sheetView>
  </sheetViews>
  <sheetFormatPr baseColWidth="10" defaultRowHeight="16" x14ac:dyDescent="0.2"/>
  <sheetData>
    <row r="3" spans="1:17" x14ac:dyDescent="0.2">
      <c r="A3" t="s">
        <v>62</v>
      </c>
    </row>
    <row r="4" spans="1:17" x14ac:dyDescent="0.2">
      <c r="A4" t="s">
        <v>63</v>
      </c>
    </row>
    <row r="5" spans="1:17" x14ac:dyDescent="0.2">
      <c r="A5" t="s">
        <v>64</v>
      </c>
    </row>
    <row r="9" spans="1:17" x14ac:dyDescent="0.2">
      <c r="B9" t="s">
        <v>46</v>
      </c>
      <c r="F9" t="s">
        <v>47</v>
      </c>
      <c r="J9" t="s">
        <v>48</v>
      </c>
      <c r="N9" t="s">
        <v>50</v>
      </c>
    </row>
    <row r="10" spans="1:17" x14ac:dyDescent="0.2">
      <c r="B10" t="s">
        <v>51</v>
      </c>
      <c r="C10" t="s">
        <v>51</v>
      </c>
      <c r="F10" t="s">
        <v>51</v>
      </c>
      <c r="G10" t="s">
        <v>51</v>
      </c>
      <c r="J10" t="s">
        <v>51</v>
      </c>
      <c r="K10" t="s">
        <v>51</v>
      </c>
      <c r="N10" t="s">
        <v>51</v>
      </c>
      <c r="O10" t="s">
        <v>51</v>
      </c>
      <c r="Q10" t="s">
        <v>65</v>
      </c>
    </row>
    <row r="11" spans="1:17" x14ac:dyDescent="0.2">
      <c r="A11" t="s">
        <v>52</v>
      </c>
      <c r="B11" t="s">
        <v>53</v>
      </c>
      <c r="C11" t="s">
        <v>39</v>
      </c>
      <c r="D11" t="s">
        <v>54</v>
      </c>
      <c r="E11" t="s">
        <v>65</v>
      </c>
      <c r="F11" t="s">
        <v>53</v>
      </c>
      <c r="G11" t="s">
        <v>39</v>
      </c>
      <c r="H11" t="s">
        <v>54</v>
      </c>
      <c r="I11" t="s">
        <v>65</v>
      </c>
      <c r="J11" t="s">
        <v>53</v>
      </c>
      <c r="K11" t="s">
        <v>39</v>
      </c>
      <c r="L11" t="s">
        <v>54</v>
      </c>
      <c r="M11" t="s">
        <v>65</v>
      </c>
      <c r="N11" t="s">
        <v>53</v>
      </c>
      <c r="O11" t="s">
        <v>39</v>
      </c>
      <c r="P11" t="s">
        <v>54</v>
      </c>
    </row>
    <row r="12" spans="1:17" x14ac:dyDescent="0.2">
      <c r="A12" t="s">
        <v>55</v>
      </c>
      <c r="B12" s="7">
        <v>0</v>
      </c>
      <c r="C12" s="7">
        <v>0</v>
      </c>
      <c r="D12" s="8">
        <v>0</v>
      </c>
      <c r="E12">
        <v>5</v>
      </c>
      <c r="F12" s="9">
        <v>578</v>
      </c>
      <c r="G12" s="10">
        <v>310.72000000000003</v>
      </c>
      <c r="H12" s="11">
        <v>2312</v>
      </c>
      <c r="I12" s="9">
        <v>4</v>
      </c>
      <c r="J12" s="7">
        <v>423.4</v>
      </c>
      <c r="K12" s="7">
        <v>282.19</v>
      </c>
      <c r="L12" s="8">
        <v>2117</v>
      </c>
      <c r="M12">
        <v>5</v>
      </c>
      <c r="N12" s="7">
        <v>3293.5</v>
      </c>
      <c r="O12" s="7">
        <v>842.16</v>
      </c>
      <c r="P12" s="8">
        <v>13174</v>
      </c>
      <c r="Q12">
        <v>4</v>
      </c>
    </row>
    <row r="13" spans="1:17" x14ac:dyDescent="0.2">
      <c r="A13" t="s">
        <v>8</v>
      </c>
      <c r="B13" s="7">
        <v>1</v>
      </c>
      <c r="C13" s="7">
        <v>2.23</v>
      </c>
      <c r="D13" s="8">
        <v>5</v>
      </c>
      <c r="E13">
        <v>5</v>
      </c>
      <c r="F13" s="7" t="s">
        <v>66</v>
      </c>
      <c r="G13" s="7"/>
      <c r="H13" s="8"/>
      <c r="J13" s="7">
        <v>1904.75</v>
      </c>
      <c r="K13" s="7">
        <v>1666.84</v>
      </c>
      <c r="L13" s="8">
        <v>7619</v>
      </c>
      <c r="M13">
        <v>4</v>
      </c>
      <c r="N13" s="7">
        <v>618.75</v>
      </c>
      <c r="O13" s="7">
        <v>289.29000000000002</v>
      </c>
      <c r="P13" s="8">
        <v>2475</v>
      </c>
      <c r="Q13">
        <v>4</v>
      </c>
    </row>
    <row r="14" spans="1:17" x14ac:dyDescent="0.2">
      <c r="A14" t="s">
        <v>56</v>
      </c>
      <c r="B14" s="7">
        <v>0</v>
      </c>
      <c r="C14" s="7">
        <v>0</v>
      </c>
      <c r="D14" s="8">
        <v>0</v>
      </c>
      <c r="E14">
        <v>5</v>
      </c>
      <c r="F14" s="7">
        <v>2855.83</v>
      </c>
      <c r="G14" s="7">
        <v>1160.07</v>
      </c>
      <c r="H14" s="8">
        <v>17135</v>
      </c>
      <c r="I14">
        <v>6</v>
      </c>
      <c r="J14" s="7">
        <v>3632.66</v>
      </c>
      <c r="K14" s="7">
        <v>1798.83</v>
      </c>
      <c r="L14" s="8">
        <v>21796</v>
      </c>
      <c r="M14">
        <v>6</v>
      </c>
      <c r="N14" s="7">
        <v>4230.33</v>
      </c>
      <c r="O14" s="7">
        <v>1213.77</v>
      </c>
      <c r="P14" s="8">
        <v>12691</v>
      </c>
      <c r="Q14">
        <v>3</v>
      </c>
    </row>
    <row r="15" spans="1:17" x14ac:dyDescent="0.2">
      <c r="A15" t="s">
        <v>33</v>
      </c>
      <c r="B15" s="7">
        <v>0</v>
      </c>
      <c r="C15" s="7">
        <v>0</v>
      </c>
      <c r="D15" s="8">
        <v>0</v>
      </c>
      <c r="E15">
        <v>4</v>
      </c>
      <c r="F15" s="7">
        <v>3818.2</v>
      </c>
      <c r="G15" s="7">
        <v>2268.0300000000002</v>
      </c>
      <c r="H15" s="8">
        <v>19091</v>
      </c>
      <c r="I15">
        <v>5</v>
      </c>
      <c r="J15" s="7" t="s">
        <v>67</v>
      </c>
      <c r="K15" s="7"/>
      <c r="L15" s="8"/>
      <c r="N15" s="7">
        <v>4804.25</v>
      </c>
      <c r="O15" s="7">
        <v>2408.0300000000002</v>
      </c>
      <c r="P15" s="8">
        <v>19217</v>
      </c>
      <c r="Q15">
        <v>4</v>
      </c>
    </row>
    <row r="20" spans="1:13" x14ac:dyDescent="0.2">
      <c r="A20" t="s">
        <v>57</v>
      </c>
    </row>
    <row r="21" spans="1:13" x14ac:dyDescent="0.2">
      <c r="B21" t="s">
        <v>46</v>
      </c>
      <c r="E21" t="s">
        <v>47</v>
      </c>
      <c r="H21" t="s">
        <v>48</v>
      </c>
      <c r="K21" t="s">
        <v>50</v>
      </c>
    </row>
    <row r="22" spans="1:13" x14ac:dyDescent="0.2">
      <c r="B22" t="s">
        <v>58</v>
      </c>
      <c r="E22" t="s">
        <v>58</v>
      </c>
      <c r="H22" t="s">
        <v>58</v>
      </c>
      <c r="K22" t="s">
        <v>58</v>
      </c>
    </row>
    <row r="23" spans="1:13" x14ac:dyDescent="0.2">
      <c r="A23" t="s">
        <v>52</v>
      </c>
      <c r="B23" t="s">
        <v>53</v>
      </c>
      <c r="C23" t="s">
        <v>39</v>
      </c>
      <c r="D23" t="s">
        <v>54</v>
      </c>
      <c r="E23" t="s">
        <v>53</v>
      </c>
      <c r="F23" t="s">
        <v>39</v>
      </c>
      <c r="G23" t="s">
        <v>54</v>
      </c>
      <c r="H23" t="s">
        <v>53</v>
      </c>
      <c r="I23" t="s">
        <v>39</v>
      </c>
      <c r="J23" t="s">
        <v>54</v>
      </c>
      <c r="K23" t="s">
        <v>53</v>
      </c>
      <c r="L23" t="s">
        <v>39</v>
      </c>
      <c r="M23" t="s">
        <v>54</v>
      </c>
    </row>
    <row r="24" spans="1:13" x14ac:dyDescent="0.2">
      <c r="A24" t="s">
        <v>55</v>
      </c>
      <c r="B24" s="7">
        <f>(B12/$N$12)*100</f>
        <v>0</v>
      </c>
      <c r="C24" s="7">
        <f>(C12/$N$12)*100</f>
        <v>0</v>
      </c>
      <c r="D24" s="8"/>
      <c r="E24" s="7">
        <f>(F12/$N$12)*100</f>
        <v>17.549719143768026</v>
      </c>
      <c r="F24" s="7">
        <f>(G12/$N$12)*100</f>
        <v>9.4343403673903143</v>
      </c>
      <c r="G24" s="8"/>
      <c r="H24" s="7">
        <f>(J12/$N$12)*100</f>
        <v>12.855624715348412</v>
      </c>
      <c r="I24" s="7">
        <f>(K12/$N$12)*100</f>
        <v>8.5680886594807948</v>
      </c>
      <c r="J24" s="8"/>
      <c r="K24" s="7">
        <f>(N12/$N$12)*100</f>
        <v>100</v>
      </c>
      <c r="L24" s="7">
        <f>(O12/$N$12)*100</f>
        <v>25.570365872172463</v>
      </c>
      <c r="M24" s="8"/>
    </row>
    <row r="25" spans="1:13" x14ac:dyDescent="0.2">
      <c r="A25" t="s">
        <v>8</v>
      </c>
      <c r="B25" s="7">
        <f>(B13/$N$13)*100</f>
        <v>0.1616161616161616</v>
      </c>
      <c r="C25" s="7">
        <f>(C13/$N$13)*100</f>
        <v>0.36040404040404039</v>
      </c>
      <c r="D25" s="8"/>
      <c r="E25" s="7" t="e">
        <f>(F13/$N$13)*100</f>
        <v>#VALUE!</v>
      </c>
      <c r="F25" s="7" t="s">
        <v>19</v>
      </c>
      <c r="G25" s="8"/>
      <c r="H25" s="7">
        <f>(J13/$N$13)*100</f>
        <v>307.83838383838383</v>
      </c>
      <c r="I25" s="7">
        <f>(K13/$N$13)*100</f>
        <v>269.3882828282828</v>
      </c>
      <c r="J25" s="8"/>
      <c r="K25" s="7">
        <f>(N13/$N$13)*100</f>
        <v>100</v>
      </c>
      <c r="L25" s="7">
        <f>(O13/$N$13)*100</f>
        <v>46.753939393939397</v>
      </c>
      <c r="M25" s="8"/>
    </row>
    <row r="26" spans="1:13" x14ac:dyDescent="0.2">
      <c r="A26" t="s">
        <v>56</v>
      </c>
      <c r="B26" s="7">
        <f>(B14/$N$14)*100</f>
        <v>0</v>
      </c>
      <c r="C26" s="7">
        <f>(C14/$N$14)*100</f>
        <v>0</v>
      </c>
      <c r="D26" s="8"/>
      <c r="E26" s="7">
        <f>(F14/$N$14)*100</f>
        <v>67.508444967650277</v>
      </c>
      <c r="F26" s="7">
        <f>(G14/$N$14)*100</f>
        <v>27.422683336760961</v>
      </c>
      <c r="G26" s="8"/>
      <c r="H26" s="7">
        <f>(J14/$N$14)*100</f>
        <v>85.871787780149532</v>
      </c>
      <c r="I26" s="7">
        <f>(K14/$N$14)*100</f>
        <v>42.522214579004476</v>
      </c>
      <c r="J26" s="8"/>
      <c r="K26" s="7">
        <f>(N14/$N$14)*100</f>
        <v>100</v>
      </c>
      <c r="L26" s="7">
        <f>(O14/$N$14)*100</f>
        <v>28.692087851302379</v>
      </c>
      <c r="M26" s="8"/>
    </row>
    <row r="27" spans="1:13" x14ac:dyDescent="0.2">
      <c r="A27" t="s">
        <v>33</v>
      </c>
      <c r="B27" s="7">
        <f>(B15/$N$15)*100</f>
        <v>0</v>
      </c>
      <c r="C27" s="7">
        <f>(C15/$N$15)*100</f>
        <v>0</v>
      </c>
      <c r="D27" s="8"/>
      <c r="E27" s="7">
        <f>(F15/$N$15)*100</f>
        <v>79.475464432533698</v>
      </c>
      <c r="F27" s="7">
        <f>(G15/$N$15)*100</f>
        <v>47.208825519071659</v>
      </c>
      <c r="G27" s="8"/>
      <c r="H27" s="7" t="s">
        <v>19</v>
      </c>
      <c r="I27" s="7" t="s">
        <v>19</v>
      </c>
      <c r="J27" s="8"/>
      <c r="K27" s="7">
        <f>(N15/$N$15)*100</f>
        <v>100</v>
      </c>
      <c r="L27" s="7">
        <f>(O15/$N$15)*100</f>
        <v>50.122912004995577</v>
      </c>
      <c r="M27" s="8"/>
    </row>
    <row r="32" spans="1:13" x14ac:dyDescent="0.2">
      <c r="C32" t="s">
        <v>55</v>
      </c>
      <c r="E32" t="s">
        <v>8</v>
      </c>
      <c r="G32" t="s">
        <v>56</v>
      </c>
      <c r="I32" t="s">
        <v>33</v>
      </c>
    </row>
    <row r="33" spans="1:10" x14ac:dyDescent="0.2">
      <c r="A33" t="s">
        <v>68</v>
      </c>
      <c r="C33" t="s">
        <v>53</v>
      </c>
      <c r="D33" t="s">
        <v>39</v>
      </c>
      <c r="E33" t="s">
        <v>53</v>
      </c>
      <c r="F33" t="s">
        <v>39</v>
      </c>
      <c r="G33" t="s">
        <v>53</v>
      </c>
      <c r="H33" t="s">
        <v>39</v>
      </c>
      <c r="I33" t="s">
        <v>53</v>
      </c>
      <c r="J33" t="s">
        <v>39</v>
      </c>
    </row>
    <row r="34" spans="1:10" x14ac:dyDescent="0.2">
      <c r="A34">
        <v>0.9</v>
      </c>
      <c r="B34" t="s">
        <v>46</v>
      </c>
      <c r="C34" s="5">
        <f>B24</f>
        <v>0</v>
      </c>
      <c r="D34" s="5">
        <f>C24</f>
        <v>0</v>
      </c>
      <c r="E34" s="5">
        <f>B25</f>
        <v>0.1616161616161616</v>
      </c>
      <c r="F34" s="5">
        <f>C25</f>
        <v>0.36040404040404039</v>
      </c>
      <c r="G34" s="5">
        <f>B26</f>
        <v>0</v>
      </c>
      <c r="H34" s="5">
        <f>C26</f>
        <v>0</v>
      </c>
      <c r="I34" s="5">
        <f>B27</f>
        <v>0</v>
      </c>
      <c r="J34" s="5">
        <f>C27</f>
        <v>0</v>
      </c>
    </row>
    <row r="35" spans="1:10" x14ac:dyDescent="0.2">
      <c r="A35">
        <v>10</v>
      </c>
      <c r="B35" t="s">
        <v>59</v>
      </c>
      <c r="C35" s="5">
        <f>E24</f>
        <v>17.549719143768026</v>
      </c>
      <c r="D35" s="5">
        <f>F24</f>
        <v>9.4343403673903143</v>
      </c>
      <c r="E35" s="5"/>
      <c r="F35" s="5"/>
      <c r="G35" s="5">
        <f>E26</f>
        <v>67.508444967650277</v>
      </c>
      <c r="H35" s="5">
        <f>F26</f>
        <v>27.422683336760961</v>
      </c>
      <c r="I35" s="5">
        <f>E27</f>
        <v>79.475464432533698</v>
      </c>
      <c r="J35" s="5">
        <f>F27</f>
        <v>47.208825519071659</v>
      </c>
    </row>
    <row r="36" spans="1:10" x14ac:dyDescent="0.2">
      <c r="A36">
        <v>120</v>
      </c>
      <c r="B36" t="s">
        <v>60</v>
      </c>
      <c r="C36" s="5">
        <f>H24</f>
        <v>12.855624715348412</v>
      </c>
      <c r="D36" s="5">
        <f>I24</f>
        <v>8.5680886594807948</v>
      </c>
      <c r="E36" s="5">
        <f>H25</f>
        <v>307.83838383838383</v>
      </c>
      <c r="F36" s="5">
        <f>I25</f>
        <v>269.3882828282828</v>
      </c>
      <c r="G36" s="5">
        <f>H26</f>
        <v>85.871787780149532</v>
      </c>
      <c r="H36" s="5">
        <f>I26</f>
        <v>42.522214579004476</v>
      </c>
      <c r="I36" s="5"/>
      <c r="J36" s="5"/>
    </row>
    <row r="37" spans="1:10" x14ac:dyDescent="0.2">
      <c r="A37">
        <v>10000</v>
      </c>
      <c r="B37" t="s">
        <v>50</v>
      </c>
      <c r="C37" s="5">
        <f>K24</f>
        <v>100</v>
      </c>
      <c r="D37" s="5">
        <f>L24</f>
        <v>25.570365872172463</v>
      </c>
      <c r="E37" s="5">
        <f>K25</f>
        <v>100</v>
      </c>
      <c r="F37" s="5">
        <f>L25</f>
        <v>46.753939393939397</v>
      </c>
      <c r="G37" s="5">
        <f>K26</f>
        <v>100</v>
      </c>
      <c r="H37" s="5">
        <f>L26</f>
        <v>28.692087851302379</v>
      </c>
      <c r="I37" s="5">
        <f>K27</f>
        <v>100</v>
      </c>
      <c r="J37" s="5">
        <f>L27</f>
        <v>50.122912004995577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Fig. 5D</vt:lpstr>
      <vt:lpstr>Fig. 5F</vt:lpstr>
      <vt:lpstr>Fig. 5F -- 2nd assay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Alenka Copic</dc:creator>
  <cp:lastModifiedBy>Alenka Copic</cp:lastModifiedBy>
  <dcterms:created xsi:type="dcterms:W3CDTF">2020-12-17T15:52:50Z</dcterms:created>
  <dcterms:modified xsi:type="dcterms:W3CDTF">2020-12-17T15:58:27Z</dcterms:modified>
</cp:coreProperties>
</file>