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elizabethegan/Library/Application Support/Box/Box Edit/Documents/805510369854/"/>
    </mc:Choice>
  </mc:AlternateContent>
  <xr:revisionPtr revIDLastSave="0" documentId="13_ncr:1_{00B72405-55C3-2C4C-B20D-A1F70CC98DDD}" xr6:coauthVersionLast="45" xr6:coauthVersionMax="45" xr10:uidLastSave="{00000000-0000-0000-0000-000000000000}"/>
  <bookViews>
    <workbookView xWindow="1620" yWindow="460" windowWidth="28800" windowHeight="16760" activeTab="2" xr2:uid="{00000000-000D-0000-FFFF-FFFF00000000}"/>
  </bookViews>
  <sheets>
    <sheet name="Fig 1C" sheetId="1" r:id="rId1"/>
    <sheet name="Fig 1E" sheetId="2" r:id="rId2"/>
    <sheet name="Fig 1F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D43" i="1" s="1"/>
  <c r="D21" i="1"/>
  <c r="C23" i="2"/>
  <c r="G22" i="2"/>
  <c r="F22" i="2"/>
  <c r="G21" i="2"/>
  <c r="F21" i="2"/>
  <c r="G20" i="2"/>
  <c r="F20" i="2"/>
  <c r="C15" i="2"/>
  <c r="G13" i="2"/>
  <c r="F13" i="2"/>
  <c r="G12" i="2"/>
  <c r="F12" i="2"/>
  <c r="G6" i="2"/>
  <c r="F6" i="2"/>
  <c r="G5" i="2"/>
  <c r="F5" i="2"/>
  <c r="C40" i="1"/>
  <c r="C37" i="1"/>
  <c r="D37" i="1" s="1"/>
  <c r="C31" i="1"/>
  <c r="D40" i="1" s="1"/>
  <c r="D28" i="1"/>
  <c r="C28" i="1"/>
  <c r="C25" i="1"/>
  <c r="C18" i="1"/>
  <c r="D18" i="1" s="1"/>
  <c r="C15" i="1"/>
  <c r="D15" i="1" s="1"/>
  <c r="D11" i="1"/>
  <c r="C8" i="1"/>
  <c r="D8" i="1" s="1"/>
  <c r="C5" i="1"/>
  <c r="D5" i="1" s="1"/>
  <c r="D31" i="1" l="1"/>
  <c r="D25" i="1"/>
  <c r="C8" i="2"/>
</calcChain>
</file>

<file path=xl/sharedStrings.xml><?xml version="1.0" encoding="utf-8"?>
<sst xmlns="http://schemas.openxmlformats.org/spreadsheetml/2006/main" count="90" uniqueCount="35">
  <si>
    <t>Expt 1</t>
  </si>
  <si>
    <t>Parasitemia %</t>
  </si>
  <si>
    <t>Mean parasitmeia %</t>
  </si>
  <si>
    <t>Normalized to mean of pRBCs</t>
  </si>
  <si>
    <t xml:space="preserve">Cas9 </t>
  </si>
  <si>
    <t>pRBC</t>
  </si>
  <si>
    <t>Expt 2</t>
  </si>
  <si>
    <t>Expt 3</t>
  </si>
  <si>
    <t>pRBCs</t>
  </si>
  <si>
    <t>Three replicates of pRBCs for exp 3 and 4 (Two different batches of cRBCs used for the invasion on the same plate)</t>
  </si>
  <si>
    <t>Expt 4</t>
  </si>
  <si>
    <t>Cas9</t>
  </si>
  <si>
    <t>Experiment 1</t>
  </si>
  <si>
    <t>Sample</t>
  </si>
  <si>
    <t>Invasion efficiency for Cas9 normalized to average</t>
  </si>
  <si>
    <t>Invasion efficiency for CD55 normalized to Cas9 average</t>
  </si>
  <si>
    <t>DAY1 parasitemia</t>
  </si>
  <si>
    <t>Cas9-1</t>
  </si>
  <si>
    <t>Cas9-2</t>
  </si>
  <si>
    <t>Average</t>
  </si>
  <si>
    <t>Experiment 2</t>
  </si>
  <si>
    <t>Experiment 3</t>
  </si>
  <si>
    <t>Cas9-3</t>
  </si>
  <si>
    <t>Parasite Positive</t>
  </si>
  <si>
    <t>Parasite Negative</t>
  </si>
  <si>
    <t>CD55 Positive cRBCs</t>
  </si>
  <si>
    <t>CD55 Negative cRBCs</t>
  </si>
  <si>
    <t>CD55-CRISPR</t>
  </si>
  <si>
    <t>Only one replicate of pRBC for exp 1 and 2 (Two different batches of cRBCs used for the invasion on the same plate).</t>
  </si>
  <si>
    <t>CD55-CRISPR-1</t>
  </si>
  <si>
    <t>CD55-CRISPR-2</t>
  </si>
  <si>
    <t>CD55-CRISPR-3</t>
  </si>
  <si>
    <t>Figure 1F source data</t>
  </si>
  <si>
    <t>Figure 1C source data</t>
  </si>
  <si>
    <t>Figure 1E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</si>
</sst>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Docs-Calibri"/>
    </font>
    <font>
      <b/>
      <sz val="12"/>
      <color rgb="FF000000"/>
      <name val="Docs-Calibri"/>
    </font>
    <font>
      <sz val="12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Alignment="1"/>
    <xf numFmtId="0" fontId="3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/>
    <xf numFmtId="0" fontId="5" fillId="0" borderId="0" xfId="0" applyFont="1" applyAlignment="1"/>
    <xf numFmtId="0" fontId="7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9"/>
  <sheetViews>
    <sheetView workbookViewId="0">
      <selection activeCell="I6" sqref="I6"/>
    </sheetView>
  </sheetViews>
  <sheetFormatPr baseColWidth="10" defaultColWidth="14.5" defaultRowHeight="15.75" customHeight="1"/>
  <cols>
    <col min="3" max="3" width="24.6640625" customWidth="1"/>
  </cols>
  <sheetData>
    <row r="1" spans="1:26" ht="15.75" customHeight="1">
      <c r="A1" s="20" t="s">
        <v>33</v>
      </c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>
      <c r="A4" s="5" t="s">
        <v>0</v>
      </c>
      <c r="B4" s="3" t="s">
        <v>1</v>
      </c>
      <c r="C4" s="4" t="s">
        <v>2</v>
      </c>
      <c r="D4" s="17" t="s">
        <v>3</v>
      </c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>
      <c r="A5" s="6" t="s">
        <v>4</v>
      </c>
      <c r="B5" s="19">
        <v>2.5896414299999999</v>
      </c>
      <c r="C5" s="19">
        <f>AVERAGE(B5:B7)</f>
        <v>2.2122561933333333</v>
      </c>
      <c r="D5" s="7">
        <f>C5/C11*100</f>
        <v>83.574122970691434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>
      <c r="A6" s="6" t="s">
        <v>4</v>
      </c>
      <c r="B6" s="19">
        <v>1.98019802</v>
      </c>
      <c r="C6" s="1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>
      <c r="A7" s="6" t="s">
        <v>4</v>
      </c>
      <c r="B7" s="19">
        <v>2.0669291300000001</v>
      </c>
      <c r="C7" s="1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>
      <c r="A8" s="6" t="s">
        <v>27</v>
      </c>
      <c r="B8" s="19">
        <v>1.7391304299999999</v>
      </c>
      <c r="C8" s="19">
        <f>AVERAGE(B8:B10)</f>
        <v>1.2398408633333333</v>
      </c>
      <c r="D8" s="7">
        <f>C8/C11*100</f>
        <v>46.838432677266063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>
      <c r="A9" s="15" t="s">
        <v>27</v>
      </c>
      <c r="B9" s="19">
        <v>1</v>
      </c>
      <c r="C9" s="1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>
      <c r="A10" s="15" t="s">
        <v>27</v>
      </c>
      <c r="B10" s="19">
        <v>0.98039215999999996</v>
      </c>
      <c r="C10" s="1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>
      <c r="A11" s="2" t="s">
        <v>5</v>
      </c>
      <c r="B11" s="7">
        <v>2.6470588199999998</v>
      </c>
      <c r="C11" s="7">
        <v>2.6470588199999998</v>
      </c>
      <c r="D11" s="7">
        <f>C11/C11*100</f>
        <v>100</v>
      </c>
      <c r="E11" s="8" t="s">
        <v>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>
      <c r="A14" s="5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>
      <c r="A15" s="6" t="s">
        <v>4</v>
      </c>
      <c r="B15" s="19">
        <v>3.2850241499999999</v>
      </c>
      <c r="C15" s="19">
        <f>AVERAGE(B15:B17)</f>
        <v>2.6959807266666664</v>
      </c>
      <c r="D15" s="7">
        <f>C15/C11*100</f>
        <v>101.84816092098272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>
      <c r="A16" s="6" t="s">
        <v>4</v>
      </c>
      <c r="B16" s="19">
        <v>1.92307692</v>
      </c>
      <c r="C16" s="1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>
      <c r="A17" s="6" t="s">
        <v>4</v>
      </c>
      <c r="B17" s="19">
        <v>2.8798411100000001</v>
      </c>
      <c r="C17" s="1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>
      <c r="A18" s="15" t="s">
        <v>27</v>
      </c>
      <c r="B18" s="19">
        <v>1.3861386099999999</v>
      </c>
      <c r="C18" s="19">
        <f>AVERAGE(B18:B20)</f>
        <v>1.2997360199999999</v>
      </c>
      <c r="D18" s="7">
        <f>C18/C11*100</f>
        <v>49.101138598801519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>
      <c r="A19" s="15" t="s">
        <v>27</v>
      </c>
      <c r="B19" s="19">
        <v>1.3592233</v>
      </c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>
      <c r="A20" s="15" t="s">
        <v>27</v>
      </c>
      <c r="B20" s="19">
        <v>1.1538461499999999</v>
      </c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>
      <c r="A21" s="2"/>
      <c r="B21" s="16">
        <v>2.6470588199999998</v>
      </c>
      <c r="C21" s="16">
        <v>2.6470588199999998</v>
      </c>
      <c r="D21" s="16">
        <f>C21/C21*100</f>
        <v>100</v>
      </c>
      <c r="E21" s="12" t="s">
        <v>28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>
      <c r="A24" s="5" t="s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" t="s">
        <v>4</v>
      </c>
      <c r="B25" s="7">
        <v>4.4000000000000004</v>
      </c>
      <c r="C25" s="7">
        <f>AVERAGE(B25:B27)</f>
        <v>4.0198412699999997</v>
      </c>
      <c r="D25" s="7">
        <f>C25/C31*100</f>
        <v>120.17703966798025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" t="s">
        <v>4</v>
      </c>
      <c r="B26" s="7">
        <v>2.6</v>
      </c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" t="s">
        <v>4</v>
      </c>
      <c r="B27" s="7">
        <v>5.05952381</v>
      </c>
      <c r="C27" s="1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5" t="s">
        <v>27</v>
      </c>
      <c r="B28" s="7">
        <v>3.2352941199999998</v>
      </c>
      <c r="C28" s="7">
        <f>AVERAGE(B28:B30)</f>
        <v>2.7858668200000003</v>
      </c>
      <c r="D28" s="7">
        <f>C28/C31*100</f>
        <v>83.286180933420312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5" t="s">
        <v>27</v>
      </c>
      <c r="B29" s="7">
        <v>2.4752475199999999</v>
      </c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5" t="s">
        <v>27</v>
      </c>
      <c r="B30" s="7">
        <v>2.6470588199999998</v>
      </c>
      <c r="C30" s="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" t="s">
        <v>8</v>
      </c>
      <c r="B31" s="7">
        <v>3.6538461500000001</v>
      </c>
      <c r="C31" s="7">
        <f>AVERAGE(B31:B33)</f>
        <v>3.3449328433333334</v>
      </c>
      <c r="D31" s="7">
        <f>C31/C31*100</f>
        <v>100</v>
      </c>
      <c r="E31" s="8" t="s">
        <v>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" t="s">
        <v>8</v>
      </c>
      <c r="B32" s="7">
        <v>3.5238095199999999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" t="s">
        <v>8</v>
      </c>
      <c r="B33" s="7">
        <v>2.8571428600000002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>
      <c r="A36" s="5" t="s">
        <v>10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>
      <c r="A37" s="6" t="s">
        <v>11</v>
      </c>
      <c r="B37" s="19">
        <v>4.3</v>
      </c>
      <c r="C37" s="19">
        <f>AVERAGE(B37:B39)</f>
        <v>4.0642714566666669</v>
      </c>
      <c r="D37" s="7">
        <f>C37/C31*100</f>
        <v>121.50532303711334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>
      <c r="A38" s="6" t="s">
        <v>4</v>
      </c>
      <c r="B38" s="19">
        <v>4.3</v>
      </c>
      <c r="C38" s="1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>
      <c r="A39" s="6" t="s">
        <v>4</v>
      </c>
      <c r="B39" s="19">
        <v>3.5928143700000001</v>
      </c>
      <c r="C39" s="1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>
      <c r="A40" s="15" t="s">
        <v>27</v>
      </c>
      <c r="B40" s="19">
        <v>3.31707317</v>
      </c>
      <c r="C40" s="19">
        <f>AVERAGE(B40:B42)</f>
        <v>3.1815080500000001</v>
      </c>
      <c r="D40" s="7">
        <f>C40/C31*100</f>
        <v>95.114257864427699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>
      <c r="A41" s="15" t="s">
        <v>27</v>
      </c>
      <c r="B41" s="19">
        <v>2.6</v>
      </c>
      <c r="C41" s="1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>
      <c r="A42" s="15" t="s">
        <v>27</v>
      </c>
      <c r="B42" s="19">
        <v>3.6274509799999999</v>
      </c>
      <c r="C42" s="1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5" t="s">
        <v>8</v>
      </c>
      <c r="B43" s="16">
        <v>3.6538461500000001</v>
      </c>
      <c r="C43" s="16">
        <f>AVERAGE(B43:B45)</f>
        <v>3.3449328433333334</v>
      </c>
      <c r="D43" s="16">
        <f>C43/C43*100</f>
        <v>100</v>
      </c>
      <c r="E43" s="12" t="s">
        <v>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5" t="s">
        <v>8</v>
      </c>
      <c r="B44" s="16">
        <v>3.5238095199999999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5" t="s">
        <v>8</v>
      </c>
      <c r="B45" s="16">
        <v>2.8571428600000002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1"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workbookViewId="0">
      <selection activeCell="C30" sqref="C30"/>
    </sheetView>
  </sheetViews>
  <sheetFormatPr baseColWidth="10" defaultColWidth="14.5" defaultRowHeight="15.75" customHeight="1"/>
  <cols>
    <col min="1" max="1" width="19.83203125" customWidth="1"/>
    <col min="6" max="6" width="42.33203125" customWidth="1"/>
    <col min="7" max="7" width="24.6640625" customWidth="1"/>
  </cols>
  <sheetData>
    <row r="1" spans="1:24" ht="13">
      <c r="A1" s="20" t="s">
        <v>34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3"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3"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">
      <c r="A4" s="9" t="s">
        <v>12</v>
      </c>
      <c r="B4" s="2" t="s">
        <v>13</v>
      </c>
      <c r="C4" s="2" t="s">
        <v>1</v>
      </c>
      <c r="D4" s="2" t="s">
        <v>13</v>
      </c>
      <c r="E4" s="10" t="s">
        <v>1</v>
      </c>
      <c r="F4" s="2" t="s">
        <v>14</v>
      </c>
      <c r="G4" s="11" t="s">
        <v>15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">
      <c r="A5" s="5" t="s">
        <v>16</v>
      </c>
      <c r="B5" s="2" t="s">
        <v>17</v>
      </c>
      <c r="C5" s="7">
        <v>2.2222222199999999</v>
      </c>
      <c r="D5" s="2" t="s">
        <v>29</v>
      </c>
      <c r="E5" s="7">
        <v>0.68627450999999995</v>
      </c>
      <c r="F5" s="7">
        <f t="shared" ref="F5:F6" si="0">C5/2.16*100</f>
        <v>102.88065833333333</v>
      </c>
      <c r="G5" s="7">
        <f t="shared" ref="G5:G6" si="1">E5/2.16*100</f>
        <v>31.771968055555551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5.75" customHeight="1">
      <c r="A6" s="12"/>
      <c r="B6" s="2" t="s">
        <v>18</v>
      </c>
      <c r="C6" s="7">
        <v>2.0895522400000002</v>
      </c>
      <c r="D6" s="2" t="s">
        <v>30</v>
      </c>
      <c r="E6" s="7">
        <v>0.6763285</v>
      </c>
      <c r="F6" s="7">
        <f t="shared" si="0"/>
        <v>96.738529629629639</v>
      </c>
      <c r="G6" s="7">
        <f t="shared" si="1"/>
        <v>31.311504629629628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.75" customHeight="1">
      <c r="A7" s="12"/>
      <c r="B7" s="2"/>
      <c r="C7" s="7"/>
      <c r="D7" s="2"/>
      <c r="E7" s="7"/>
      <c r="F7" s="7"/>
      <c r="G7" s="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6">
      <c r="A8" s="12"/>
      <c r="B8" s="2" t="s">
        <v>19</v>
      </c>
      <c r="C8" s="7">
        <f>AVERAGE(C5:C7)</f>
        <v>2.1558872300000003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">
      <c r="A11" s="9" t="s">
        <v>20</v>
      </c>
      <c r="B11" s="2" t="s">
        <v>13</v>
      </c>
      <c r="C11" s="2" t="s">
        <v>1</v>
      </c>
      <c r="D11" s="2" t="s">
        <v>13</v>
      </c>
      <c r="E11" s="10" t="s">
        <v>1</v>
      </c>
      <c r="F11" s="2" t="s">
        <v>14</v>
      </c>
      <c r="G11" s="11" t="s">
        <v>15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6">
      <c r="A12" s="5" t="s">
        <v>16</v>
      </c>
      <c r="B12" s="2" t="s">
        <v>17</v>
      </c>
      <c r="C12" s="7">
        <v>1.2</v>
      </c>
      <c r="D12" s="2" t="s">
        <v>29</v>
      </c>
      <c r="E12" s="7">
        <v>0.29702970000000001</v>
      </c>
      <c r="F12" s="7">
        <f t="shared" ref="F12:F13" si="2">C12/1.22*100</f>
        <v>98.360655737704917</v>
      </c>
      <c r="G12" s="7">
        <f t="shared" ref="G12:G13" si="3">E12/1.22*100</f>
        <v>24.346696721311474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5.75" customHeight="1">
      <c r="A13" s="12"/>
      <c r="B13" s="2" t="s">
        <v>18</v>
      </c>
      <c r="C13" s="7">
        <v>1.23</v>
      </c>
      <c r="D13" s="2" t="s">
        <v>30</v>
      </c>
      <c r="E13" s="7">
        <v>0.4</v>
      </c>
      <c r="F13" s="7">
        <f t="shared" si="2"/>
        <v>100.81967213114753</v>
      </c>
      <c r="G13" s="7">
        <f t="shared" si="3"/>
        <v>32.786885245901644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5.75" customHeight="1">
      <c r="A14" s="12"/>
      <c r="B14" s="2"/>
      <c r="C14" s="7"/>
      <c r="D14" s="2"/>
      <c r="E14" s="7"/>
      <c r="F14" s="7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5.75" customHeight="1">
      <c r="A15" s="12"/>
      <c r="B15" s="2" t="s">
        <v>19</v>
      </c>
      <c r="C15" s="7">
        <f>AVERAGE(C12:C14)</f>
        <v>1.2149999999999999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">
      <c r="A19" s="13" t="s">
        <v>21</v>
      </c>
      <c r="B19" s="2" t="s">
        <v>13</v>
      </c>
      <c r="C19" s="2" t="s">
        <v>1</v>
      </c>
      <c r="D19" s="2" t="s">
        <v>13</v>
      </c>
      <c r="E19" s="10" t="s">
        <v>1</v>
      </c>
      <c r="F19" s="2" t="s">
        <v>14</v>
      </c>
      <c r="G19" s="11" t="s">
        <v>15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6">
      <c r="A20" s="5" t="s">
        <v>16</v>
      </c>
      <c r="B20" s="2" t="s">
        <v>17</v>
      </c>
      <c r="C20" s="7">
        <v>1.18</v>
      </c>
      <c r="D20" s="2" t="s">
        <v>29</v>
      </c>
      <c r="E20" s="7">
        <v>0.2</v>
      </c>
      <c r="F20" s="7">
        <f t="shared" ref="F20:F22" si="4">C20/1.25*100</f>
        <v>94.399999999999991</v>
      </c>
      <c r="G20" s="7">
        <f t="shared" ref="G20:G22" si="5">E20/1.25*100</f>
        <v>16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>
      <c r="A21" s="12"/>
      <c r="B21" s="2" t="s">
        <v>18</v>
      </c>
      <c r="C21" s="7">
        <v>1.43</v>
      </c>
      <c r="D21" s="2" t="s">
        <v>30</v>
      </c>
      <c r="E21" s="7">
        <v>0.19</v>
      </c>
      <c r="F21" s="7">
        <f t="shared" si="4"/>
        <v>114.39999999999999</v>
      </c>
      <c r="G21" s="7">
        <f t="shared" si="5"/>
        <v>15.2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>
      <c r="A22" s="12"/>
      <c r="B22" s="2" t="s">
        <v>22</v>
      </c>
      <c r="C22" s="7">
        <v>1.1499999999999999</v>
      </c>
      <c r="D22" s="2" t="s">
        <v>31</v>
      </c>
      <c r="E22" s="7">
        <v>0.2</v>
      </c>
      <c r="F22" s="7">
        <f t="shared" si="4"/>
        <v>92</v>
      </c>
      <c r="G22" s="7">
        <f t="shared" si="5"/>
        <v>16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>
      <c r="A23" s="12"/>
      <c r="B23" s="2" t="s">
        <v>19</v>
      </c>
      <c r="C23" s="7">
        <f>AVERAGE(C20:C22)</f>
        <v>1.2533333333333332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5"/>
  <sheetViews>
    <sheetView tabSelected="1" workbookViewId="0">
      <selection activeCell="C20" sqref="C20"/>
    </sheetView>
  </sheetViews>
  <sheetFormatPr baseColWidth="10" defaultColWidth="14.5" defaultRowHeight="15.75" customHeight="1"/>
  <cols>
    <col min="2" max="2" width="21.6640625" customWidth="1"/>
    <col min="3" max="3" width="20" customWidth="1"/>
    <col min="4" max="4" width="21.33203125" customWidth="1"/>
  </cols>
  <sheetData>
    <row r="1" spans="1:4" ht="15.75" customHeight="1">
      <c r="A1" s="20" t="s">
        <v>32</v>
      </c>
    </row>
    <row r="3" spans="1:4">
      <c r="B3" s="14"/>
      <c r="C3" s="15" t="s">
        <v>23</v>
      </c>
      <c r="D3" s="15" t="s">
        <v>24</v>
      </c>
    </row>
    <row r="4" spans="1:4">
      <c r="B4" s="15" t="s">
        <v>25</v>
      </c>
      <c r="C4" s="16">
        <v>9</v>
      </c>
      <c r="D4" s="16">
        <v>31</v>
      </c>
    </row>
    <row r="5" spans="1:4">
      <c r="B5" s="15" t="s">
        <v>26</v>
      </c>
      <c r="C5" s="16">
        <v>6</v>
      </c>
      <c r="D5" s="16">
        <v>1550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1C</vt:lpstr>
      <vt:lpstr>Fig 1E</vt:lpstr>
      <vt:lpstr>Fig 1F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Egan</cp:lastModifiedBy>
  <dcterms:modified xsi:type="dcterms:W3CDTF">2021-04-30T04:33:09Z</dcterms:modified>
</cp:coreProperties>
</file>